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omments2.xml" ContentType="application/vnd.openxmlformats-officedocument.spreadsheetml.comments+xml"/>
  <Override PartName="/xl/tables/table3.xml" ContentType="application/vnd.openxmlformats-officedocument.spreadsheetml.table+xml"/>
  <Override PartName="/xl/comments3.xml" ContentType="application/vnd.openxmlformats-officedocument.spreadsheetml.comments+xml"/>
  <Override PartName="/xl/tables/table4.xml" ContentType="application/vnd.openxmlformats-officedocument.spreadsheetml.table+xml"/>
  <Override PartName="/xl/comments4.xml" ContentType="application/vnd.openxmlformats-officedocument.spreadsheetml.comments+xml"/>
  <Override PartName="/xl/drawings/drawing1.xml" ContentType="application/vnd.openxmlformats-officedocument.drawing+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comments5.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drawings/drawing2.xml" ContentType="application/vnd.openxmlformats-officedocument.drawing+xml"/>
  <Override PartName="/xl/tables/table9.xml" ContentType="application/vnd.openxmlformats-officedocument.spreadsheetml.table+xml"/>
  <Override PartName="/xl/tables/table10.xml" ContentType="application/vnd.openxmlformats-officedocument.spreadsheetml.table+xml"/>
  <Override PartName="/xl/charts/chart9.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C:\Users\Soulaimane\Desktop\NodeXL pro\"/>
    </mc:Choice>
  </mc:AlternateContent>
  <bookViews>
    <workbookView xWindow="1170" yWindow="0" windowWidth="12135" windowHeight="6885"/>
  </bookViews>
  <sheets>
    <sheet name="Edges" sheetId="1" r:id="rId1"/>
    <sheet name="Vertices" sheetId="3" r:id="rId2"/>
    <sheet name="Do Not Delete" sheetId="4" state="hidden" r:id="rId3"/>
    <sheet name="Groups" sheetId="5" r:id="rId4"/>
    <sheet name="Group Vertices" sheetId="6" r:id="rId5"/>
    <sheet name="Overall Metrics" sheetId="7" r:id="rId6"/>
    <sheet name="Misc" sheetId="2" state="hidden" r:id="rId7"/>
  </sheets>
  <definedNames>
    <definedName name="BinDivisor">'Overall Metrics'!$X$2</definedName>
    <definedName name="DynamicFilterColumnName">'Overall Metrics'!#REF!</definedName>
    <definedName name="DynamicFilterForceCalculationRange">HistogramBins[[Dynamic Filter Bin]:[Dynamic Filter Frequency]]</definedName>
    <definedName name="DynamicFilterSourceColumnRange">'Overall Metrics'!$X$4</definedName>
    <definedName name="DynamicFilterTableName">'Overall Metrics'!#REF!</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NoMetricMessage">'Overall Metrics'!$X$3</definedName>
    <definedName name="NotAvailable">'Overall Metrics'!$X$2</definedName>
    <definedName name="ValidBooleansDefaultFalse">Misc!$G$2:$G$5</definedName>
    <definedName name="ValidEdgeStyles">Misc!$B$2:$B$11</definedName>
    <definedName name="ValidEdgeVisibilities">Misc!$A$2:$A$7</definedName>
    <definedName name="ValidGroupShapes">Misc!$E$2:$E$19</definedName>
    <definedName name="ValidGroupVisibilities">Misc!$F$2:$F$7</definedName>
    <definedName name="ValidVertexLabelPositions">Misc!$H$2:$H$21</definedName>
    <definedName name="ValidVertexShapes">Misc!$D$2:$D$23</definedName>
    <definedName name="ValidVertexVisibilities">Misc!$C$2:$C$9</definedName>
  </definedNames>
  <calcPr calcId="152511"/>
</workbook>
</file>

<file path=xl/calcChain.xml><?xml version="1.0" encoding="utf-8"?>
<calcChain xmlns="http://schemas.openxmlformats.org/spreadsheetml/2006/main">
  <c r="B128" i="7" l="1"/>
  <c r="B127" i="7"/>
  <c r="B130" i="7"/>
  <c r="B129" i="7"/>
  <c r="P45" i="7"/>
  <c r="Q45" i="7" s="1"/>
  <c r="P2" i="7"/>
  <c r="B142" i="7"/>
  <c r="B141" i="7"/>
  <c r="B144" i="7"/>
  <c r="B143" i="7"/>
  <c r="R45" i="7"/>
  <c r="S45" i="7" s="1"/>
  <c r="R2" i="7"/>
  <c r="B114" i="7"/>
  <c r="B113" i="7"/>
  <c r="B116" i="7"/>
  <c r="B115" i="7"/>
  <c r="N45" i="7"/>
  <c r="O45" i="7" s="1"/>
  <c r="N2" i="7"/>
  <c r="B100" i="7"/>
  <c r="B99" i="7"/>
  <c r="B86" i="7"/>
  <c r="B85" i="7"/>
  <c r="B102" i="7"/>
  <c r="B101" i="7"/>
  <c r="L45" i="7"/>
  <c r="M45" i="7" s="1"/>
  <c r="L2" i="7"/>
  <c r="B72" i="7"/>
  <c r="B71" i="7"/>
  <c r="B58" i="7"/>
  <c r="B57" i="7"/>
  <c r="B88" i="7"/>
  <c r="B87" i="7"/>
  <c r="J45" i="7"/>
  <c r="K45" i="7" s="1"/>
  <c r="J2" i="7"/>
  <c r="B74" i="7"/>
  <c r="B73" i="7"/>
  <c r="H45" i="7"/>
  <c r="I45" i="7" s="1"/>
  <c r="H2" i="7"/>
  <c r="B60" i="7"/>
  <c r="B59" i="7"/>
  <c r="F45" i="7"/>
  <c r="G45" i="7" s="1"/>
  <c r="F2" i="7"/>
  <c r="B44" i="7"/>
  <c r="B43" i="7"/>
  <c r="B46" i="7"/>
  <c r="B45" i="7"/>
  <c r="T45" i="7"/>
  <c r="T2" i="7"/>
  <c r="X2" i="7" l="1"/>
  <c r="P3" i="7" s="1"/>
  <c r="P4" i="7" s="1"/>
  <c r="P5" i="7" s="1"/>
  <c r="P6" i="7" s="1"/>
  <c r="P7" i="7" s="1"/>
  <c r="P8" i="7" s="1"/>
  <c r="P9" i="7" s="1"/>
  <c r="P10" i="7" s="1"/>
  <c r="P11" i="7" s="1"/>
  <c r="P12" i="7" s="1"/>
  <c r="P13" i="7" s="1"/>
  <c r="P14" i="7" s="1"/>
  <c r="P15" i="7" s="1"/>
  <c r="P16" i="7" s="1"/>
  <c r="P17" i="7" s="1"/>
  <c r="P18" i="7" s="1"/>
  <c r="P19" i="7" s="1"/>
  <c r="P20" i="7" s="1"/>
  <c r="P21" i="7" s="1"/>
  <c r="P22" i="7" s="1"/>
  <c r="P23" i="7" s="1"/>
  <c r="P24" i="7" s="1"/>
  <c r="P25" i="7" s="1"/>
  <c r="P26" i="7" s="1"/>
  <c r="P27" i="7" s="1"/>
  <c r="P28" i="7" s="1"/>
  <c r="P29" i="7" s="1"/>
  <c r="P30" i="7" s="1"/>
  <c r="P31" i="7" s="1"/>
  <c r="P32" i="7" s="1"/>
  <c r="P33" i="7" s="1"/>
  <c r="P34" i="7" s="1"/>
  <c r="P35" i="7" s="1"/>
  <c r="P36" i="7" s="1"/>
  <c r="P37" i="7" s="1"/>
  <c r="P38" i="7" s="1"/>
  <c r="P39" i="7" s="1"/>
  <c r="P40" i="7" s="1"/>
  <c r="P41" i="7" s="1"/>
  <c r="P42" i="7" s="1"/>
  <c r="P43" i="7" s="1"/>
  <c r="P44" i="7" s="1"/>
  <c r="D45" i="7"/>
  <c r="E45" i="7" s="1"/>
  <c r="D2" i="7"/>
  <c r="U45" i="7"/>
  <c r="Q3" i="7" l="1"/>
  <c r="Q2" i="7"/>
  <c r="R3" i="7"/>
  <c r="R4" i="7" s="1"/>
  <c r="S3" i="7" s="1"/>
  <c r="T3" i="7"/>
  <c r="L3" i="7"/>
  <c r="M2" i="7" s="1"/>
  <c r="N3" i="7"/>
  <c r="H3" i="7"/>
  <c r="J3" i="7"/>
  <c r="D3" i="7"/>
  <c r="D4" i="7" s="1"/>
  <c r="E3" i="7" s="1"/>
  <c r="F3" i="7"/>
  <c r="U2" i="7"/>
  <c r="Q5" i="7" l="1"/>
  <c r="Q4" i="7"/>
  <c r="S2" i="7"/>
  <c r="T4" i="7"/>
  <c r="R5" i="7"/>
  <c r="S4" i="7" s="1"/>
  <c r="N4" i="7"/>
  <c r="O2" i="7"/>
  <c r="L4" i="7"/>
  <c r="L5" i="7" s="1"/>
  <c r="L6" i="7" s="1"/>
  <c r="L7" i="7" s="1"/>
  <c r="L8" i="7" s="1"/>
  <c r="L9" i="7" s="1"/>
  <c r="L10" i="7" s="1"/>
  <c r="L11" i="7" s="1"/>
  <c r="L12" i="7" s="1"/>
  <c r="L13" i="7" s="1"/>
  <c r="L14" i="7" s="1"/>
  <c r="L15" i="7" s="1"/>
  <c r="L16" i="7" s="1"/>
  <c r="L17" i="7" s="1"/>
  <c r="L18" i="7" s="1"/>
  <c r="L19" i="7" s="1"/>
  <c r="L20" i="7" s="1"/>
  <c r="L21" i="7" s="1"/>
  <c r="L22" i="7" s="1"/>
  <c r="L23" i="7" s="1"/>
  <c r="L24" i="7" s="1"/>
  <c r="L25" i="7" s="1"/>
  <c r="L26" i="7" s="1"/>
  <c r="L27" i="7" s="1"/>
  <c r="L28" i="7" s="1"/>
  <c r="L29" i="7" s="1"/>
  <c r="L30" i="7" s="1"/>
  <c r="L31" i="7" s="1"/>
  <c r="L32" i="7" s="1"/>
  <c r="L33" i="7" s="1"/>
  <c r="L34" i="7" s="1"/>
  <c r="L35" i="7" s="1"/>
  <c r="L36" i="7" s="1"/>
  <c r="L37" i="7" s="1"/>
  <c r="L38" i="7" s="1"/>
  <c r="L39" i="7" s="1"/>
  <c r="L40" i="7" s="1"/>
  <c r="L41" i="7" s="1"/>
  <c r="L42" i="7" s="1"/>
  <c r="L43" i="7" s="1"/>
  <c r="L44" i="7" s="1"/>
  <c r="I2" i="7"/>
  <c r="J4" i="7"/>
  <c r="K2" i="7"/>
  <c r="H4" i="7"/>
  <c r="H5" i="7" s="1"/>
  <c r="E2" i="7"/>
  <c r="F4" i="7"/>
  <c r="G2" i="7"/>
  <c r="D5" i="7"/>
  <c r="E4" i="7" s="1"/>
  <c r="U3" i="7"/>
  <c r="Q6" i="7" l="1"/>
  <c r="T5" i="7"/>
  <c r="M3" i="7"/>
  <c r="R6" i="7"/>
  <c r="S5" i="7" s="1"/>
  <c r="I3" i="7"/>
  <c r="N5" i="7"/>
  <c r="O3" i="7"/>
  <c r="M4" i="7"/>
  <c r="M5" i="7"/>
  <c r="M6" i="7"/>
  <c r="J5" i="7"/>
  <c r="K3" i="7"/>
  <c r="H6" i="7"/>
  <c r="I5" i="7" s="1"/>
  <c r="I4" i="7"/>
  <c r="F5" i="7"/>
  <c r="G3" i="7"/>
  <c r="D6" i="7"/>
  <c r="E5" i="7" s="1"/>
  <c r="U4" i="7"/>
  <c r="Q7" i="7" l="1"/>
  <c r="T6" i="7"/>
  <c r="R7" i="7"/>
  <c r="S6" i="7" s="1"/>
  <c r="N6" i="7"/>
  <c r="O4" i="7"/>
  <c r="M7" i="7"/>
  <c r="J6" i="7"/>
  <c r="K4" i="7"/>
  <c r="H7" i="7"/>
  <c r="I6" i="7" s="1"/>
  <c r="F6" i="7"/>
  <c r="G4" i="7"/>
  <c r="D7" i="7"/>
  <c r="E6" i="7" s="1"/>
  <c r="U5" i="7"/>
  <c r="T7" i="7" l="1"/>
  <c r="R8" i="7"/>
  <c r="N7" i="7"/>
  <c r="O5" i="7"/>
  <c r="M8" i="7"/>
  <c r="J7" i="7"/>
  <c r="K6" i="7" s="1"/>
  <c r="K5" i="7"/>
  <c r="H8" i="7"/>
  <c r="F7" i="7"/>
  <c r="G6" i="7" s="1"/>
  <c r="G5" i="7"/>
  <c r="D8" i="7"/>
  <c r="E7" i="7" s="1"/>
  <c r="U6" i="7"/>
  <c r="Q9" i="7" l="1"/>
  <c r="Q8" i="7"/>
  <c r="T8" i="7"/>
  <c r="R9" i="7"/>
  <c r="S7" i="7"/>
  <c r="N8" i="7"/>
  <c r="O6" i="7"/>
  <c r="M9" i="7"/>
  <c r="J8" i="7"/>
  <c r="K7" i="7" s="1"/>
  <c r="H9" i="7"/>
  <c r="I8" i="7" s="1"/>
  <c r="I7" i="7"/>
  <c r="F8" i="7"/>
  <c r="D9" i="7"/>
  <c r="E8" i="7" s="1"/>
  <c r="U7" i="7"/>
  <c r="Q10" i="7" l="1"/>
  <c r="T9" i="7"/>
  <c r="R10" i="7"/>
  <c r="S9" i="7" s="1"/>
  <c r="S8" i="7"/>
  <c r="N9" i="7"/>
  <c r="O8" i="7" s="1"/>
  <c r="O7" i="7"/>
  <c r="M10" i="7"/>
  <c r="J9" i="7"/>
  <c r="K8" i="7" s="1"/>
  <c r="H10" i="7"/>
  <c r="I9" i="7" s="1"/>
  <c r="F9" i="7"/>
  <c r="G8" i="7" s="1"/>
  <c r="G7" i="7"/>
  <c r="D10" i="7"/>
  <c r="E9" i="7" s="1"/>
  <c r="U8" i="7"/>
  <c r="Q11" i="7" l="1"/>
  <c r="T10" i="7"/>
  <c r="R11" i="7"/>
  <c r="S10" i="7" s="1"/>
  <c r="N10" i="7"/>
  <c r="O9" i="7" s="1"/>
  <c r="M11" i="7"/>
  <c r="J10" i="7"/>
  <c r="K9" i="7" s="1"/>
  <c r="H11" i="7"/>
  <c r="I10" i="7" s="1"/>
  <c r="F10" i="7"/>
  <c r="G9" i="7" s="1"/>
  <c r="D11" i="7"/>
  <c r="E10" i="7" s="1"/>
  <c r="U9" i="7"/>
  <c r="Q12" i="7" l="1"/>
  <c r="T11" i="7"/>
  <c r="R12" i="7"/>
  <c r="S11" i="7" s="1"/>
  <c r="N11" i="7"/>
  <c r="O10" i="7" s="1"/>
  <c r="M12" i="7"/>
  <c r="J11" i="7"/>
  <c r="K10" i="7" s="1"/>
  <c r="H12" i="7"/>
  <c r="I11" i="7" s="1"/>
  <c r="F11" i="7"/>
  <c r="G10" i="7" s="1"/>
  <c r="D12" i="7"/>
  <c r="E11" i="7" s="1"/>
  <c r="U10" i="7"/>
  <c r="Q13" i="7" l="1"/>
  <c r="T12" i="7"/>
  <c r="R13" i="7"/>
  <c r="S12" i="7" s="1"/>
  <c r="N12" i="7"/>
  <c r="O11" i="7" s="1"/>
  <c r="M13" i="7"/>
  <c r="J12" i="7"/>
  <c r="K11" i="7" s="1"/>
  <c r="H13" i="7"/>
  <c r="I12" i="7" s="1"/>
  <c r="F12" i="7"/>
  <c r="G11" i="7" s="1"/>
  <c r="D13" i="7"/>
  <c r="E12" i="7" s="1"/>
  <c r="U11" i="7"/>
  <c r="Q14" i="7" l="1"/>
  <c r="T13" i="7"/>
  <c r="R14" i="7"/>
  <c r="S13" i="7" s="1"/>
  <c r="N13" i="7"/>
  <c r="O12" i="7" s="1"/>
  <c r="M14" i="7"/>
  <c r="J13" i="7"/>
  <c r="K12" i="7" s="1"/>
  <c r="H14" i="7"/>
  <c r="I13" i="7" s="1"/>
  <c r="F13" i="7"/>
  <c r="G12" i="7" s="1"/>
  <c r="D14" i="7"/>
  <c r="E13" i="7" s="1"/>
  <c r="U12" i="7"/>
  <c r="Q15" i="7" l="1"/>
  <c r="T14" i="7"/>
  <c r="R15" i="7"/>
  <c r="N14" i="7"/>
  <c r="O13" i="7" s="1"/>
  <c r="M15" i="7"/>
  <c r="J14" i="7"/>
  <c r="K13" i="7" s="1"/>
  <c r="H15" i="7"/>
  <c r="I14" i="7" s="1"/>
  <c r="F14" i="7"/>
  <c r="G13" i="7" s="1"/>
  <c r="D15" i="7"/>
  <c r="E14" i="7" s="1"/>
  <c r="U13" i="7"/>
  <c r="Q16" i="7" l="1"/>
  <c r="T15" i="7"/>
  <c r="R16" i="7"/>
  <c r="S15" i="7" s="1"/>
  <c r="S14" i="7"/>
  <c r="N15" i="7"/>
  <c r="O14" i="7" s="1"/>
  <c r="M16" i="7"/>
  <c r="J15" i="7"/>
  <c r="K14" i="7" s="1"/>
  <c r="H16" i="7"/>
  <c r="I15" i="7" s="1"/>
  <c r="F15" i="7"/>
  <c r="G14" i="7" s="1"/>
  <c r="D16" i="7"/>
  <c r="E15" i="7" s="1"/>
  <c r="U14" i="7"/>
  <c r="Q17" i="7" l="1"/>
  <c r="T16" i="7"/>
  <c r="R17" i="7"/>
  <c r="N16" i="7"/>
  <c r="O15" i="7" s="1"/>
  <c r="M17" i="7"/>
  <c r="J16" i="7"/>
  <c r="K15" i="7" s="1"/>
  <c r="H17" i="7"/>
  <c r="I16" i="7" s="1"/>
  <c r="F16" i="7"/>
  <c r="G15" i="7" s="1"/>
  <c r="D17" i="7"/>
  <c r="E16" i="7" s="1"/>
  <c r="U15" i="7"/>
  <c r="Q18" i="7" l="1"/>
  <c r="T17" i="7"/>
  <c r="R18" i="7"/>
  <c r="S16" i="7"/>
  <c r="N17" i="7"/>
  <c r="O16" i="7" s="1"/>
  <c r="M18" i="7"/>
  <c r="J17" i="7"/>
  <c r="K16" i="7" s="1"/>
  <c r="H18" i="7"/>
  <c r="I17" i="7" s="1"/>
  <c r="F17" i="7"/>
  <c r="G16" i="7" s="1"/>
  <c r="D18" i="7"/>
  <c r="E17" i="7" s="1"/>
  <c r="U16" i="7"/>
  <c r="Q19" i="7" l="1"/>
  <c r="T18" i="7"/>
  <c r="R19" i="7"/>
  <c r="S18" i="7" s="1"/>
  <c r="S17" i="7"/>
  <c r="N18" i="7"/>
  <c r="O17" i="7" s="1"/>
  <c r="M19" i="7"/>
  <c r="J18" i="7"/>
  <c r="K17" i="7" s="1"/>
  <c r="H19" i="7"/>
  <c r="I18" i="7" s="1"/>
  <c r="F18" i="7"/>
  <c r="G17" i="7" s="1"/>
  <c r="D19" i="7"/>
  <c r="E18" i="7" s="1"/>
  <c r="U17" i="7"/>
  <c r="Q20" i="7" l="1"/>
  <c r="T19" i="7"/>
  <c r="R20" i="7"/>
  <c r="S19" i="7" s="1"/>
  <c r="N19" i="7"/>
  <c r="O18" i="7" s="1"/>
  <c r="M20" i="7"/>
  <c r="J19" i="7"/>
  <c r="K18" i="7" s="1"/>
  <c r="H20" i="7"/>
  <c r="I19" i="7" s="1"/>
  <c r="F19" i="7"/>
  <c r="G18" i="7" s="1"/>
  <c r="D20" i="7"/>
  <c r="E19" i="7" s="1"/>
  <c r="U18" i="7"/>
  <c r="Q21" i="7" l="1"/>
  <c r="T20" i="7"/>
  <c r="R21" i="7"/>
  <c r="S20" i="7" s="1"/>
  <c r="N20" i="7"/>
  <c r="O19" i="7" s="1"/>
  <c r="M21" i="7"/>
  <c r="J20" i="7"/>
  <c r="K19" i="7" s="1"/>
  <c r="H21" i="7"/>
  <c r="I20" i="7" s="1"/>
  <c r="F20" i="7"/>
  <c r="G19" i="7" s="1"/>
  <c r="D21" i="7"/>
  <c r="E20" i="7" s="1"/>
  <c r="U19" i="7"/>
  <c r="T21" i="7" l="1"/>
  <c r="R22" i="7"/>
  <c r="S21" i="7" s="1"/>
  <c r="N21" i="7"/>
  <c r="O20" i="7" s="1"/>
  <c r="M22" i="7"/>
  <c r="J21" i="7"/>
  <c r="K20" i="7" s="1"/>
  <c r="H22" i="7"/>
  <c r="I21" i="7" s="1"/>
  <c r="F21" i="7"/>
  <c r="G20" i="7" s="1"/>
  <c r="D22" i="7"/>
  <c r="E21" i="7" s="1"/>
  <c r="U20" i="7"/>
  <c r="Q22" i="7" l="1"/>
  <c r="T22" i="7"/>
  <c r="R23" i="7"/>
  <c r="S22" i="7" s="1"/>
  <c r="N22" i="7"/>
  <c r="O21" i="7" s="1"/>
  <c r="M23" i="7"/>
  <c r="J22" i="7"/>
  <c r="K21" i="7" s="1"/>
  <c r="H23" i="7"/>
  <c r="I22" i="7" s="1"/>
  <c r="F22" i="7"/>
  <c r="G21" i="7" s="1"/>
  <c r="D23" i="7"/>
  <c r="E22" i="7" s="1"/>
  <c r="U21" i="7"/>
  <c r="Q23" i="7" l="1"/>
  <c r="T23" i="7"/>
  <c r="R24" i="7"/>
  <c r="S23" i="7" s="1"/>
  <c r="N23" i="7"/>
  <c r="O22" i="7" s="1"/>
  <c r="M24" i="7"/>
  <c r="J23" i="7"/>
  <c r="K22" i="7" s="1"/>
  <c r="H24" i="7"/>
  <c r="I23" i="7" s="1"/>
  <c r="F23" i="7"/>
  <c r="G22" i="7" s="1"/>
  <c r="D24" i="7"/>
  <c r="E23" i="7" s="1"/>
  <c r="U22" i="7"/>
  <c r="Q24" i="7" l="1"/>
  <c r="T24" i="7"/>
  <c r="R25" i="7"/>
  <c r="S24" i="7" s="1"/>
  <c r="N24" i="7"/>
  <c r="O23" i="7" s="1"/>
  <c r="M25" i="7"/>
  <c r="J24" i="7"/>
  <c r="K23" i="7" s="1"/>
  <c r="H25" i="7"/>
  <c r="I24" i="7" s="1"/>
  <c r="F24" i="7"/>
  <c r="G23" i="7" s="1"/>
  <c r="D25" i="7"/>
  <c r="E24" i="7" s="1"/>
  <c r="U23" i="7"/>
  <c r="Q25" i="7" l="1"/>
  <c r="T25" i="7"/>
  <c r="R26" i="7"/>
  <c r="S25" i="7" s="1"/>
  <c r="N25" i="7"/>
  <c r="O24" i="7" s="1"/>
  <c r="M26" i="7"/>
  <c r="J25" i="7"/>
  <c r="K24" i="7" s="1"/>
  <c r="H26" i="7"/>
  <c r="I25" i="7" s="1"/>
  <c r="F25" i="7"/>
  <c r="G24" i="7" s="1"/>
  <c r="D26" i="7"/>
  <c r="E25" i="7" s="1"/>
  <c r="U24" i="7"/>
  <c r="Q26" i="7" l="1"/>
  <c r="T26" i="7"/>
  <c r="R27" i="7"/>
  <c r="S26" i="7" s="1"/>
  <c r="N26" i="7"/>
  <c r="O25" i="7" s="1"/>
  <c r="M27" i="7"/>
  <c r="J26" i="7"/>
  <c r="K25" i="7" s="1"/>
  <c r="H27" i="7"/>
  <c r="I26" i="7" s="1"/>
  <c r="F26" i="7"/>
  <c r="G25" i="7" s="1"/>
  <c r="D27" i="7"/>
  <c r="E26" i="7" s="1"/>
  <c r="U25" i="7"/>
  <c r="Q27" i="7" l="1"/>
  <c r="T27" i="7"/>
  <c r="R28" i="7"/>
  <c r="S27" i="7" s="1"/>
  <c r="N27" i="7"/>
  <c r="O26" i="7" s="1"/>
  <c r="M28" i="7"/>
  <c r="J27" i="7"/>
  <c r="K26" i="7" s="1"/>
  <c r="H28" i="7"/>
  <c r="I27" i="7" s="1"/>
  <c r="F27" i="7"/>
  <c r="G26" i="7" s="1"/>
  <c r="D28" i="7"/>
  <c r="E27" i="7" s="1"/>
  <c r="U26" i="7"/>
  <c r="Q28" i="7" l="1"/>
  <c r="T28" i="7"/>
  <c r="R29" i="7"/>
  <c r="S28" i="7" s="1"/>
  <c r="N28" i="7"/>
  <c r="O27" i="7" s="1"/>
  <c r="M29" i="7"/>
  <c r="J28" i="7"/>
  <c r="K27" i="7" s="1"/>
  <c r="H29" i="7"/>
  <c r="I28" i="7" s="1"/>
  <c r="F28" i="7"/>
  <c r="G27" i="7" s="1"/>
  <c r="D29" i="7"/>
  <c r="E28" i="7" s="1"/>
  <c r="U27" i="7"/>
  <c r="Q29" i="7" l="1"/>
  <c r="T29" i="7"/>
  <c r="R30" i="7"/>
  <c r="N29" i="7"/>
  <c r="O28" i="7" s="1"/>
  <c r="M30" i="7"/>
  <c r="J29" i="7"/>
  <c r="K28" i="7" s="1"/>
  <c r="H30" i="7"/>
  <c r="I29" i="7" s="1"/>
  <c r="F29" i="7"/>
  <c r="G28" i="7" s="1"/>
  <c r="D30" i="7"/>
  <c r="E29" i="7" s="1"/>
  <c r="U28" i="7"/>
  <c r="Q30" i="7" l="1"/>
  <c r="T30" i="7"/>
  <c r="R31" i="7"/>
  <c r="S30" i="7" s="1"/>
  <c r="S29" i="7"/>
  <c r="N30" i="7"/>
  <c r="O29" i="7" s="1"/>
  <c r="M31" i="7"/>
  <c r="J30" i="7"/>
  <c r="K29" i="7" s="1"/>
  <c r="H31" i="7"/>
  <c r="I30" i="7" s="1"/>
  <c r="F30" i="7"/>
  <c r="G29" i="7" s="1"/>
  <c r="D31" i="7"/>
  <c r="E30" i="7" s="1"/>
  <c r="U29" i="7"/>
  <c r="Q31" i="7" l="1"/>
  <c r="T31" i="7"/>
  <c r="R32" i="7"/>
  <c r="S31" i="7" s="1"/>
  <c r="N31" i="7"/>
  <c r="O30" i="7" s="1"/>
  <c r="M32" i="7"/>
  <c r="J31" i="7"/>
  <c r="K30" i="7" s="1"/>
  <c r="H32" i="7"/>
  <c r="I31" i="7" s="1"/>
  <c r="F31" i="7"/>
  <c r="G30" i="7" s="1"/>
  <c r="D32" i="7"/>
  <c r="E31" i="7" s="1"/>
  <c r="U30" i="7"/>
  <c r="Q32" i="7" l="1"/>
  <c r="T32" i="7"/>
  <c r="R33" i="7"/>
  <c r="N32" i="7"/>
  <c r="O31" i="7" s="1"/>
  <c r="M33" i="7"/>
  <c r="J32" i="7"/>
  <c r="K31" i="7" s="1"/>
  <c r="H33" i="7"/>
  <c r="I32" i="7" s="1"/>
  <c r="F32" i="7"/>
  <c r="G31" i="7" s="1"/>
  <c r="D33" i="7"/>
  <c r="E32" i="7" s="1"/>
  <c r="U31" i="7"/>
  <c r="Q33" i="7" l="1"/>
  <c r="T33" i="7"/>
  <c r="R34" i="7"/>
  <c r="S33" i="7" s="1"/>
  <c r="S32" i="7"/>
  <c r="N33" i="7"/>
  <c r="O32" i="7" s="1"/>
  <c r="M34" i="7"/>
  <c r="J33" i="7"/>
  <c r="K32" i="7" s="1"/>
  <c r="H34" i="7"/>
  <c r="I33" i="7" s="1"/>
  <c r="F33" i="7"/>
  <c r="G32" i="7" s="1"/>
  <c r="D34" i="7"/>
  <c r="E33" i="7" s="1"/>
  <c r="U32" i="7"/>
  <c r="Q34" i="7" l="1"/>
  <c r="T34" i="7"/>
  <c r="R35" i="7"/>
  <c r="S34" i="7" s="1"/>
  <c r="N34" i="7"/>
  <c r="O33" i="7" s="1"/>
  <c r="M35" i="7"/>
  <c r="J34" i="7"/>
  <c r="K33" i="7" s="1"/>
  <c r="H35" i="7"/>
  <c r="I34" i="7" s="1"/>
  <c r="F34" i="7"/>
  <c r="G33" i="7" s="1"/>
  <c r="D35" i="7"/>
  <c r="E34" i="7" s="1"/>
  <c r="U33" i="7"/>
  <c r="Q35" i="7" l="1"/>
  <c r="T35" i="7"/>
  <c r="R36" i="7"/>
  <c r="S35" i="7" s="1"/>
  <c r="N35" i="7"/>
  <c r="O34" i="7" s="1"/>
  <c r="M36" i="7"/>
  <c r="J35" i="7"/>
  <c r="K34" i="7" s="1"/>
  <c r="H36" i="7"/>
  <c r="I35" i="7" s="1"/>
  <c r="F35" i="7"/>
  <c r="G34" i="7" s="1"/>
  <c r="D36" i="7"/>
  <c r="E35" i="7" s="1"/>
  <c r="U34" i="7"/>
  <c r="Q36" i="7" l="1"/>
  <c r="T36" i="7"/>
  <c r="R37" i="7"/>
  <c r="S36" i="7" s="1"/>
  <c r="N36" i="7"/>
  <c r="O35" i="7" s="1"/>
  <c r="M37" i="7"/>
  <c r="J36" i="7"/>
  <c r="K35" i="7" s="1"/>
  <c r="H37" i="7"/>
  <c r="I36" i="7" s="1"/>
  <c r="F36" i="7"/>
  <c r="G35" i="7" s="1"/>
  <c r="D37" i="7"/>
  <c r="E36" i="7" s="1"/>
  <c r="U35" i="7"/>
  <c r="Q37" i="7" l="1"/>
  <c r="T37" i="7"/>
  <c r="R38" i="7"/>
  <c r="S37" i="7" s="1"/>
  <c r="N37" i="7"/>
  <c r="O36" i="7" s="1"/>
  <c r="M38" i="7"/>
  <c r="J37" i="7"/>
  <c r="K36" i="7" s="1"/>
  <c r="H38" i="7"/>
  <c r="I37" i="7" s="1"/>
  <c r="F37" i="7"/>
  <c r="G36" i="7" s="1"/>
  <c r="D38" i="7"/>
  <c r="E37" i="7" s="1"/>
  <c r="U36" i="7"/>
  <c r="Q38" i="7" l="1"/>
  <c r="T38" i="7"/>
  <c r="R39" i="7"/>
  <c r="S38" i="7" s="1"/>
  <c r="N38" i="7"/>
  <c r="O37" i="7" s="1"/>
  <c r="M39" i="7"/>
  <c r="J38" i="7"/>
  <c r="K37" i="7" s="1"/>
  <c r="H39" i="7"/>
  <c r="I38" i="7" s="1"/>
  <c r="F38" i="7"/>
  <c r="G37" i="7" s="1"/>
  <c r="D39" i="7"/>
  <c r="E38" i="7" s="1"/>
  <c r="U37" i="7"/>
  <c r="Q39" i="7" l="1"/>
  <c r="T39" i="7"/>
  <c r="R40" i="7"/>
  <c r="S39" i="7" s="1"/>
  <c r="N39" i="7"/>
  <c r="O38" i="7" s="1"/>
  <c r="M40" i="7"/>
  <c r="J39" i="7"/>
  <c r="K38" i="7" s="1"/>
  <c r="H40" i="7"/>
  <c r="I39" i="7" s="1"/>
  <c r="F39" i="7"/>
  <c r="G38" i="7" s="1"/>
  <c r="D40" i="7"/>
  <c r="E39" i="7" s="1"/>
  <c r="U38" i="7"/>
  <c r="Q40" i="7" l="1"/>
  <c r="T40" i="7"/>
  <c r="R41" i="7"/>
  <c r="S40" i="7" s="1"/>
  <c r="N40" i="7"/>
  <c r="O39" i="7" s="1"/>
  <c r="M41" i="7"/>
  <c r="J40" i="7"/>
  <c r="K39" i="7" s="1"/>
  <c r="H41" i="7"/>
  <c r="I40" i="7" s="1"/>
  <c r="F40" i="7"/>
  <c r="G39" i="7" s="1"/>
  <c r="D41" i="7"/>
  <c r="E40" i="7" s="1"/>
  <c r="U39" i="7"/>
  <c r="Q41" i="7" l="1"/>
  <c r="T41" i="7"/>
  <c r="R42" i="7"/>
  <c r="S41" i="7" s="1"/>
  <c r="N41" i="7"/>
  <c r="O40" i="7" s="1"/>
  <c r="M42" i="7"/>
  <c r="J41" i="7"/>
  <c r="K40" i="7" s="1"/>
  <c r="H42" i="7"/>
  <c r="I41" i="7" s="1"/>
  <c r="F41" i="7"/>
  <c r="G40" i="7" s="1"/>
  <c r="D42" i="7"/>
  <c r="E41" i="7" s="1"/>
  <c r="U40" i="7"/>
  <c r="Q44" i="7" l="1"/>
  <c r="Q42" i="7"/>
  <c r="T42" i="7"/>
  <c r="R43" i="7"/>
  <c r="S42" i="7" s="1"/>
  <c r="N42" i="7"/>
  <c r="O41" i="7" s="1"/>
  <c r="M43" i="7"/>
  <c r="M44" i="7"/>
  <c r="J42" i="7"/>
  <c r="K41" i="7" s="1"/>
  <c r="H43" i="7"/>
  <c r="I42" i="7" s="1"/>
  <c r="F42" i="7"/>
  <c r="G41" i="7" s="1"/>
  <c r="D43" i="7"/>
  <c r="E42" i="7" s="1"/>
  <c r="U41" i="7"/>
  <c r="Q43" i="7" l="1"/>
  <c r="T43" i="7"/>
  <c r="R44" i="7"/>
  <c r="S44" i="7" s="1"/>
  <c r="N43" i="7"/>
  <c r="O42" i="7" s="1"/>
  <c r="J43" i="7"/>
  <c r="K42" i="7" s="1"/>
  <c r="H44" i="7"/>
  <c r="I44" i="7" s="1"/>
  <c r="F43" i="7"/>
  <c r="G42" i="7" s="1"/>
  <c r="D44" i="7"/>
  <c r="E44" i="7" s="1"/>
  <c r="U42" i="7"/>
  <c r="S43" i="7" l="1"/>
  <c r="T44" i="7"/>
  <c r="N44" i="7"/>
  <c r="O44" i="7" s="1"/>
  <c r="J44" i="7"/>
  <c r="K44" i="7" s="1"/>
  <c r="I43" i="7"/>
  <c r="F44" i="7"/>
  <c r="G44" i="7" s="1"/>
  <c r="E43" i="7"/>
  <c r="U44" i="7"/>
  <c r="O43" i="7" l="1"/>
  <c r="K43" i="7"/>
  <c r="G43" i="7"/>
  <c r="U43" i="7"/>
</calcChain>
</file>

<file path=xl/comments1.xml><?xml version="1.0" encoding="utf-8"?>
<comments xmlns="http://schemas.openxmlformats.org/spreadsheetml/2006/main">
  <authors>
    <author>TonyAdmin</author>
    <author>Tony</author>
    <author>Tony C.</author>
  </authors>
  <commentList>
    <comment ref="A2" authorId="0" shapeId="0">
      <text>
        <r>
          <rPr>
            <b/>
            <sz val="8"/>
            <color indexed="81"/>
            <rFont val="Tahoma"/>
            <family val="2"/>
          </rPr>
          <t xml:space="preserve">Vertex 1 Name
</t>
        </r>
        <r>
          <rPr>
            <sz val="8"/>
            <color indexed="81"/>
            <rFont val="Tahoma"/>
            <family val="2"/>
          </rPr>
          <t xml:space="preserve">
Enter the name of the edge's first vertex.
</t>
        </r>
        <r>
          <rPr>
            <u/>
            <sz val="8"/>
            <color indexed="81"/>
            <rFont val="Tahoma"/>
            <family val="2"/>
          </rPr>
          <t>Worksheet Overview</t>
        </r>
        <r>
          <rPr>
            <sz val="8"/>
            <color indexed="81"/>
            <rFont val="Tahoma"/>
            <family val="2"/>
          </rPr>
          <t xml:space="preserve">
To create a NodeXL graph in Excel 2007, enter the graph's edges on this worksheet, one row per edge.  The first two columns are required; the other columns can be used to customize the edge's appearance.
To customize the appearance of an individual vertex or add an isolated vertex not connected to an edge, click the "Vertices" tab near Excel's lower-left corner.
After you have entered the edges, click the "Show Graph" button in the NodeXL tab in Excel's Ribbon.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Columns</t>
        </r>
        <r>
          <rPr>
            <sz val="8"/>
            <color indexed="81"/>
            <rFont val="Tahoma"/>
            <family val="2"/>
          </rPr>
          <t xml:space="preserve">
The Vertex 1 and Vertex 2 columns are frozen, meaning that they remain visible even if you scroll the worksheet to the right.  To unfreeze them, use View, Freeze Panes, Unfreeze Panes in the Excel Ribbon.
</t>
        </r>
      </text>
    </comment>
    <comment ref="B2" authorId="0" shapeId="0">
      <text>
        <r>
          <rPr>
            <b/>
            <sz val="8"/>
            <color indexed="81"/>
            <rFont val="Tahoma"/>
            <family val="2"/>
          </rPr>
          <t xml:space="preserve">Vertex 2 Name
</t>
        </r>
        <r>
          <rPr>
            <sz val="8"/>
            <color indexed="81"/>
            <rFont val="Tahoma"/>
            <family val="2"/>
          </rPr>
          <t xml:space="preserve">
Enter the name of the edge's second vertex.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Columns</t>
        </r>
        <r>
          <rPr>
            <sz val="8"/>
            <color indexed="81"/>
            <rFont val="Tahoma"/>
            <family val="2"/>
          </rPr>
          <t xml:space="preserve">
The Vertex 1 and Vertex 2 columns are frozen, meaning that they remain visible even if you scroll the worksheet to the right.  To unfreeze them, use View, Freeze Panes, Unfreeze Panes in the Excel Ribbon.</t>
        </r>
      </text>
    </comment>
    <comment ref="C2" authorId="0" shapeId="0">
      <text>
        <r>
          <rPr>
            <b/>
            <sz val="8"/>
            <color indexed="81"/>
            <rFont val="Tahoma"/>
            <family val="2"/>
          </rPr>
          <t xml:space="preserve">Edge Color
</t>
        </r>
        <r>
          <rPr>
            <sz val="8"/>
            <color indexed="81"/>
            <rFont val="Tahoma"/>
            <family val="2"/>
          </rPr>
          <t xml:space="preserve">
To select an optional edge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D2" authorId="0" shapeId="0">
      <text>
        <r>
          <rPr>
            <b/>
            <sz val="8"/>
            <color indexed="81"/>
            <rFont val="Tahoma"/>
            <family val="2"/>
          </rPr>
          <t xml:space="preserve">Edge Width
</t>
        </r>
        <r>
          <rPr>
            <sz val="8"/>
            <color indexed="81"/>
            <rFont val="Tahoma"/>
            <family val="2"/>
          </rPr>
          <t xml:space="preserve">
Enter an optional edge width between 1 and 10.</t>
        </r>
      </text>
    </comment>
    <comment ref="E2" authorId="1" shapeId="0">
      <text>
        <r>
          <rPr>
            <b/>
            <sz val="8"/>
            <color indexed="81"/>
            <rFont val="Tahoma"/>
            <family val="2"/>
          </rPr>
          <t>Edge Style</t>
        </r>
        <r>
          <rPr>
            <b/>
            <sz val="9"/>
            <color indexed="81"/>
            <rFont val="Tahoma"/>
            <family val="2"/>
          </rPr>
          <t xml:space="preserve">
</t>
        </r>
        <r>
          <rPr>
            <sz val="8"/>
            <color indexed="81"/>
            <rFont val="Tahoma"/>
            <family val="2"/>
          </rPr>
          <t xml:space="preserve">Select an optional edge style.
</t>
        </r>
        <r>
          <rPr>
            <u/>
            <sz val="8"/>
            <color indexed="81"/>
            <rFont val="Tahoma"/>
            <family val="2"/>
          </rPr>
          <t>Formulas</t>
        </r>
        <r>
          <rPr>
            <sz val="8"/>
            <color indexed="81"/>
            <rFont val="Tahoma"/>
            <family val="2"/>
          </rPr>
          <t xml:space="preserve">
If you are using Excel formulas to compute the styles, you may find it helpful to use the numerical options instead of text:
1 = Solid
2 = Dash
3 = Dot
4 = Dash Dot
5 = Dash Dot Dot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r>
          <rPr>
            <b/>
            <sz val="8"/>
            <color indexed="81"/>
            <rFont val="Tahoma"/>
            <family val="2"/>
          </rPr>
          <t xml:space="preserve">
</t>
        </r>
        <r>
          <rPr>
            <sz val="8"/>
            <color indexed="81"/>
            <rFont val="Tahoma"/>
            <family val="2"/>
          </rPr>
          <t xml:space="preserve">
</t>
        </r>
      </text>
    </comment>
    <comment ref="F2" authorId="0" shapeId="0">
      <text>
        <r>
          <rPr>
            <b/>
            <sz val="8"/>
            <color indexed="81"/>
            <rFont val="Tahoma"/>
            <family val="2"/>
          </rPr>
          <t xml:space="preserve">Edge Opacity
</t>
        </r>
        <r>
          <rPr>
            <sz val="8"/>
            <color indexed="81"/>
            <rFont val="Tahoma"/>
            <family val="2"/>
          </rPr>
          <t xml:space="preserve">
Enter an optional edge opacity between 0 (transparent) and 100 (opaque).</t>
        </r>
      </text>
    </comment>
    <comment ref="G2" authorId="0" shapeId="0">
      <text>
        <r>
          <rPr>
            <b/>
            <sz val="8"/>
            <color indexed="81"/>
            <rFont val="Tahoma"/>
            <family val="2"/>
          </rPr>
          <t xml:space="preserve">Edge Visibility
</t>
        </r>
        <r>
          <rPr>
            <sz val="8"/>
            <color indexed="81"/>
            <rFont val="Tahoma"/>
            <family val="2"/>
          </rPr>
          <t xml:space="preserve">
Select an optional edge visibility.
</t>
        </r>
        <r>
          <rPr>
            <b/>
            <sz val="8"/>
            <color indexed="81"/>
            <rFont val="Tahoma"/>
            <family val="2"/>
          </rPr>
          <t>Show</t>
        </r>
        <r>
          <rPr>
            <sz val="8"/>
            <color indexed="81"/>
            <rFont val="Tahoma"/>
            <family val="2"/>
          </rPr>
          <t xml:space="preserve">
Show the edge when the graph is refreshed.  This is the default.
</t>
        </r>
        <r>
          <rPr>
            <b/>
            <sz val="8"/>
            <color indexed="81"/>
            <rFont val="Tahoma"/>
            <family val="2"/>
          </rPr>
          <t>Skip</t>
        </r>
        <r>
          <rPr>
            <sz val="8"/>
            <color indexed="81"/>
            <rFont val="Tahoma"/>
            <family val="2"/>
          </rPr>
          <t xml:space="preserve">
Skip the edge row.
</t>
        </r>
        <r>
          <rPr>
            <b/>
            <sz val="8"/>
            <color indexed="81"/>
            <rFont val="Tahoma"/>
            <family val="2"/>
          </rPr>
          <t>Hide</t>
        </r>
        <r>
          <rPr>
            <sz val="8"/>
            <color indexed="81"/>
            <rFont val="Tahoma"/>
            <family val="2"/>
          </rPr>
          <t xml:space="preserve">
Use the edge when laying out the graph but then hide it.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0 = Skip
2 = Hide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H2" authorId="2" shapeId="0">
      <text>
        <r>
          <rPr>
            <b/>
            <sz val="8"/>
            <color indexed="81"/>
            <rFont val="Tahoma"/>
            <family val="2"/>
          </rPr>
          <t xml:space="preserve">Edge Label
</t>
        </r>
        <r>
          <rPr>
            <sz val="8"/>
            <color indexed="81"/>
            <rFont val="Tahoma"/>
            <family val="2"/>
          </rPr>
          <t xml:space="preserve">Enter an optional edge label.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text>
    </comment>
    <comment ref="I2" authorId="1" shapeId="0">
      <text>
        <r>
          <rPr>
            <b/>
            <sz val="8"/>
            <color indexed="81"/>
            <rFont val="Tahoma"/>
            <family val="2"/>
          </rPr>
          <t xml:space="preserve">Edge Label Text Color
</t>
        </r>
        <r>
          <rPr>
            <sz val="8"/>
            <color indexed="81"/>
            <rFont val="Tahoma"/>
            <family val="2"/>
          </rPr>
          <t xml:space="preserve">
To select an optional label text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J2" authorId="1" shapeId="0">
      <text>
        <r>
          <rPr>
            <b/>
            <sz val="8"/>
            <color indexed="81"/>
            <rFont val="Tahoma"/>
            <family val="2"/>
          </rPr>
          <t xml:space="preserve">Edge Label Font Size
</t>
        </r>
        <r>
          <rPr>
            <sz val="8"/>
            <color indexed="81"/>
            <rFont val="Tahoma"/>
            <family val="2"/>
          </rPr>
          <t>Enter an optional label font size between 8 and 72.</t>
        </r>
        <r>
          <rPr>
            <b/>
            <sz val="8"/>
            <color indexed="81"/>
            <rFont val="Tahoma"/>
            <family val="2"/>
          </rPr>
          <t xml:space="preserve">
</t>
        </r>
      </text>
    </comment>
    <comment ref="K2" authorId="1" shapeId="0">
      <text>
        <r>
          <rPr>
            <b/>
            <sz val="8"/>
            <color indexed="81"/>
            <rFont val="Tahoma"/>
            <family val="2"/>
          </rPr>
          <t xml:space="preserve">Edge Reciprocated?
</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L2" authorId="0" shapeId="0">
      <text>
        <r>
          <rPr>
            <b/>
            <sz val="8"/>
            <color indexed="81"/>
            <rFont val="Tahoma"/>
            <family val="2"/>
          </rPr>
          <t xml:space="preserve">Edge ID
</t>
        </r>
        <r>
          <rPr>
            <sz val="8"/>
            <color indexed="81"/>
            <rFont val="Tahoma"/>
            <family val="2"/>
          </rPr>
          <t>This is a unique ID that gets filled in automatically.  Do not edit this column.</t>
        </r>
      </text>
    </comment>
    <comment ref="N2" authorId="0" shapeId="0">
      <text>
        <r>
          <rPr>
            <b/>
            <sz val="8"/>
            <color indexed="81"/>
            <rFont val="Tahoma"/>
            <family val="2"/>
          </rPr>
          <t xml:space="preserve">How to Add Your Own Columns
</t>
        </r>
        <r>
          <rPr>
            <sz val="8"/>
            <color indexed="81"/>
            <rFont val="Tahoma"/>
            <family val="2"/>
          </rPr>
          <t>If you want NodeXL to use any columns you add, you must add them to this table.  The table is distinguished from the rest of the worksheet by the table column headers in row 2, so you can tell where the table ends and the rest of the worksheet begins.
You can add a column to the right end of the table by simply typing a column name into the first empty cell in row 2.  Excel will automatically extend the table to the right to include the new column.
You can also insert a column anywhere within the table, but that will interfere with NodeXL's ability to show and hide groups of related columns and is not recommended.</t>
        </r>
        <r>
          <rPr>
            <b/>
            <sz val="8"/>
            <color indexed="81"/>
            <rFont val="Tahoma"/>
            <family val="2"/>
          </rPr>
          <t xml:space="preserve">
</t>
        </r>
        <r>
          <rPr>
            <sz val="8"/>
            <color indexed="81"/>
            <rFont val="Tahoma"/>
            <family val="2"/>
          </rPr>
          <t xml:space="preserve">
</t>
        </r>
      </text>
    </comment>
  </commentList>
</comments>
</file>

<file path=xl/comments2.xml><?xml version="1.0" encoding="utf-8"?>
<comments xmlns="http://schemas.openxmlformats.org/spreadsheetml/2006/main">
  <authors>
    <author>TonyAdmin</author>
    <author>Tony C.</author>
    <author>Tony</author>
  </authors>
  <commentList>
    <comment ref="A2" authorId="0" shapeId="0">
      <text>
        <r>
          <rPr>
            <b/>
            <sz val="8"/>
            <color indexed="81"/>
            <rFont val="Tahoma"/>
            <family val="2"/>
          </rPr>
          <t xml:space="preserve">Vertex Name
</t>
        </r>
        <r>
          <rPr>
            <sz val="8"/>
            <color indexed="81"/>
            <rFont val="Tahoma"/>
            <family val="2"/>
          </rPr>
          <t xml:space="preserve">
Enter the name of the vertex.
</t>
        </r>
        <r>
          <rPr>
            <u/>
            <sz val="8"/>
            <color indexed="81"/>
            <rFont val="Tahoma"/>
            <family val="2"/>
          </rPr>
          <t>Worksheet Overview</t>
        </r>
        <r>
          <rPr>
            <sz val="8"/>
            <color indexed="81"/>
            <rFont val="Tahoma"/>
            <family val="2"/>
          </rPr>
          <t xml:space="preserve">
Use this worksheet to customize the appearance of the graph's vertices and to add isolated vertices that are not connected to edges.  You do not have to enter anything on this worksheet if you don't need either of these features.
</t>
        </r>
        <r>
          <rPr>
            <u/>
            <sz val="8"/>
            <color indexed="81"/>
            <rFont val="Tahoma"/>
            <family val="2"/>
          </rPr>
          <t>Isolated Vertices</t>
        </r>
        <r>
          <rPr>
            <sz val="8"/>
            <color indexed="81"/>
            <rFont val="Tahoma"/>
            <family val="2"/>
          </rPr>
          <t xml:space="preserve">
To add an isolated vertex that is not connected to any edges, enter it on this worksheet and set its Visibility cell to "Show."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t>
        </r>
        <r>
          <rPr>
            <sz val="8"/>
            <color indexed="81"/>
            <rFont val="Tahoma"/>
            <family val="2"/>
          </rPr>
          <t xml:space="preserve">
The Vertex column is frozen, meaning that it remains visible even if you scroll the worksheet to the right.  To unfreeze it,  use View, Freeze Panes, Unfreeze Panes in the Excel Ribbon.</t>
        </r>
      </text>
    </comment>
    <comment ref="B2" authorId="0" shapeId="0">
      <text>
        <r>
          <rPr>
            <b/>
            <sz val="8"/>
            <color indexed="81"/>
            <rFont val="Tahoma"/>
            <family val="2"/>
          </rPr>
          <t xml:space="preserve">Vertex Color
</t>
        </r>
        <r>
          <rPr>
            <sz val="8"/>
            <color indexed="81"/>
            <rFont val="Tahoma"/>
            <family val="2"/>
          </rPr>
          <t xml:space="preserve">
To select an optional vertex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
</t>
        </r>
      </text>
    </comment>
    <comment ref="C2" authorId="0" shapeId="0">
      <text>
        <r>
          <rPr>
            <b/>
            <sz val="8"/>
            <color indexed="81"/>
            <rFont val="Tahoma"/>
            <family val="2"/>
          </rPr>
          <t xml:space="preserve">Vertex Shape
</t>
        </r>
        <r>
          <rPr>
            <sz val="8"/>
            <color indexed="81"/>
            <rFont val="Tahoma"/>
            <family val="2"/>
          </rPr>
          <t xml:space="preserve">
Select an optional vertex shape.
</t>
        </r>
        <r>
          <rPr>
            <u/>
            <sz val="8"/>
            <color indexed="81"/>
            <rFont val="Tahoma"/>
            <family val="2"/>
          </rPr>
          <t>Formulas</t>
        </r>
        <r>
          <rPr>
            <sz val="8"/>
            <color indexed="81"/>
            <rFont val="Tahoma"/>
            <family val="2"/>
          </rPr>
          <t xml:space="preserve">
If you are using Excel formulas to compute the shapes, you may find it helpful to use the numerical options instead of text:
1 = Circle
2 = Disk
3 = Sphere
4 = Square
5 = Solid Square
6 = Diamond
7 = Solid Diamond
8 = Triangle
9 = Solid Triangle
10 = Label
11 = Image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D2" authorId="0" shapeId="0">
      <text>
        <r>
          <rPr>
            <b/>
            <sz val="8"/>
            <color indexed="81"/>
            <rFont val="Tahoma"/>
            <family val="2"/>
          </rPr>
          <t xml:space="preserve">Vertex Size
</t>
        </r>
        <r>
          <rPr>
            <sz val="8"/>
            <color indexed="81"/>
            <rFont val="Tahoma"/>
            <family val="2"/>
          </rPr>
          <t xml:space="preserve">
Enter an optional vertex size between 1 and 1,000.</t>
        </r>
      </text>
    </comment>
    <comment ref="E2" authorId="0" shapeId="0">
      <text>
        <r>
          <rPr>
            <b/>
            <sz val="8"/>
            <color indexed="81"/>
            <rFont val="Tahoma"/>
            <family val="2"/>
          </rPr>
          <t xml:space="preserve">Vertex Opacity
</t>
        </r>
        <r>
          <rPr>
            <sz val="8"/>
            <color indexed="81"/>
            <rFont val="Tahoma"/>
            <family val="2"/>
          </rPr>
          <t xml:space="preserve">
Enter an optional vertex opacity between 0 (transparent) and 100 (opaque).</t>
        </r>
      </text>
    </comment>
    <comment ref="F2" authorId="0" shapeId="0">
      <text>
        <r>
          <rPr>
            <b/>
            <sz val="8"/>
            <color indexed="81"/>
            <rFont val="Tahoma"/>
            <family val="2"/>
          </rPr>
          <t>Vertex Image File</t>
        </r>
        <r>
          <rPr>
            <sz val="8"/>
            <color indexed="81"/>
            <rFont val="Tahoma"/>
            <family val="2"/>
          </rPr>
          <t xml:space="preserve">
To show a vertex as an image, set the Shape to Image and enter one of the following into the Image File column:
* The full path to an image file on your computer or local network.  Example: "C:\MyImages\Image.jpg".
* If the workbook has been saved, a path that is relative to the saved workbook file.  Example: "Images\Image.jpg"
* An URL to an image on the Internet.  Example: "http://www.somesite.com/Image.jpg".</t>
        </r>
      </text>
    </comment>
    <comment ref="G2" authorId="0" shapeId="0">
      <text>
        <r>
          <rPr>
            <b/>
            <sz val="8"/>
            <color indexed="81"/>
            <rFont val="Tahoma"/>
            <family val="2"/>
          </rPr>
          <t xml:space="preserve">Vertex Visibility
</t>
        </r>
        <r>
          <rPr>
            <sz val="8"/>
            <color indexed="81"/>
            <rFont val="Tahoma"/>
            <family val="2"/>
          </rPr>
          <t xml:space="preserve">
Select an optional vertex visibility
</t>
        </r>
        <r>
          <rPr>
            <b/>
            <sz val="8"/>
            <color indexed="81"/>
            <rFont val="Tahoma"/>
            <family val="2"/>
          </rPr>
          <t>Show if in an Edge</t>
        </r>
        <r>
          <rPr>
            <sz val="8"/>
            <color indexed="81"/>
            <rFont val="Tahoma"/>
            <family val="2"/>
          </rPr>
          <t xml:space="preserve">
Show the vertex when the graph is refreshed if it is part of an edge.  Otherwise, ignore the vertex row.  This is the default.
</t>
        </r>
        <r>
          <rPr>
            <b/>
            <sz val="8"/>
            <color indexed="81"/>
            <rFont val="Tahoma"/>
            <family val="2"/>
          </rPr>
          <t>Skip</t>
        </r>
        <r>
          <rPr>
            <sz val="8"/>
            <color indexed="81"/>
            <rFont val="Tahoma"/>
            <family val="2"/>
          </rPr>
          <t xml:space="preserve">
Skip the vertex row and any edge rows that use the vertex.
</t>
        </r>
        <r>
          <rPr>
            <b/>
            <sz val="8"/>
            <color indexed="81"/>
            <rFont val="Tahoma"/>
            <family val="2"/>
          </rPr>
          <t>Hide</t>
        </r>
        <r>
          <rPr>
            <sz val="8"/>
            <color indexed="81"/>
            <rFont val="Tahoma"/>
            <family val="2"/>
          </rPr>
          <t xml:space="preserve">
If the vertex is part of an edge, use it when laying out the graph but then hide it.  Otherwise, ignore the vertex row.
</t>
        </r>
        <r>
          <rPr>
            <b/>
            <sz val="8"/>
            <color indexed="81"/>
            <rFont val="Tahoma"/>
            <family val="2"/>
          </rPr>
          <t>Show</t>
        </r>
        <r>
          <rPr>
            <sz val="8"/>
            <color indexed="81"/>
            <rFont val="Tahoma"/>
            <family val="2"/>
          </rPr>
          <t xml:space="preserve">
Show the vertex regardless of whether it is part of an edge.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if in an Edge
0 = Skip
2 = Hide
4 = Show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H2" authorId="0" shapeId="0">
      <text>
        <r>
          <rPr>
            <b/>
            <sz val="8"/>
            <color indexed="81"/>
            <rFont val="Tahoma"/>
            <family val="2"/>
          </rPr>
          <t xml:space="preserve">Vertex Label
</t>
        </r>
        <r>
          <rPr>
            <sz val="8"/>
            <color indexed="81"/>
            <rFont val="Tahoma"/>
            <family val="2"/>
          </rPr>
          <t xml:space="preserve">
To show a vertex as a box containing text, set the Shape to Label and enter the text into the Label column.  To annotate another shape with text, set the Shape to something else and enter the annotation text into the Label column.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text>
    </comment>
    <comment ref="I2" authorId="0" shapeId="0">
      <text>
        <r>
          <rPr>
            <b/>
            <sz val="8"/>
            <color indexed="81"/>
            <rFont val="Tahoma"/>
            <family val="2"/>
          </rPr>
          <t xml:space="preserve">Vertex Label Fill Color
</t>
        </r>
        <r>
          <rPr>
            <sz val="8"/>
            <color indexed="81"/>
            <rFont val="Tahoma"/>
            <family val="2"/>
          </rPr>
          <t>To select an optional fill color for the Label shape,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J2" authorId="1" shapeId="0">
      <text>
        <r>
          <rPr>
            <b/>
            <sz val="8"/>
            <color indexed="81"/>
            <rFont val="Tahoma"/>
            <family val="2"/>
          </rPr>
          <t xml:space="preserve">Vertex Label Position
</t>
        </r>
        <r>
          <rPr>
            <sz val="8"/>
            <color indexed="81"/>
            <rFont val="Tahoma"/>
            <family val="2"/>
          </rPr>
          <t xml:space="preserve">Select an optional vertex label position.  This is used only when the label annotates the vertex, not when the vertex Shape is Label.  Hover the mouse over the Label column header for more details.
</t>
        </r>
        <r>
          <rPr>
            <u/>
            <sz val="8"/>
            <color indexed="81"/>
            <rFont val="Tahoma"/>
            <family val="2"/>
          </rPr>
          <t>Formulas</t>
        </r>
        <r>
          <rPr>
            <sz val="8"/>
            <color indexed="81"/>
            <rFont val="Tahoma"/>
            <family val="2"/>
          </rPr>
          <t xml:space="preserve">
If you are using Excel formulas to compute the positions, you may find it helpful to use the numerical options instead of text:
0 = Nowhere
1 = Top Left
2 = Top Center
3 = Top Right
4 = Middle Left
5 = Middle Center
6 = Middle Right
7 = Bottom Left
8 = Bottom Center
9 = Bottom Right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text>
    </comment>
    <comment ref="K2" authorId="0" shapeId="0">
      <text>
        <r>
          <rPr>
            <b/>
            <sz val="8"/>
            <color indexed="81"/>
            <rFont val="Tahoma"/>
            <family val="2"/>
          </rPr>
          <t xml:space="preserve">Vertex Tooltip
</t>
        </r>
        <r>
          <rPr>
            <sz val="8"/>
            <color indexed="81"/>
            <rFont val="Tahoma"/>
            <family val="2"/>
          </rPr>
          <t xml:space="preserve">
Enter optional text that will pop up when the mouse is hovered over the vertex in the graph pane.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text>
    </comment>
    <comment ref="L2" authorId="0" shapeId="0">
      <text>
        <r>
          <rPr>
            <b/>
            <sz val="8"/>
            <color indexed="81"/>
            <rFont val="Tahoma"/>
            <family val="2"/>
          </rPr>
          <t xml:space="preserve">Vertex Layout Order
</t>
        </r>
        <r>
          <rPr>
            <sz val="8"/>
            <color indexed="81"/>
            <rFont val="Tahoma"/>
            <family val="2"/>
          </rPr>
          <t xml:space="preserve">Enter an optional number to control the order in which the vertices are laid out in the graph when a geometric layout algorithm (Circle, Spiral and so on) is used.  This also controls the vertex stacking order when vertices overlap.  Vertices with larger numbers are stacked on top of vertices with smaller numbers.
</t>
        </r>
      </text>
    </comment>
    <comment ref="M2" authorId="0" shapeId="0">
      <text>
        <r>
          <rPr>
            <b/>
            <sz val="8"/>
            <color indexed="81"/>
            <rFont val="Tahoma"/>
            <family val="2"/>
          </rPr>
          <t xml:space="preserve">Vertex Location
</t>
        </r>
        <r>
          <rPr>
            <sz val="8"/>
            <color indexed="81"/>
            <rFont val="Tahoma"/>
            <family val="2"/>
          </rPr>
          <t xml:space="preserve">
Enter an optional vertex location.
X and Y values should be between 0 and 9,999.  If you enter X and Y values, you should set NodeXL, Graph, Layout to "None" to prevent NodeXL from overwriting your values when you show the graph.</t>
        </r>
      </text>
    </comment>
    <comment ref="N2" authorId="0" shapeId="0">
      <text>
        <r>
          <rPr>
            <b/>
            <sz val="8"/>
            <color indexed="81"/>
            <rFont val="Tahoma"/>
            <family val="2"/>
          </rPr>
          <t xml:space="preserve">Vertex Location
</t>
        </r>
        <r>
          <rPr>
            <sz val="8"/>
            <color indexed="81"/>
            <rFont val="Tahoma"/>
            <family val="2"/>
          </rPr>
          <t xml:space="preserve">
Enter an optional vertex location.
X and Y values should be between 0 and 9,999.  If you enter X and Y values, you should set NodeXL, Graph, Layout to "None" to prevent NodeXL from overwriting your values when you show the graph.</t>
        </r>
      </text>
    </comment>
    <comment ref="O2" authorId="0" shapeId="0">
      <text>
        <r>
          <rPr>
            <b/>
            <sz val="8"/>
            <color indexed="81"/>
            <rFont val="Tahoma"/>
            <family val="2"/>
          </rPr>
          <t xml:space="preserve">Vertex Locked?
</t>
        </r>
        <r>
          <rPr>
            <sz val="8"/>
            <color indexed="81"/>
            <rFont val="Tahoma"/>
            <family val="2"/>
          </rPr>
          <t xml:space="preserve">
Set to Yes to lock the vertex at its current location.
</t>
        </r>
        <r>
          <rPr>
            <u/>
            <sz val="8"/>
            <color indexed="81"/>
            <rFont val="Tahoma"/>
            <family val="2"/>
          </rPr>
          <t>Formulas</t>
        </r>
        <r>
          <rPr>
            <sz val="8"/>
            <color indexed="81"/>
            <rFont val="Tahoma"/>
            <family val="2"/>
          </rPr>
          <t xml:space="preserve">
If you are using Excel formulas to compute the locked values, you may find it helpful to use the numerical options instead of text:
0 = No
1 = Yes
</t>
        </r>
        <r>
          <rPr>
            <u/>
            <sz val="8"/>
            <color indexed="81"/>
            <rFont val="Tahoma"/>
            <family val="2"/>
          </rPr>
          <t xml:space="preserve">Pasting
</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P2" authorId="0" shapeId="0">
      <text>
        <r>
          <rPr>
            <b/>
            <sz val="8"/>
            <color indexed="81"/>
            <rFont val="Tahoma"/>
            <family val="2"/>
          </rPr>
          <t xml:space="preserve">Vertex Polar R
</t>
        </r>
        <r>
          <rPr>
            <sz val="8"/>
            <color indexed="81"/>
            <rFont val="Tahoma"/>
            <family val="2"/>
          </rPr>
          <t xml:space="preserve">
Enter an optional vertex polar radial coordinate.  This is used only when the Layout is set to Polar or Polar Absolute in the graph pane.
</t>
        </r>
        <r>
          <rPr>
            <u/>
            <sz val="8"/>
            <color indexed="81"/>
            <rFont val="Tahoma"/>
            <family val="2"/>
          </rPr>
          <t>For the Polar Layout</t>
        </r>
        <r>
          <rPr>
            <sz val="8"/>
            <color indexed="81"/>
            <rFont val="Tahoma"/>
            <family val="2"/>
          </rPr>
          <t xml:space="preserve">
0.0 represents the polar origin, which is the center of the graph pane, while 1.0 represents one-half the graph pane's width or height, whichever is smaller.
Polar R values less than 0.0 are allowed, but they have the same effect as the value 0.0.  Similarly, polar R values greater than 1.0 are allowed, but they have the same effect as the value 1.0.
Any vertex that is missing polar coordinates is placed at the polar origin.
</t>
        </r>
        <r>
          <rPr>
            <u/>
            <sz val="8"/>
            <color indexed="81"/>
            <rFont val="Tahoma"/>
            <family val="2"/>
          </rPr>
          <t>For the Polar Absolute Layout</t>
        </r>
        <r>
          <rPr>
            <sz val="8"/>
            <color indexed="81"/>
            <rFont val="Tahoma"/>
            <family val="2"/>
          </rPr>
          <t xml:space="preserve">
0.0 represents the polar origin, which is the center of the graph pane, while 1.0 represents an absolute distance of about 1/96 inch.
There are no limits on Polar R values when using the Polar Absolute layout.  Negative values have the effect of adding 180 degrees to the specified Polar Angle.
Any vertex that is missing polar coordinates is placed at the polar origin.
</t>
        </r>
      </text>
    </comment>
    <comment ref="Q2" authorId="0" shapeId="0">
      <text>
        <r>
          <rPr>
            <b/>
            <sz val="8"/>
            <color indexed="81"/>
            <rFont val="Tahoma"/>
            <family val="2"/>
          </rPr>
          <t xml:space="preserve">Vertex Polar Angle
</t>
        </r>
        <r>
          <rPr>
            <sz val="8"/>
            <color indexed="81"/>
            <rFont val="Tahoma"/>
            <family val="2"/>
          </rPr>
          <t>Enter an optional vertex polar angle coordinate, in degrees.  This is used only when the Layout is set to Polar or Polar Absolute in the graph pane.
0.0 degrees is to the right, 90.0 degrees is up, 180.0 degrees is to the left, and 270.0 degrees is down.  Angles less than 0 are allowed: -1.0 is the same as 359.0, for example.  Similarly, angles greater than 360.0 are allowed: 361.0 is the same as 1.0, for example.
Any vertex that is missing polar coordinates is placed at the polar origin.</t>
        </r>
        <r>
          <rPr>
            <b/>
            <sz val="8"/>
            <color indexed="81"/>
            <rFont val="Tahoma"/>
            <family val="2"/>
          </rPr>
          <t xml:space="preserve">
</t>
        </r>
      </text>
    </comment>
    <comment ref="R2" authorId="0" shapeId="0">
      <text>
        <r>
          <rPr>
            <b/>
            <sz val="8"/>
            <color indexed="81"/>
            <rFont val="Tahoma"/>
            <family val="2"/>
          </rPr>
          <t>Vertex Degree</t>
        </r>
        <r>
          <rPr>
            <sz val="8"/>
            <color indexed="81"/>
            <rFont val="Tahoma"/>
            <family val="2"/>
          </rPr>
          <t xml:space="preserve">
You can tell NodeXL to calculate this and other graph metrics by going to NodeXL, Analysis, Graph Metrics in the Ribbon.
</t>
        </r>
      </text>
    </comment>
    <comment ref="S2" authorId="0" shapeId="0">
      <text>
        <r>
          <rPr>
            <b/>
            <sz val="8"/>
            <color indexed="81"/>
            <rFont val="Tahoma"/>
            <family val="2"/>
          </rPr>
          <t xml:space="preserve">Vertex In-Degree
</t>
        </r>
        <r>
          <rPr>
            <sz val="8"/>
            <color indexed="81"/>
            <rFont val="Tahoma"/>
            <family val="2"/>
          </rPr>
          <t xml:space="preserve">You can tell NodeXL to calculate this and other graph metrics by going to NodeXL, Analysis, Graph Metrics in the Ribbon.
</t>
        </r>
      </text>
    </comment>
    <comment ref="T2" authorId="0" shapeId="0">
      <text>
        <r>
          <rPr>
            <b/>
            <sz val="8"/>
            <color indexed="81"/>
            <rFont val="Tahoma"/>
            <family val="2"/>
          </rPr>
          <t xml:space="preserve">Vertex Out-Degree
</t>
        </r>
        <r>
          <rPr>
            <sz val="8"/>
            <color indexed="81"/>
            <rFont val="Tahoma"/>
            <family val="2"/>
          </rPr>
          <t xml:space="preserve">You can tell NodeXL to calculate this and other graph metrics by going to NodeXL, Analysis, Graph Metrics in the Ribbon.
</t>
        </r>
      </text>
    </comment>
    <comment ref="U2" authorId="0" shapeId="0">
      <text>
        <r>
          <rPr>
            <b/>
            <sz val="8"/>
            <color indexed="81"/>
            <rFont val="Tahoma"/>
            <family val="2"/>
          </rPr>
          <t xml:space="preserve">Vertex Betweenness Centrality
</t>
        </r>
        <r>
          <rPr>
            <sz val="8"/>
            <color indexed="81"/>
            <rFont val="Tahoma"/>
            <family val="2"/>
          </rPr>
          <t xml:space="preserve">You can tell NodeXL to calculate this and other graph metrics by going to NodeXL, Analysis, Graph Metrics in the Ribbon.
</t>
        </r>
      </text>
    </comment>
    <comment ref="V2" authorId="0" shapeId="0">
      <text>
        <r>
          <rPr>
            <b/>
            <sz val="8"/>
            <color indexed="81"/>
            <rFont val="Tahoma"/>
            <family val="2"/>
          </rPr>
          <t xml:space="preserve">Vertex Closeness Centrality
</t>
        </r>
        <r>
          <rPr>
            <sz val="8"/>
            <color indexed="81"/>
            <rFont val="Tahoma"/>
            <family val="2"/>
          </rPr>
          <t xml:space="preserve">You can tell NodeXL to calculate this and other graph metrics by going to NodeXL, Analysis, Graph Metrics in the Ribbon.
</t>
        </r>
      </text>
    </comment>
    <comment ref="W2" authorId="0" shapeId="0">
      <text>
        <r>
          <rPr>
            <b/>
            <sz val="8"/>
            <color indexed="81"/>
            <rFont val="Tahoma"/>
            <family val="2"/>
          </rPr>
          <t xml:space="preserve">Vertex Eigenvector Centrality
</t>
        </r>
        <r>
          <rPr>
            <sz val="8"/>
            <color indexed="81"/>
            <rFont val="Tahoma"/>
            <family val="2"/>
          </rPr>
          <t xml:space="preserve">You can tell NodeXL to calculate this and other graph metrics by going to NodeXL, Analysis, Graph Metrics in the Ribbon.
</t>
        </r>
      </text>
    </comment>
    <comment ref="X2" authorId="2" shapeId="0">
      <text>
        <r>
          <rPr>
            <b/>
            <sz val="8"/>
            <color indexed="81"/>
            <rFont val="Tahoma"/>
            <family val="2"/>
          </rPr>
          <t xml:space="preserve">Vertex PageRank
</t>
        </r>
        <r>
          <rPr>
            <sz val="8"/>
            <color indexed="81"/>
            <rFont val="Tahoma"/>
            <family val="2"/>
          </rPr>
          <t>You can tell NodeXL to calculate this and other graph metrics by going to NodeXL, Analysis, Graph Metrics in the Ribbon.</t>
        </r>
      </text>
    </comment>
    <comment ref="Y2" authorId="0" shapeId="0">
      <text>
        <r>
          <rPr>
            <b/>
            <sz val="8"/>
            <color indexed="81"/>
            <rFont val="Tahoma"/>
            <family val="2"/>
          </rPr>
          <t xml:space="preserve">Vertex Clustering Coefficient
</t>
        </r>
        <r>
          <rPr>
            <sz val="8"/>
            <color indexed="81"/>
            <rFont val="Tahoma"/>
            <family val="2"/>
          </rPr>
          <t xml:space="preserve">You can tell NodeXL to calculate this and other graph metrics by going to NodeXL, Analysis, Graph Metrics in the Ribbon.
</t>
        </r>
      </text>
    </comment>
    <comment ref="Z2" authorId="2" shapeId="0">
      <text>
        <r>
          <rPr>
            <b/>
            <sz val="8"/>
            <color indexed="81"/>
            <rFont val="Tahoma"/>
            <family val="2"/>
          </rPr>
          <t>Vertex Reciprocated Pair Ratio</t>
        </r>
        <r>
          <rPr>
            <sz val="8"/>
            <color indexed="81"/>
            <rFont val="Tahoma"/>
            <family val="2"/>
          </rPr>
          <t xml:space="preserve">
You can tell NodeXL to calculate this and other graph metrics by going to NodeXL, Analysis, Graph Metrics in the Ribbon.</t>
        </r>
      </text>
    </comment>
    <comment ref="AA2" authorId="0" shapeId="0">
      <text>
        <r>
          <rPr>
            <b/>
            <sz val="8"/>
            <color indexed="81"/>
            <rFont val="Tahoma"/>
            <family val="2"/>
          </rPr>
          <t xml:space="preserve">Vertex ID
</t>
        </r>
        <r>
          <rPr>
            <sz val="8"/>
            <color indexed="81"/>
            <rFont val="Tahoma"/>
            <family val="2"/>
          </rPr>
          <t xml:space="preserve">
This is a unique ID that gets filled in automatically.  Do not edit this column.</t>
        </r>
      </text>
    </comment>
    <comment ref="AC2" authorId="0" shapeId="0">
      <text>
        <r>
          <rPr>
            <b/>
            <sz val="8"/>
            <color indexed="81"/>
            <rFont val="Tahoma"/>
            <family val="2"/>
          </rPr>
          <t>How to Add Your Own Columns</t>
        </r>
        <r>
          <rPr>
            <sz val="8"/>
            <color indexed="81"/>
            <rFont val="Tahoma"/>
            <family val="2"/>
          </rPr>
          <t xml:space="preserve">
If you want NodeXL to use any columns you add, you must add them to this table.  The table is distinguished from the rest of the worksheet by the table column headers in row 2, so you can tell where the table ends and the rest of the worksheet begins.
You can add a column to the right end of the table by simply typing a column name into the first empty cell in row 2.  Excel will automatically extend the table to the right to include the new column.
You can also insert a column anywhere within the table, but that will interfere with NodeXL's ability to show and hide groups of related columns and is not recommended.</t>
        </r>
        <r>
          <rPr>
            <b/>
            <sz val="8"/>
            <color indexed="81"/>
            <rFont val="Tahoma"/>
            <family val="2"/>
          </rPr>
          <t xml:space="preserve">
</t>
        </r>
      </text>
    </comment>
  </commentList>
</comments>
</file>

<file path=xl/comments3.xml><?xml version="1.0" encoding="utf-8"?>
<comments xmlns="http://schemas.openxmlformats.org/spreadsheetml/2006/main">
  <authors>
    <author>TonyAdmin</author>
    <author>Tony</author>
  </authors>
  <commentList>
    <comment ref="A2" authorId="0" shapeId="0">
      <text>
        <r>
          <rPr>
            <b/>
            <sz val="8"/>
            <color indexed="81"/>
            <rFont val="Tahoma"/>
            <family val="2"/>
          </rPr>
          <t>Group Name</t>
        </r>
        <r>
          <rPr>
            <sz val="8"/>
            <color indexed="81"/>
            <rFont val="Tahoma"/>
            <family val="2"/>
          </rPr>
          <t xml:space="preserve">
(In most cases, you should not edit this worksheet.  Instead, use the items on the NodeXL, Analysis, Groups menu to create and work with groups.)
Enter the name of the group.
</t>
        </r>
        <r>
          <rPr>
            <u/>
            <sz val="8"/>
            <color indexed="81"/>
            <rFont val="Tahoma"/>
            <family val="2"/>
          </rPr>
          <t xml:space="preserve">
Worksheet Overview</t>
        </r>
        <r>
          <rPr>
            <sz val="8"/>
            <color indexed="81"/>
            <rFont val="Tahoma"/>
            <family val="2"/>
          </rPr>
          <t xml:space="preserve">
A group is a set of related vertices.  Groups are usually indicated by vertex color and shape when the graph is refreshed.  All the vertices in one group might be blue disks, for example.
You can control how groups are shown using NodeXL, Analysis, Groups, Group Options.</t>
        </r>
        <r>
          <rPr>
            <b/>
            <sz val="8"/>
            <color indexed="81"/>
            <rFont val="Tahoma"/>
            <family val="2"/>
          </rPr>
          <t xml:space="preserve">
</t>
        </r>
      </text>
    </comment>
    <comment ref="B2" authorId="0" shapeId="0">
      <text>
        <r>
          <rPr>
            <b/>
            <sz val="8"/>
            <color indexed="81"/>
            <rFont val="Tahoma"/>
            <family val="2"/>
          </rPr>
          <t xml:space="preserve">Group Vertex Color
</t>
        </r>
        <r>
          <rPr>
            <sz val="8"/>
            <color indexed="81"/>
            <rFont val="Tahoma"/>
            <family val="2"/>
          </rPr>
          <t xml:space="preserve">
(In most cases, you should not edit this worksheet.  Instead, use the items on the NodeXL, Analysis, Groups menu to create and work with groups.)
To select a color to use for all vertices in the group,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C2" authorId="0" shapeId="0">
      <text>
        <r>
          <rPr>
            <b/>
            <sz val="8"/>
            <color indexed="81"/>
            <rFont val="Tahoma"/>
            <family val="2"/>
          </rPr>
          <t>Group Vertex Shape</t>
        </r>
        <r>
          <rPr>
            <sz val="8"/>
            <color indexed="81"/>
            <rFont val="Tahoma"/>
            <family val="2"/>
          </rPr>
          <t xml:space="preserve">
(In most cases, you should not edit this worksheet.  Instead, use the items on the NodeXL, Analysis, Groups menu to create and work with groups.)
Select a shape to use for all vertices in the group.
</t>
        </r>
        <r>
          <rPr>
            <u/>
            <sz val="8"/>
            <color indexed="81"/>
            <rFont val="Tahoma"/>
            <family val="2"/>
          </rPr>
          <t>Pasting</t>
        </r>
        <r>
          <rPr>
            <sz val="8"/>
            <color indexed="81"/>
            <rFont val="Tahoma"/>
            <family val="2"/>
          </rPr>
          <t xml:space="preserve">
If you want to paste shapes into this column, do not use the standard Paste command (Ctrl-V).  The standard Paste command removes the shape drop-downs from the column.  Instead, use Home, Paste, Paste Values in the Excel Ribbon.</t>
        </r>
      </text>
    </comment>
    <comment ref="D2" authorId="1" shapeId="0">
      <text>
        <r>
          <rPr>
            <b/>
            <sz val="8"/>
            <color indexed="81"/>
            <rFont val="Tahoma"/>
            <family val="2"/>
          </rPr>
          <t>Group Visibility</t>
        </r>
        <r>
          <rPr>
            <sz val="8"/>
            <color indexed="81"/>
            <rFont val="Tahoma"/>
            <family val="2"/>
          </rPr>
          <t xml:space="preserve">
Select an optional group visibility.
</t>
        </r>
        <r>
          <rPr>
            <b/>
            <sz val="8"/>
            <color indexed="81"/>
            <rFont val="Tahoma"/>
            <family val="2"/>
          </rPr>
          <t>Show</t>
        </r>
        <r>
          <rPr>
            <sz val="8"/>
            <color indexed="81"/>
            <rFont val="Tahoma"/>
            <family val="2"/>
          </rPr>
          <t xml:space="preserve">
Show the group's vertices and edges when the graph is refreshed.  This is the default.
</t>
        </r>
        <r>
          <rPr>
            <b/>
            <sz val="8"/>
            <color indexed="81"/>
            <rFont val="Tahoma"/>
            <family val="2"/>
          </rPr>
          <t>Skip</t>
        </r>
        <r>
          <rPr>
            <sz val="8"/>
            <color indexed="81"/>
            <rFont val="Tahoma"/>
            <family val="2"/>
          </rPr>
          <t xml:space="preserve">
Skip the group's vertices and edges.
</t>
        </r>
        <r>
          <rPr>
            <b/>
            <sz val="8"/>
            <color indexed="81"/>
            <rFont val="Tahoma"/>
            <family val="2"/>
          </rPr>
          <t>Hide</t>
        </r>
        <r>
          <rPr>
            <sz val="8"/>
            <color indexed="81"/>
            <rFont val="Tahoma"/>
            <family val="2"/>
          </rPr>
          <t xml:space="preserve">
Use the group's vertices and edges when laying out the graph, but then hide the group's vertices and edges.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0 = Skip
2 = Hide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E2" authorId="1" shapeId="0">
      <text>
        <r>
          <rPr>
            <b/>
            <sz val="8"/>
            <color indexed="81"/>
            <rFont val="Tahoma"/>
            <family val="2"/>
          </rPr>
          <t xml:space="preserve">Group Collapsed?
</t>
        </r>
        <r>
          <rPr>
            <sz val="8"/>
            <color indexed="81"/>
            <rFont val="Tahoma"/>
            <family val="2"/>
          </rPr>
          <t>(In most cases, you should not edit this worksheet.  Instead, use the items on the NodeXL, Analysis, Groups menu to create and work with groups.)</t>
        </r>
        <r>
          <rPr>
            <b/>
            <sz val="8"/>
            <color indexed="81"/>
            <rFont val="Tahoma"/>
            <family val="2"/>
          </rPr>
          <t xml:space="preserve">
</t>
        </r>
        <r>
          <rPr>
            <sz val="8"/>
            <color indexed="81"/>
            <rFont val="Tahoma"/>
            <family val="2"/>
          </rPr>
          <t xml:space="preserve">Set to Yes to collapse the group.
</t>
        </r>
        <r>
          <rPr>
            <u/>
            <sz val="8"/>
            <color indexed="81"/>
            <rFont val="Tahoma"/>
            <family val="2"/>
          </rPr>
          <t>Formulas</t>
        </r>
        <r>
          <rPr>
            <sz val="8"/>
            <color indexed="81"/>
            <rFont val="Tahoma"/>
            <family val="2"/>
          </rPr>
          <t xml:space="preserve">
If you are using Excel formulas to compute the collapsed values, you may find it helpful to use the numerical options instead of text:
0 = No
1 = Yes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r>
          <rPr>
            <sz val="9"/>
            <color indexed="81"/>
            <rFont val="Tahoma"/>
            <family val="2"/>
          </rPr>
          <t xml:space="preserve">
</t>
        </r>
      </text>
    </comment>
    <comment ref="F2" authorId="1" shapeId="0">
      <text>
        <r>
          <rPr>
            <b/>
            <sz val="8"/>
            <color indexed="81"/>
            <rFont val="Tahoma"/>
            <family val="2"/>
          </rPr>
          <t>Group Label</t>
        </r>
        <r>
          <rPr>
            <sz val="8"/>
            <color indexed="81"/>
            <rFont val="Tahoma"/>
            <family val="2"/>
          </rPr>
          <t xml:space="preserve">
Enter an optional group label.
Group labels are used when you choose to lay out each of the graph's groups in its own box (NodeXL, Graph, Layout, Layout Options), and when you collapse a group (NodeXL, Analysis, Groups, Collapse Selected Groups).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r>
          <rPr>
            <sz val="9"/>
            <color indexed="81"/>
            <rFont val="Tahoma"/>
            <family val="2"/>
          </rPr>
          <t xml:space="preserve">
</t>
        </r>
      </text>
    </comment>
    <comment ref="G2" authorId="1" shapeId="0">
      <text>
        <r>
          <rPr>
            <b/>
            <sz val="8"/>
            <color indexed="81"/>
            <rFont val="Tahoma"/>
            <family val="2"/>
          </rPr>
          <t xml:space="preserve">Collapsed Location
</t>
        </r>
        <r>
          <rPr>
            <sz val="8"/>
            <color indexed="81"/>
            <rFont val="Tahoma"/>
            <family val="2"/>
          </rPr>
          <t xml:space="preserve">
(In most cases, you should not edit this worksheet.  Instead, use the items on the NodeXL, Analysis, Groups menu to create and work with groups.)</t>
        </r>
        <r>
          <rPr>
            <b/>
            <sz val="8"/>
            <color indexed="81"/>
            <rFont val="Tahoma"/>
            <family val="2"/>
          </rPr>
          <t xml:space="preserve">
</t>
        </r>
        <r>
          <rPr>
            <sz val="8"/>
            <color indexed="81"/>
            <rFont val="Tahoma"/>
            <family val="2"/>
          </rPr>
          <t>Enter an optional location for the group when it is collapsed.
Collapsed X and Collapsed Y values should be between 0 and 9,999.  If you enter Collapsed X and Collapsed Y values, you should set NodeXL, Graph, Layout to "None" to prevent NodeXL from overwriting your values when you show the graph.</t>
        </r>
      </text>
    </comment>
    <comment ref="H2" authorId="1" shapeId="0">
      <text>
        <r>
          <rPr>
            <b/>
            <sz val="8"/>
            <color indexed="81"/>
            <rFont val="Tahoma"/>
            <family val="2"/>
          </rPr>
          <t xml:space="preserve">Collapsed Location
</t>
        </r>
        <r>
          <rPr>
            <sz val="8"/>
            <color indexed="81"/>
            <rFont val="Tahoma"/>
            <family val="2"/>
          </rPr>
          <t>(In most cases, you should not edit this worksheet.  Instead, use the items on the NodeXL, Analysis, Groups menu to create and work with groups.)
Enter an optional location for the group when it is collapsed.
Collapsed X and Collapsed Y values should be between 0 and 9,999.  If you enter Collapsed X and Collapsed Y values, you should set NodeXL, Graph, Layout to "None" to prevent NodeXL from overwriting your values when you show the graph.</t>
        </r>
      </text>
    </comment>
    <comment ref="K2" authorId="1" shapeId="0">
      <text>
        <r>
          <rPr>
            <b/>
            <sz val="8"/>
            <color indexed="81"/>
            <rFont val="Tahoma"/>
            <family val="2"/>
          </rPr>
          <t xml:space="preserve">Group Vertices
</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r>
          <rPr>
            <sz val="9"/>
            <color indexed="81"/>
            <rFont val="Tahoma"/>
            <family val="2"/>
          </rPr>
          <t xml:space="preserve">
</t>
        </r>
      </text>
    </comment>
    <comment ref="L2" authorId="1" shapeId="0">
      <text>
        <r>
          <rPr>
            <b/>
            <sz val="8"/>
            <color indexed="81"/>
            <rFont val="Tahoma"/>
            <family val="2"/>
          </rPr>
          <t>Group Unique Edges</t>
        </r>
        <r>
          <rPr>
            <sz val="8"/>
            <color indexed="81"/>
            <rFont val="Tahoma"/>
            <family val="2"/>
          </rPr>
          <t xml:space="preserve">
You can tell NodeXL to calculate this and other graph metrics by going to NodeXL, Analysis, Graph Metrics in the Ribbon.</t>
        </r>
      </text>
    </comment>
    <comment ref="M2" authorId="1" shapeId="0">
      <text>
        <r>
          <rPr>
            <b/>
            <sz val="8"/>
            <color indexed="81"/>
            <rFont val="Tahoma"/>
            <family val="2"/>
          </rPr>
          <t>Group Edges With Duplicates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N2" authorId="1" shapeId="0">
      <text>
        <r>
          <rPr>
            <b/>
            <sz val="8"/>
            <color indexed="81"/>
            <rFont val="Tahoma"/>
            <family val="2"/>
          </rPr>
          <t>Group Total Edges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O2" authorId="1" shapeId="0">
      <text>
        <r>
          <rPr>
            <b/>
            <sz val="8"/>
            <color indexed="81"/>
            <rFont val="Tahoma"/>
            <family val="2"/>
          </rPr>
          <t>Group Self-Loops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P2" authorId="1" shapeId="0">
      <text>
        <r>
          <rPr>
            <b/>
            <sz val="8"/>
            <color indexed="81"/>
            <rFont val="Tahoma"/>
            <family val="2"/>
          </rPr>
          <t xml:space="preserve">Group Reciprocated Vertex Pair Ratio
</t>
        </r>
        <r>
          <rPr>
            <sz val="8"/>
            <color indexed="81"/>
            <rFont val="Tahoma"/>
            <family val="2"/>
          </rPr>
          <t>You can tell NodeXL to calculate this and other graph metrics by going to NodeXL, Analysis, Graph Metrics in the Ribbon.</t>
        </r>
        <r>
          <rPr>
            <b/>
            <sz val="9"/>
            <color indexed="81"/>
            <rFont val="Tahoma"/>
            <family val="2"/>
          </rPr>
          <t xml:space="preserve">
</t>
        </r>
        <r>
          <rPr>
            <sz val="9"/>
            <color indexed="81"/>
            <rFont val="Tahoma"/>
            <family val="2"/>
          </rPr>
          <t xml:space="preserve">
</t>
        </r>
      </text>
    </comment>
    <comment ref="Q2" authorId="1" shapeId="0">
      <text>
        <r>
          <rPr>
            <b/>
            <sz val="8"/>
            <color indexed="81"/>
            <rFont val="Tahoma"/>
            <family val="2"/>
          </rPr>
          <t xml:space="preserve">Group Reciprocated Edge Ratio
</t>
        </r>
        <r>
          <rPr>
            <sz val="8"/>
            <color indexed="81"/>
            <rFont val="Tahoma"/>
            <family val="2"/>
          </rPr>
          <t>You can tell NodeXL to calculate this and other graph metrics by going to NodeXL, Analysis, Graph Metrics in the Ribbon.</t>
        </r>
      </text>
    </comment>
    <comment ref="R2" authorId="1" shapeId="0">
      <text>
        <r>
          <rPr>
            <b/>
            <sz val="8"/>
            <color indexed="81"/>
            <rFont val="Tahoma"/>
            <family val="2"/>
          </rPr>
          <t>Group Connected Components</t>
        </r>
        <r>
          <rPr>
            <sz val="8"/>
            <color indexed="81"/>
            <rFont val="Tahoma"/>
            <family val="2"/>
          </rPr>
          <t xml:space="preserve">
You can tell NodeXL to calculate this and other graph metrics by going to NodeXL, Analysis, Graph Metrics in the Ribbon.</t>
        </r>
        <r>
          <rPr>
            <b/>
            <sz val="8"/>
            <color indexed="81"/>
            <rFont val="Tahoma"/>
            <family val="2"/>
          </rPr>
          <t xml:space="preserve">
</t>
        </r>
      </text>
    </comment>
    <comment ref="S2" authorId="1" shapeId="0">
      <text>
        <r>
          <rPr>
            <b/>
            <sz val="8"/>
            <color indexed="81"/>
            <rFont val="Tahoma"/>
            <family val="2"/>
          </rPr>
          <t>Group Single-Vertex Connected Components</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r>
          <rPr>
            <sz val="9"/>
            <color indexed="81"/>
            <rFont val="Tahoma"/>
            <family val="2"/>
          </rPr>
          <t xml:space="preserve">
</t>
        </r>
      </text>
    </comment>
    <comment ref="T2" authorId="1" shapeId="0">
      <text>
        <r>
          <rPr>
            <b/>
            <sz val="8"/>
            <color indexed="81"/>
            <rFont val="Tahoma"/>
            <family val="2"/>
          </rPr>
          <t>Group Maximum Vertices in a Connected Component</t>
        </r>
        <r>
          <rPr>
            <sz val="8"/>
            <color indexed="81"/>
            <rFont val="Tahoma"/>
            <family val="2"/>
          </rPr>
          <t xml:space="preserve">
You can tell NodeXL to calculate this and other graph metrics by going to NodeXL, Analysis, Graph Metrics in the Ribbon.
</t>
        </r>
        <r>
          <rPr>
            <sz val="9"/>
            <color indexed="81"/>
            <rFont val="Tahoma"/>
            <family val="2"/>
          </rPr>
          <t xml:space="preserve">
</t>
        </r>
      </text>
    </comment>
    <comment ref="U2" authorId="1" shapeId="0">
      <text>
        <r>
          <rPr>
            <b/>
            <sz val="8"/>
            <color indexed="81"/>
            <rFont val="Tahoma"/>
            <family val="2"/>
          </rPr>
          <t>Group Maximum Edges in a Connected Component</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text>
    </comment>
    <comment ref="V2" authorId="1" shapeId="0">
      <text>
        <r>
          <rPr>
            <b/>
            <sz val="8"/>
            <color indexed="81"/>
            <rFont val="Tahoma"/>
            <family val="2"/>
          </rPr>
          <t>Group Maximum Geodesic Distance (Diameter)</t>
        </r>
        <r>
          <rPr>
            <sz val="8"/>
            <color indexed="81"/>
            <rFont val="Tahoma"/>
            <family val="2"/>
          </rPr>
          <t xml:space="preserve">
You can tell NodeXL to calculate this and other graph metrics by going to NodeXL, Analysis, Graph Metrics in the Ribbon.</t>
        </r>
      </text>
    </comment>
    <comment ref="W2" authorId="1" shapeId="0">
      <text>
        <r>
          <rPr>
            <b/>
            <sz val="8"/>
            <color indexed="81"/>
            <rFont val="Tahoma"/>
            <family val="2"/>
          </rPr>
          <t>Group Average Geodesic Distance</t>
        </r>
        <r>
          <rPr>
            <sz val="8"/>
            <color indexed="81"/>
            <rFont val="Tahoma"/>
            <family val="2"/>
          </rPr>
          <t xml:space="preserve">
You can tell NodeXL to calculate this and other graph metrics by going to NodeXL, Analysis, Graph Metrics in the Ribbon.</t>
        </r>
      </text>
    </comment>
    <comment ref="X2" authorId="1" shapeId="0">
      <text>
        <r>
          <rPr>
            <b/>
            <sz val="8"/>
            <color indexed="81"/>
            <rFont val="Tahoma"/>
            <family val="2"/>
          </rPr>
          <t>Group Graph Density</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text>
    </comment>
  </commentList>
</comments>
</file>

<file path=xl/comments4.xml><?xml version="1.0" encoding="utf-8"?>
<comments xmlns="http://schemas.openxmlformats.org/spreadsheetml/2006/main">
  <authors>
    <author>TonyAdmin</author>
    <author>Tony</author>
  </authors>
  <commentList>
    <comment ref="A1" authorId="0" shapeId="0">
      <text>
        <r>
          <rPr>
            <b/>
            <sz val="8"/>
            <color indexed="81"/>
            <rFont val="Tahoma"/>
            <family val="2"/>
          </rPr>
          <t>Group Name</t>
        </r>
        <r>
          <rPr>
            <sz val="8"/>
            <color indexed="81"/>
            <rFont val="Tahoma"/>
            <family val="2"/>
          </rPr>
          <t xml:space="preserve">
(In most cases, you should not edit this worksheet.  Instead, use the items on the NodeXL, Analysis, Groups menu to create and work with groups.)
Enter the name of the group.  The group name must also be entered on the Groups worksheet.
</t>
        </r>
        <r>
          <rPr>
            <u/>
            <sz val="8"/>
            <color indexed="81"/>
            <rFont val="Tahoma"/>
            <family val="2"/>
          </rPr>
          <t>Worksheet Overview</t>
        </r>
        <r>
          <rPr>
            <sz val="8"/>
            <color indexed="81"/>
            <rFont val="Tahoma"/>
            <family val="2"/>
          </rPr>
          <t xml:space="preserve">
A group is a set of related vertices.  Groups are usually indicated by vertex color and shape when the graph is refreshed.  All the vertices in one group might be blue disks, for example.
You can control how groups are shown using NodeXL, Analysis, Groups, Group Options.</t>
        </r>
        <r>
          <rPr>
            <b/>
            <sz val="8"/>
            <color indexed="81"/>
            <rFont val="Tahoma"/>
            <family val="2"/>
          </rPr>
          <t xml:space="preserve">
</t>
        </r>
      </text>
    </comment>
    <comment ref="B1" authorId="0" shapeId="0">
      <text>
        <r>
          <rPr>
            <b/>
            <sz val="8"/>
            <color indexed="81"/>
            <rFont val="Tahoma"/>
            <family val="2"/>
          </rPr>
          <t>Vertex Name</t>
        </r>
        <r>
          <rPr>
            <sz val="8"/>
            <color indexed="81"/>
            <rFont val="Tahoma"/>
            <family val="2"/>
          </rPr>
          <t xml:space="preserve">
(In most cases, you should not edit this worksheet.  Instead, use the items on the NodeXL, Analysis, Groups menu to create and work with groups.)
Enter the name of a vertex to include in this group.</t>
        </r>
      </text>
    </comment>
    <comment ref="C1" authorId="1" shapeId="0">
      <text>
        <r>
          <rPr>
            <b/>
            <sz val="8"/>
            <color indexed="81"/>
            <rFont val="Tahoma"/>
            <family val="2"/>
          </rPr>
          <t xml:space="preserve">Vertex ID
</t>
        </r>
        <r>
          <rPr>
            <sz val="8"/>
            <color indexed="81"/>
            <rFont val="Tahoma"/>
            <family val="2"/>
          </rPr>
          <t xml:space="preserve">
This gets filled in by the items on the NodeXL, Analysis, Groups menu.</t>
        </r>
        <r>
          <rPr>
            <b/>
            <sz val="9"/>
            <color indexed="81"/>
            <rFont val="Tahoma"/>
            <family val="2"/>
          </rPr>
          <t xml:space="preserve">
</t>
        </r>
        <r>
          <rPr>
            <sz val="9"/>
            <color indexed="81"/>
            <rFont val="Tahoma"/>
            <family val="2"/>
          </rPr>
          <t xml:space="preserve">
</t>
        </r>
      </text>
    </comment>
  </commentList>
</comments>
</file>

<file path=xl/comments5.xml><?xml version="1.0" encoding="utf-8"?>
<comments xmlns="http://schemas.openxmlformats.org/spreadsheetml/2006/main">
  <authors>
    <author>TonyAdmin</author>
  </authors>
  <commentList>
    <comment ref="A1" authorId="0" shapeId="0">
      <text>
        <r>
          <rPr>
            <b/>
            <sz val="8"/>
            <color indexed="81"/>
            <rFont val="Tahoma"/>
            <family val="2"/>
          </rPr>
          <t>Overall Metrics</t>
        </r>
        <r>
          <rPr>
            <sz val="8"/>
            <color indexed="81"/>
            <rFont val="Tahoma"/>
            <family val="2"/>
          </rPr>
          <t xml:space="preserve">
</t>
        </r>
        <r>
          <rPr>
            <u/>
            <sz val="8"/>
            <color indexed="81"/>
            <rFont val="Tahoma"/>
            <family val="2"/>
          </rPr>
          <t>Worksheet Overview</t>
        </r>
        <r>
          <rPr>
            <sz val="8"/>
            <color indexed="81"/>
            <rFont val="Tahoma"/>
            <family val="2"/>
          </rPr>
          <t xml:space="preserve">
This worksheet displays overall graph metrics, which can be calculated using NodeXL, Analysis, Graph Metrics in the Ribbon.  It also displays overall readability metrics, which can be calculated using NodeXL, Graph, Layout, Calculate Readability Metrics.</t>
        </r>
      </text>
    </comment>
  </commentList>
</comments>
</file>

<file path=xl/sharedStrings.xml><?xml version="1.0" encoding="utf-8"?>
<sst xmlns="http://schemas.openxmlformats.org/spreadsheetml/2006/main" count="7969" uniqueCount="4161">
  <si>
    <t>Vertex 1</t>
  </si>
  <si>
    <t>Vertex 2</t>
  </si>
  <si>
    <t>Color</t>
  </si>
  <si>
    <t>Width</t>
  </si>
  <si>
    <t>Opacity</t>
  </si>
  <si>
    <t>Vertex</t>
  </si>
  <si>
    <t>Valid Edge Visibilities</t>
  </si>
  <si>
    <t>Valid Vertex Visibilities</t>
  </si>
  <si>
    <t>Shape</t>
  </si>
  <si>
    <t>Valid Vertex Shapes</t>
  </si>
  <si>
    <t>Tooltip</t>
  </si>
  <si>
    <t>Visibility</t>
  </si>
  <si>
    <t>ID</t>
  </si>
  <si>
    <t>Locked?</t>
  </si>
  <si>
    <t>Valid Booleans Default False</t>
  </si>
  <si>
    <t>X</t>
  </si>
  <si>
    <t>Y</t>
  </si>
  <si>
    <t>Value</t>
  </si>
  <si>
    <t>Per-Workbook Setting</t>
  </si>
  <si>
    <t>Template Version</t>
  </si>
  <si>
    <t>Vertex Shape</t>
  </si>
  <si>
    <t>Vertex Color</t>
  </si>
  <si>
    <t>Table Name</t>
  </si>
  <si>
    <t>Column Name</t>
  </si>
  <si>
    <t>Selected Minimum</t>
  </si>
  <si>
    <t>Selected Maximum</t>
  </si>
  <si>
    <t>Add Your Own Columns Here</t>
  </si>
  <si>
    <t>Layout Order</t>
  </si>
  <si>
    <t>Polar R</t>
  </si>
  <si>
    <t>Polar Angle</t>
  </si>
  <si>
    <t>Graph Directedness</t>
  </si>
  <si>
    <t>Degree</t>
  </si>
  <si>
    <t>In-Degree</t>
  </si>
  <si>
    <t>Out-Degree</t>
  </si>
  <si>
    <t>Betweenness Centrality</t>
  </si>
  <si>
    <t>Closeness Centrality</t>
  </si>
  <si>
    <t>Eigenvector Centrality</t>
  </si>
  <si>
    <t>Clustering Coefficient</t>
  </si>
  <si>
    <t>Dynamic Filter</t>
  </si>
  <si>
    <t>Visual Properties</t>
  </si>
  <si>
    <t>Do Not Edit</t>
  </si>
  <si>
    <t>Other Columns</t>
  </si>
  <si>
    <t>Graph Metrics</t>
  </si>
  <si>
    <t>Labels</t>
  </si>
  <si>
    <t>Layout</t>
  </si>
  <si>
    <t>Size</t>
  </si>
  <si>
    <t>Label</t>
  </si>
  <si>
    <t>Label Fill Color</t>
  </si>
  <si>
    <t>Image File</t>
  </si>
  <si>
    <t>This worksheet is no longer used but is retained to allow older versions of NodeXL to open workbooks created with NodeXL version 1.0.1.96 or later.</t>
  </si>
  <si>
    <t>Do not delete this worksheet.</t>
  </si>
  <si>
    <t>Show</t>
  </si>
  <si>
    <t>Skip</t>
  </si>
  <si>
    <t>Hide</t>
  </si>
  <si>
    <t>Show if in an Edge</t>
  </si>
  <si>
    <t>Circle</t>
  </si>
  <si>
    <t>Disk</t>
  </si>
  <si>
    <t>Sphere</t>
  </si>
  <si>
    <t>Square</t>
  </si>
  <si>
    <t>Solid Square</t>
  </si>
  <si>
    <t>Diamond</t>
  </si>
  <si>
    <t>Solid Diamond</t>
  </si>
  <si>
    <t>Triangle</t>
  </si>
  <si>
    <t>Solid Triangle</t>
  </si>
  <si>
    <t>Image</t>
  </si>
  <si>
    <t>No</t>
  </si>
  <si>
    <t>Yes</t>
  </si>
  <si>
    <t>Valid Vertex Label Positions</t>
  </si>
  <si>
    <t>Top Left</t>
  </si>
  <si>
    <t>Top Center</t>
  </si>
  <si>
    <t>Top Right</t>
  </si>
  <si>
    <t>Middle Left</t>
  </si>
  <si>
    <t>Middle Center</t>
  </si>
  <si>
    <t>Middle Right</t>
  </si>
  <si>
    <t>Bottom Left</t>
  </si>
  <si>
    <t>Bottom Center</t>
  </si>
  <si>
    <t>Bottom Right</t>
  </si>
  <si>
    <t>Label Position</t>
  </si>
  <si>
    <t>Auto Layout on Open</t>
  </si>
  <si>
    <t>Degree Bin</t>
  </si>
  <si>
    <t>Degree Frequency</t>
  </si>
  <si>
    <t>Minimum Degree</t>
  </si>
  <si>
    <t>Maximum Degree</t>
  </si>
  <si>
    <t>Average Degree</t>
  </si>
  <si>
    <t>Median Degree</t>
  </si>
  <si>
    <t>Not Available</t>
  </si>
  <si>
    <t>In-Degree Bin</t>
  </si>
  <si>
    <t>In-Degree Frequency</t>
  </si>
  <si>
    <t>Minimum In-Degree</t>
  </si>
  <si>
    <t>Maximum In-Degree</t>
  </si>
  <si>
    <t>Average In-Degree</t>
  </si>
  <si>
    <t>Median In-Degree</t>
  </si>
  <si>
    <t>Out-Degree Bin</t>
  </si>
  <si>
    <t>Out-Degree Frequency</t>
  </si>
  <si>
    <t>Minimum Out-Degree</t>
  </si>
  <si>
    <t>Maximum Out-Degree</t>
  </si>
  <si>
    <t>Average Out-Degree</t>
  </si>
  <si>
    <t>Median Out-Degree</t>
  </si>
  <si>
    <t>Betweenness Centrality Bin</t>
  </si>
  <si>
    <t>Betweenness Centrality Frequency</t>
  </si>
  <si>
    <t>Minimum Betweenness Centrality</t>
  </si>
  <si>
    <t>Maximum Betweenness Centrality</t>
  </si>
  <si>
    <t>Average Betweenness Centrality</t>
  </si>
  <si>
    <t>Median Betweenness Centrality</t>
  </si>
  <si>
    <t>Closeness Centrality Bin</t>
  </si>
  <si>
    <t>Closeness Centrality Frequency</t>
  </si>
  <si>
    <t>Minimum Closeness Centrality</t>
  </si>
  <si>
    <t>Maximum Closeness Centrality</t>
  </si>
  <si>
    <t>Average Closeness Centrality</t>
  </si>
  <si>
    <t>Median Closeness Centrality</t>
  </si>
  <si>
    <t>Eigenvector Centrality Bin</t>
  </si>
  <si>
    <t>Eigenvector Centrality Frequency</t>
  </si>
  <si>
    <t>Minimum Eigenvector Centrality</t>
  </si>
  <si>
    <t>Maximum Eigenvector Centrality</t>
  </si>
  <si>
    <t>Average Eigenvector Centrality</t>
  </si>
  <si>
    <t>Median Eigenvector Centrality</t>
  </si>
  <si>
    <t>Clustering Coefficient Bin</t>
  </si>
  <si>
    <t>Clustering Coefficient Frequency</t>
  </si>
  <si>
    <t>Minimum Clustering Coefficient</t>
  </si>
  <si>
    <t>Maximum Clustering Coefficient</t>
  </si>
  <si>
    <t>Average Clustering Coefficient</t>
  </si>
  <si>
    <t>Median Clustering Coefficient</t>
  </si>
  <si>
    <t>Dynamic Filter Bin</t>
  </si>
  <si>
    <t>Dynamic Filter Frequency</t>
  </si>
  <si>
    <t>Bin Divisor</t>
  </si>
  <si>
    <t>No Metric Message</t>
  </si>
  <si>
    <t>Dynamic Filter Source Column Range</t>
  </si>
  <si>
    <t>Histogram Property</t>
  </si>
  <si>
    <t>TableName[ColumnName]</t>
  </si>
  <si>
    <t xml:space="preserve">The empty chart above is used to create histogram images for dynamic filters.  It is associated with two columns in the HistogramBins table on the Overall Metrics worksheet, and on the HistogramProperties table on that worksheet.  The chart is on this worksheet instead of the more logical Overall Metrics worksheet because the chart must be visible for a histogram image to be created.  If the chart where in Overall Metrics in a visible range the user would see it, whereas the user never sees this Misc worksheet because the entire worksheet is hidden. </t>
  </si>
  <si>
    <t>Style</t>
  </si>
  <si>
    <t>Valid Edge Styles</t>
  </si>
  <si>
    <t>Solid</t>
  </si>
  <si>
    <t>Dash</t>
  </si>
  <si>
    <t>Dot</t>
  </si>
  <si>
    <t>Dash Dot</t>
  </si>
  <si>
    <t>Dash Dot Dot</t>
  </si>
  <si>
    <t>PageRank</t>
  </si>
  <si>
    <t>PageRank Bin</t>
  </si>
  <si>
    <t>PageRank Frequency</t>
  </si>
  <si>
    <t>Minimum PageRank</t>
  </si>
  <si>
    <t>Maximum PageRank</t>
  </si>
  <si>
    <t>Average PageRank</t>
  </si>
  <si>
    <t>Median PageRank</t>
  </si>
  <si>
    <t>Group</t>
  </si>
  <si>
    <t>Collapsed?</t>
  </si>
  <si>
    <t>Vertices</t>
  </si>
  <si>
    <t>Vertex ID</t>
  </si>
  <si>
    <t>Unique Edges</t>
  </si>
  <si>
    <t>Edges With Duplicates</t>
  </si>
  <si>
    <t>Total Edges</t>
  </si>
  <si>
    <t>Self-Loops</t>
  </si>
  <si>
    <t>Connected Components</t>
  </si>
  <si>
    <t>Single-Vertex Connected Components</t>
  </si>
  <si>
    <t>Maximum Vertices in a Connected Component</t>
  </si>
  <si>
    <t>Maximum Edges in a Connected Component</t>
  </si>
  <si>
    <t>Maximum Geodesic Distance (Diameter)</t>
  </si>
  <si>
    <t>Average Geodesic Distance</t>
  </si>
  <si>
    <t>Graph Density</t>
  </si>
  <si>
    <t>Nowhere</t>
  </si>
  <si>
    <t>Label Text Color</t>
  </si>
  <si>
    <t>Label Font Size</t>
  </si>
  <si>
    <t>Graph Metric</t>
  </si>
  <si>
    <t>Readability Metric</t>
  </si>
  <si>
    <t>Valid Group Shapes</t>
  </si>
  <si>
    <t>Reciprocated?</t>
  </si>
  <si>
    <t>Collapsed Properties</t>
  </si>
  <si>
    <t>Collapsed X</t>
  </si>
  <si>
    <t>Collapsed Y</t>
  </si>
  <si>
    <t>Valid Group Visibilities</t>
  </si>
  <si>
    <t>Reciprocated Vertex Pair Ratio</t>
  </si>
  <si>
    <t>Reciprocated Edge Ratio</t>
  </si>
  <si>
    <t>Workbook Settings 1</t>
  </si>
  <si>
    <t>Workbook Settings Cell Count</t>
  </si>
  <si>
    <t>Autofill Workbook Results</t>
  </si>
  <si>
    <t>▓0▓0▓0▓True▓Black▓Black▓▓▓0▓0▓0▓0▓0▓False▓▓0▓0▓0▓0▓0▓False▓▓0▓0▓0▓True▓Black▓Black▓▓▓0▓0▓0▓0▓0▓False▓▓0▓0▓0▓0▓0▓False▓▓0▓0▓0▓0▓0▓False▓▓0▓0▓0▓0▓0▓False</t>
  </si>
  <si>
    <t>Graph History</t>
  </si>
  <si>
    <t>Relationship</t>
  </si>
  <si>
    <t>Relationship Date (UTC)</t>
  </si>
  <si>
    <t>Tweet</t>
  </si>
  <si>
    <t>URLs in Tweet</t>
  </si>
  <si>
    <t>Domains in Tweet</t>
  </si>
  <si>
    <t>Hashtags in Tweet</t>
  </si>
  <si>
    <t>Tweet Date (UTC)</t>
  </si>
  <si>
    <t>Twitter Page for Tweet</t>
  </si>
  <si>
    <t>Latitude</t>
  </si>
  <si>
    <t>Longitude</t>
  </si>
  <si>
    <t>Imported ID</t>
  </si>
  <si>
    <t>In-Reply-To Tweet ID</t>
  </si>
  <si>
    <t>karinborjeesson</t>
  </si>
  <si>
    <t>schlueterova</t>
  </si>
  <si>
    <t>marayasonntag</t>
  </si>
  <si>
    <t>karileigh6</t>
  </si>
  <si>
    <t>newsdeskweb</t>
  </si>
  <si>
    <t>trendstodayapp</t>
  </si>
  <si>
    <t>hnajibullah</t>
  </si>
  <si>
    <t>citizensuk</t>
  </si>
  <si>
    <t>deandre_nickens</t>
  </si>
  <si>
    <t>mashable</t>
  </si>
  <si>
    <t>fear_eile</t>
  </si>
  <si>
    <t>louisobry</t>
  </si>
  <si>
    <t>curaj</t>
  </si>
  <si>
    <t>olegbrega</t>
  </si>
  <si>
    <t>crystalallclear</t>
  </si>
  <si>
    <t>govchristie</t>
  </si>
  <si>
    <t>amnesty</t>
  </si>
  <si>
    <t>janimine</t>
  </si>
  <si>
    <t>pontifex</t>
  </si>
  <si>
    <t>jenn_abrams</t>
  </si>
  <si>
    <t>breitbartlondon</t>
  </si>
  <si>
    <t>Mentions</t>
  </si>
  <si>
    <t>Replies to</t>
  </si>
  <si>
    <t>RT @mashable: Campaign combats hate against refugees one ad at a time
https://t.co/TDFKwDhoqV #refugeeswelcome https://t.co/3JRECUoJfY</t>
  </si>
  <si>
    <t>RT @amnesty: #Refugees have risked everything to keep their loved ones safe @GovChristie #RefugeesWelcome https://t.co/jIhNglZ4He https://t…</t>
  </si>
  <si>
    <t>Campaign combats hate against refugees one ad at a time
https://t.co/GCL0Q1sxz4 #refugeeswelcome https://t.co/5OkIVmOkRY via @mashable</t>
  </si>
  <si>
    <t>http://trib.al/VVPUefy</t>
  </si>
  <si>
    <t>http://act.amnestyusa.org/ea-action/action?ea.client.id=1839&amp;ea.campaign.id=50245&amp;ea.tracking.id=MessagingCategory_RefugeeandMR~Country_USA</t>
  </si>
  <si>
    <t>trib.al</t>
  </si>
  <si>
    <t>youtube.com</t>
  </si>
  <si>
    <t>co.uk</t>
  </si>
  <si>
    <t>twitter.com</t>
  </si>
  <si>
    <t>amnestyusa.org</t>
  </si>
  <si>
    <t>org.uk</t>
  </si>
  <si>
    <t>dailysabah.com</t>
  </si>
  <si>
    <t>co.nz</t>
  </si>
  <si>
    <t>facebook.com</t>
  </si>
  <si>
    <t>refugeeswelcome</t>
  </si>
  <si>
    <t>refugees refugeeswelcome</t>
  </si>
  <si>
    <t>https://twitter.com/#!/marayasonntag/status/723252892300247041</t>
  </si>
  <si>
    <t>https://twitter.com/#!/karileigh6/status/723252896314339328</t>
  </si>
  <si>
    <t>https://twitter.com/#!/newsdeskweb/status/723252976287113216</t>
  </si>
  <si>
    <t>https://twitter.com/#!/trendstodayapp/status/723253120537640960</t>
  </si>
  <si>
    <t>https://twitter.com/#!/hnajibullah/status/723253161562103808</t>
  </si>
  <si>
    <t>https://twitter.com/#!/deandre_nickens/status/723253398615662592</t>
  </si>
  <si>
    <t>https://twitter.com/#!/louisobry/status/723253773423022080</t>
  </si>
  <si>
    <t>https://twitter.com/#!/curaj/status/723254304782585856</t>
  </si>
  <si>
    <t>https://twitter.com/#!/olegbrega/status/723254310293901312</t>
  </si>
  <si>
    <t>723252892300247041</t>
  </si>
  <si>
    <t>723252896314339328</t>
  </si>
  <si>
    <t>723252976287113216</t>
  </si>
  <si>
    <t>723253120537640960</t>
  </si>
  <si>
    <t>723253161562103808</t>
  </si>
  <si>
    <t>723253398615662592</t>
  </si>
  <si>
    <t>723253773423022080</t>
  </si>
  <si>
    <t>723254304782585856</t>
  </si>
  <si>
    <t>723254310293901312</t>
  </si>
  <si>
    <t>Name</t>
  </si>
  <si>
    <t>Followed</t>
  </si>
  <si>
    <t>Followers</t>
  </si>
  <si>
    <t>Tweets</t>
  </si>
  <si>
    <t>Favorites</t>
  </si>
  <si>
    <t>Time Zone UTC Offset (Seconds)</t>
  </si>
  <si>
    <t>Description</t>
  </si>
  <si>
    <t>Location</t>
  </si>
  <si>
    <t>Web</t>
  </si>
  <si>
    <t>Time Zone</t>
  </si>
  <si>
    <t>Joined Twitter Date (UTC)</t>
  </si>
  <si>
    <t>Profile Banner Url</t>
  </si>
  <si>
    <t>Default Profile</t>
  </si>
  <si>
    <t>Default Profile Image</t>
  </si>
  <si>
    <t>Geo Enabled</t>
  </si>
  <si>
    <t>Language</t>
  </si>
  <si>
    <t>Listed Count</t>
  </si>
  <si>
    <t>Profile Background Image Url</t>
  </si>
  <si>
    <t>Verified</t>
  </si>
  <si>
    <t>Custom Menu Item Text</t>
  </si>
  <si>
    <t>Custom Menu Item Action</t>
  </si>
  <si>
    <t>Tweeted Search Term?</t>
  </si>
  <si>
    <t>Mashable</t>
  </si>
  <si>
    <t>Governor Christie</t>
  </si>
  <si>
    <t>AmnestyInternational</t>
  </si>
  <si>
    <t>AnonyMISSKarin❌</t>
  </si>
  <si>
    <t>Jani</t>
  </si>
  <si>
    <t>Katja Schlüter</t>
  </si>
  <si>
    <t>Pope Francis</t>
  </si>
  <si>
    <t>Maraya Sonntag</t>
  </si>
  <si>
    <t>Karileigh</t>
  </si>
  <si>
    <t>Newsdesk Web</t>
  </si>
  <si>
    <t>Trends Today</t>
  </si>
  <si>
    <t>Heela هیله نجیب الله</t>
  </si>
  <si>
    <t>Jenna Abrams</t>
  </si>
  <si>
    <t>Citizens UK</t>
  </si>
  <si>
    <t>De André Nickens</t>
  </si>
  <si>
    <t>Chris</t>
  </si>
  <si>
    <t>Fearchar/飛鶴</t>
  </si>
  <si>
    <t>Breitbart London</t>
  </si>
  <si>
    <t>Obry Louis</t>
  </si>
  <si>
    <t>A.</t>
  </si>
  <si>
    <t>Curaj.MD - îndrăznim</t>
  </si>
  <si>
    <t>Oleg Brega</t>
  </si>
  <si>
    <t>News, resources, inspiration and fun for the connected generation. Tweets by @mashable staff.</t>
  </si>
  <si>
    <t>Official Twitter Account of the 55th Governor of New Jersey. Husband and proud father of four.</t>
  </si>
  <si>
    <t>We've been fighting the bad guys since 1961 - you can join us! Official Amnesty International USA profile - RTs≠endorsements.</t>
  </si>
  <si>
    <t>Love animals, music, sports and to help people if I can. If you follow me I follow back. #AnonFamily #OpExposeCPS #BlackLivesMatter #FreePalestine #SaveYazidis</t>
  </si>
  <si>
    <t>An artist beyond all limits. Multiculturalism for idiots https://t.co/vrAi7SbG3P</t>
  </si>
  <si>
    <t>Welcome to the official Twitter page of His Holiness Pope Francis</t>
  </si>
  <si>
    <t>Tsalagi (Cherokee) and Proud of it!</t>
  </si>
  <si>
    <t>The Web Newsdesk. 
More than just the news. 
Aggregating the news, 
so that you don't have to.
For contact, please tweet the @NewsdeskEDITOR</t>
  </si>
  <si>
    <t>Your Social Newspaper  Instant breaking news from Top Social Media. Install App now: https://t.co/NJGsnkARK9
https://t.co/Tqkn8UDdDp</t>
  </si>
  <si>
    <t>A global citizen, born in Afghanistan, humanitarian worker, writer &amp; peace activist. RTs aren't endorsements! The only constant in life is CHANGE!</t>
  </si>
  <si>
    <t>Politics is a circus of hypocrisy. I DO care</t>
  </si>
  <si>
    <t>The national home of Community Organising. Our goal is to build the power of communities to work together for the common good.</t>
  </si>
  <si>
    <t>25 years young. Time's Person of the Year - 2006.</t>
  </si>
  <si>
    <t>truth seeker</t>
  </si>
  <si>
    <t>Editor in Chief @RaheemKassam - News, analysis, and more from @BreitbartNews' London team. Got a news tip? Message us at https://t.co/temX8ePNro</t>
  </si>
  <si>
    <t>If you want to change the world start with yourself.</t>
  </si>
  <si>
    <t>Hyde Park Moldova, we promote human rights and freedom of expression. Most present on http://t.co/F825nGHiGC &amp; http://t.co/zzLwkRNPXj @OlegBrega -- moved here</t>
  </si>
  <si>
    <t>Protestez, filmez, mă exprim public răspicat. http://t.co/y7qpDOEm_x000D_
http://t.co/HjE2NDqw</t>
  </si>
  <si>
    <t>London, UK</t>
  </si>
  <si>
    <t>Global</t>
  </si>
  <si>
    <t>London</t>
  </si>
  <si>
    <t>Toronto, Ontario</t>
  </si>
  <si>
    <t>Trenton, NJ</t>
  </si>
  <si>
    <t>New York</t>
  </si>
  <si>
    <t>USA</t>
  </si>
  <si>
    <t>New York, NY</t>
  </si>
  <si>
    <t>Munich/Germany</t>
  </si>
  <si>
    <t>Amsterdam</t>
  </si>
  <si>
    <t>Brussels, Belgium</t>
  </si>
  <si>
    <t>Vatican City</t>
  </si>
  <si>
    <t>Edinburgh</t>
  </si>
  <si>
    <t>UK</t>
  </si>
  <si>
    <t>Australia</t>
  </si>
  <si>
    <t>Berlin</t>
  </si>
  <si>
    <t>España</t>
  </si>
  <si>
    <t>Britain</t>
  </si>
  <si>
    <t>London, England</t>
  </si>
  <si>
    <t>Athens</t>
  </si>
  <si>
    <t>United States</t>
  </si>
  <si>
    <t>India, United States</t>
  </si>
  <si>
    <t>United Kingdom</t>
  </si>
  <si>
    <t>Southern California</t>
  </si>
  <si>
    <t>Berlin, Germany</t>
  </si>
  <si>
    <t>Barcelona</t>
  </si>
  <si>
    <t>Fo back and unfo back</t>
  </si>
  <si>
    <t>Portugal</t>
  </si>
  <si>
    <t>England</t>
  </si>
  <si>
    <t>München</t>
  </si>
  <si>
    <t>Bergen, Norge</t>
  </si>
  <si>
    <t>Chişinău, România</t>
  </si>
  <si>
    <t>Chișinău, România</t>
  </si>
  <si>
    <t>New York, USA</t>
  </si>
  <si>
    <t>http://t.co/1Gm8aVACKn</t>
  </si>
  <si>
    <t>http://t.co/iKolrNeHms</t>
  </si>
  <si>
    <t>http://t.co/iV8xo5o9re</t>
  </si>
  <si>
    <t>https://t.co/Z9BZNTpfjd</t>
  </si>
  <si>
    <t>https://t.co/9vL3gH4n2Q</t>
  </si>
  <si>
    <t>http://t.co/MlfhXffVrl</t>
  </si>
  <si>
    <t>https://t.co/NJGsnkARK9</t>
  </si>
  <si>
    <t>http://t.co/0z3cMbZ7qT</t>
  </si>
  <si>
    <t>https://t.co/KcAQqyoFgs</t>
  </si>
  <si>
    <t>http://t.co/2Fvo28FSL8</t>
  </si>
  <si>
    <t>http://t.co/ym64PRaZ3C</t>
  </si>
  <si>
    <t>Central Time (US &amp; Canada)</t>
  </si>
  <si>
    <t>Pacific Time (US &amp; Canada)</t>
  </si>
  <si>
    <t>Quito</t>
  </si>
  <si>
    <t>Eastern Time (US &amp; Canada)</t>
  </si>
  <si>
    <t>Atlantic Time (Canada)</t>
  </si>
  <si>
    <t>Ljubljana</t>
  </si>
  <si>
    <t>Brussels</t>
  </si>
  <si>
    <t>Belgrade</t>
  </si>
  <si>
    <t>Bucharest</t>
  </si>
  <si>
    <t>Paris</t>
  </si>
  <si>
    <t>Casablanca</t>
  </si>
  <si>
    <t>Rome</t>
  </si>
  <si>
    <t>Nairobi</t>
  </si>
  <si>
    <t>Madrid</t>
  </si>
  <si>
    <t>Sydney</t>
  </si>
  <si>
    <t>Mountain Time (US &amp; Canada)</t>
  </si>
  <si>
    <t>Bern</t>
  </si>
  <si>
    <t>UTC</t>
  </si>
  <si>
    <t>Beijing</t>
  </si>
  <si>
    <t>America/New_York</t>
  </si>
  <si>
    <t>Hawaii</t>
  </si>
  <si>
    <t>Greenland</t>
  </si>
  <si>
    <t>Arizona</t>
  </si>
  <si>
    <t>Baghdad</t>
  </si>
  <si>
    <t>Vienna</t>
  </si>
  <si>
    <t>Lisbon</t>
  </si>
  <si>
    <t>Jerusalem</t>
  </si>
  <si>
    <t>Pretoria</t>
  </si>
  <si>
    <t>https://pbs.twimg.com/profile_banners/972651/1401484849</t>
  </si>
  <si>
    <t>https://pbs.twimg.com/profile_banners/90484508/1452559016</t>
  </si>
  <si>
    <t>https://pbs.twimg.com/profile_banners/16153562/1460403087</t>
  </si>
  <si>
    <t>https://pbs.twimg.com/profile_banners/1084112678/1452433487</t>
  </si>
  <si>
    <t>https://pbs.twimg.com/profile_banners/500704345/1409908226</t>
  </si>
  <si>
    <t>https://pbs.twimg.com/profile_banners/116809879/1444322322</t>
  </si>
  <si>
    <t>https://pbs.twimg.com/profile_banners/699283079156920320/1460313537</t>
  </si>
  <si>
    <t>https://pbs.twimg.com/profile_banners/987682056/1357390382</t>
  </si>
  <si>
    <t>https://pbs.twimg.com/profile_banners/3221457006/1457468587</t>
  </si>
  <si>
    <t>https://pbs.twimg.com/profile_banners/2882331822/1440080809</t>
  </si>
  <si>
    <t>https://pbs.twimg.com/profile_banners/115408945/1426003115</t>
  </si>
  <si>
    <t>https://pbs.twimg.com/profile_banners/19005867/1455278649</t>
  </si>
  <si>
    <t>https://pbs.twimg.com/profile_banners/3303268660/1451239574</t>
  </si>
  <si>
    <t>https://pbs.twimg.com/profile_banners/2339238427/1392876246</t>
  </si>
  <si>
    <t>https://pbs.twimg.com/profile_banners/401601496/1441663851</t>
  </si>
  <si>
    <t>https://pbs.twimg.com/profile_banners/35161098/1447972512</t>
  </si>
  <si>
    <t>https://pbs.twimg.com/profile_banners/719817924/1421230193</t>
  </si>
  <si>
    <t>en</t>
  </si>
  <si>
    <t>es</t>
  </si>
  <si>
    <t>nl</t>
  </si>
  <si>
    <t>ru</t>
  </si>
  <si>
    <t>sv</t>
  </si>
  <si>
    <t>de</t>
  </si>
  <si>
    <t>fr</t>
  </si>
  <si>
    <t>en-GB</t>
  </si>
  <si>
    <t>en-gb</t>
  </si>
  <si>
    <t>it</t>
  </si>
  <si>
    <t>zh-Hans</t>
  </si>
  <si>
    <t>ro</t>
  </si>
  <si>
    <t>http://abs.twimg.com/images/themes/theme1/bg.png</t>
  </si>
  <si>
    <t>http://abs.twimg.com/images/themes/theme15/bg.png</t>
  </si>
  <si>
    <t>http://abs.twimg.com/images/themes/theme7/bg.gif</t>
  </si>
  <si>
    <t>http://pbs.twimg.com/profile_background_images/705312036/bf7ca2a3f077d7e57b12a5ea4f1db268.png</t>
  </si>
  <si>
    <t>http://abs.twimg.com/images/themes/theme14/bg.gif</t>
  </si>
  <si>
    <t>http://pbs.twimg.com/profile_background_images/274071696/twitter-bg.jpg</t>
  </si>
  <si>
    <t>http://pbs.twimg.com/profile_background_images/445647953365962753/ntTNXq4L.jpeg</t>
  </si>
  <si>
    <t>http://abs.twimg.com/images/themes/theme11/bg.gif</t>
  </si>
  <si>
    <t>http://abs.twimg.com/images/themes/theme3/bg.gif</t>
  </si>
  <si>
    <t>http://pbs.twimg.com/profile_background_images/857999332/52f4b5a0278e5a44ed595ef3a031a709.jpeg</t>
  </si>
  <si>
    <t>http://abs.twimg.com/images/themes/theme17/bg.gif</t>
  </si>
  <si>
    <t>http://abs.twimg.com/images/themes/theme18/bg.gif</t>
  </si>
  <si>
    <t>http://abs.twimg.com/images/themes/theme2/bg.gif</t>
  </si>
  <si>
    <t>http://abs.twimg.com/images/themes/theme13/bg.gif</t>
  </si>
  <si>
    <t>http://abs.twimg.com/images/themes/theme16/bg.gif</t>
  </si>
  <si>
    <t>http://abs.twimg.com/images/themes/theme9/bg.gif</t>
  </si>
  <si>
    <t>http://abs.twimg.com/images/themes/theme12/bg.gif</t>
  </si>
  <si>
    <t>http://abs.twimg.com/images/themes/theme10/bg.gif</t>
  </si>
  <si>
    <t>http://pbs.twimg.com/profile_background_images/634296353888202752/YCrkStAD.jpg</t>
  </si>
  <si>
    <t>http://pbs.twimg.com/profile_background_images/95976427/Citizens_UK_Twitter_Background1.jpg</t>
  </si>
  <si>
    <t>http://abs.twimg.com/images/themes/theme4/bg.gif</t>
  </si>
  <si>
    <t>http://abs.twimg.com/images/themes/theme5/bg.gif</t>
  </si>
  <si>
    <t>http://pbs.twimg.com/profile_background_images/435397639710842881/L5bypAOe.jpeg</t>
  </si>
  <si>
    <t>http://pbs.twimg.com/profile_background_images/697906472/37cd6b19fe2b7ef4f9c751119a46f568.jpeg</t>
  </si>
  <si>
    <t>http://pbs.twimg.com/profile_background_images/655880740/x3ce4617eb81fd8e657a7e866e1b73ff.jpg</t>
  </si>
  <si>
    <t>http://pbs.twimg.com/profile_images/672144573725044737/eEOLvMTQ_normal.png</t>
  </si>
  <si>
    <t>http://pbs.twimg.com/profile_images/646777986528645120/TRMcntto_normal.jpg</t>
  </si>
  <si>
    <t>http://pbs.twimg.com/profile_images/503277927912329216/niWJ1nYD_normal.jpeg</t>
  </si>
  <si>
    <t>http://abs.twimg.com/sticky/default_profile_images/default_profile_5_normal.png</t>
  </si>
  <si>
    <t>http://pbs.twimg.com/profile_images/667517122071756800/InMGwKak_normal.png</t>
  </si>
  <si>
    <t>http://abs.twimg.com/sticky/default_profile_images/default_profile_1_normal.png</t>
  </si>
  <si>
    <t>http://pbs.twimg.com/profile_images/640965810677284864/ILZ86wSR_normal.jpg</t>
  </si>
  <si>
    <t>http://pbs.twimg.com/profile_images/709148479822675968/JyZplXus_normal.jpg</t>
  </si>
  <si>
    <t>http://abs.twimg.com/sticky/default_profile_images/default_profile_4_normal.png</t>
  </si>
  <si>
    <t>http://pbs.twimg.com/profile_images/507818066814590976/KNG-IkT9_normal.jpeg</t>
  </si>
  <si>
    <t>http://pbs.twimg.com/profile_images/652161650389295104/Vy43pXV-_normal.jpg</t>
  </si>
  <si>
    <t>http://pbs.twimg.com/profile_images/719233664261955585/5EpX6i6c_normal.jpg</t>
  </si>
  <si>
    <t>http://pbs.twimg.com/profile_images/3068518443/112cd6d2c85a8fd0b7906d12be982124_normal.jpeg</t>
  </si>
  <si>
    <t>http://pbs.twimg.com/profile_images/603882127734677504/MC4dtQ3b_normal.jpg</t>
  </si>
  <si>
    <t>http://pbs.twimg.com/profile_images/475786274490425344/n13o6t9a_normal.jpeg</t>
  </si>
  <si>
    <t>http://pbs.twimg.com/profile_images/634352491795124224/dUYauU2R_normal.jpg</t>
  </si>
  <si>
    <t>http://pbs.twimg.com/profile_images/552043636573999105/OBnUSbRQ_normal.png</t>
  </si>
  <si>
    <t>http://pbs.twimg.com/profile_images/688186597892702210/P9fMXh_Z_normal.jpg</t>
  </si>
  <si>
    <t>http://abs.twimg.com/sticky/default_profile_images/default_profile_0_normal.png</t>
  </si>
  <si>
    <t>http://pbs.twimg.com/profile_images/684180111722213380/s9YsY-9G_normal.jpg</t>
  </si>
  <si>
    <t>http://abs.twimg.com/sticky/default_profile_images/default_profile_3_normal.png</t>
  </si>
  <si>
    <t>http://pbs.twimg.com/profile_images/435390867373686784/vd9wHGYX_normal.png</t>
  </si>
  <si>
    <t>http://pbs.twimg.com/profile_images/721464439950688256/PWjF7s7r_normal.jpg</t>
  </si>
  <si>
    <t>http://pbs.twimg.com/profile_images/667460143416745984/Zu_2eMW6_normal.png</t>
  </si>
  <si>
    <t>http://pbs.twimg.com/profile_images/539444172483076097/pq6pNdRj_normal.jpeg</t>
  </si>
  <si>
    <t>Open Twitter Page for This Person</t>
  </si>
  <si>
    <t>https://twitter.com/mashable</t>
  </si>
  <si>
    <t>https://twitter.com/govchristie</t>
  </si>
  <si>
    <t>https://twitter.com/amnesty</t>
  </si>
  <si>
    <t>https://twitter.com/karinborjeesson</t>
  </si>
  <si>
    <t>https://twitter.com/janimine</t>
  </si>
  <si>
    <t>https://twitter.com/schlueterova</t>
  </si>
  <si>
    <t>https://twitter.com/pontifex</t>
  </si>
  <si>
    <t>https://twitter.com/marayasonntag</t>
  </si>
  <si>
    <t>https://twitter.com/karileigh6</t>
  </si>
  <si>
    <t>https://twitter.com/newsdeskweb</t>
  </si>
  <si>
    <t>https://twitter.com/trendstodayapp</t>
  </si>
  <si>
    <t>https://twitter.com/hnajibullah</t>
  </si>
  <si>
    <t>https://twitter.com/jenn_abrams</t>
  </si>
  <si>
    <t>https://twitter.com/citizensuk</t>
  </si>
  <si>
    <t>https://twitter.com/deandre_nickens</t>
  </si>
  <si>
    <t>https://twitter.com/crystalallclear</t>
  </si>
  <si>
    <t>https://twitter.com/fear_eile</t>
  </si>
  <si>
    <t>https://twitter.com/breitbartlondon</t>
  </si>
  <si>
    <t>https://twitter.com/louisobry</t>
  </si>
  <si>
    <t>https://twitter.com/curaj</t>
  </si>
  <si>
    <t>https://twitter.com/olegbrega</t>
  </si>
  <si>
    <t xml:space="preserve">govchristie
</t>
  </si>
  <si>
    <t xml:space="preserve">amnesty
</t>
  </si>
  <si>
    <t xml:space="preserve">janimine
</t>
  </si>
  <si>
    <t xml:space="preserve">pontifex
</t>
  </si>
  <si>
    <t>marayasonntag
RT @mashable: Campaign combats
hate against refugees one ad at
a time https://t.co/TDFKwDhoqV
#refugeeswelcome https://t.co/3JRECUoJfY</t>
  </si>
  <si>
    <t>karileigh6
RT @mashable: Campaign combats
hate against refugees one ad at
a time https://t.co/TDFKwDhoqV
#refugeeswelcome https://t.co/3JRECUoJfY</t>
  </si>
  <si>
    <t>newsdeskweb
RT @mashable: Campaign combats
hate against refugees one ad at
a time https://t.co/TDFKwDhoqV
#refugeeswelcome https://t.co/3JRECUoJfY</t>
  </si>
  <si>
    <t>trendstodayapp
Campaign combats hate against refugees
one ad at a time https://t.co/GCL0Q1sxz4
#refugeeswelcome https://t.co/5OkIVmOkRY
via @mashable</t>
  </si>
  <si>
    <t>hnajibullah
RT @amnesty: #Refugees have risked
everything to keep their loved
ones safe @GovChristie #RefugeesWelcome
https://t.co/jIhNglZ4He https://t…</t>
  </si>
  <si>
    <t xml:space="preserve">jenn_abrams
</t>
  </si>
  <si>
    <t>deandre_nickens
RT @mashable: Campaign combats
hate against refugees one ad at
a time https://t.co/TDFKwDhoqV
#refugeeswelcome https://t.co/3JRECUoJfY</t>
  </si>
  <si>
    <t xml:space="preserve">breitbartlondon
</t>
  </si>
  <si>
    <t>curaj
RT @amnesty: #Refugees have risked
everything to keep their loved
ones safe @GovChristie #RefugeesWelcome
https://t.co/jIhNglZ4He https://t…</t>
  </si>
  <si>
    <t>olegbrega
RT @amnesty: #Refugees have risked
everything to keep their loved
ones safe @GovChristie #RefugeesWelcome
https://t.co/jIhNglZ4He https://t…</t>
  </si>
  <si>
    <t>Directed</t>
  </si>
  <si>
    <t>Edge Weight</t>
  </si>
  <si>
    <t>&lt;?xml version="1.0" encoding="utf-8"?&gt;_x000D_
&lt;configuration&gt;_x000D_
  &lt;configSections&gt;_x000D_
    &lt;sectionGroup name="userSettings" type="System.Configuration.UserSettingsGroup, System, Version=2.0.0.0, Culture=neutral, PublicKeyToken=b77a5c561934e089"&gt;_x000D_
      &lt;section name="GraphZoomAndScaleUserSettings" type="System.Configuration.ClientSettingsSection, System, Version=2.0.0.0, Culture=neutral, PublicKeyToken=b77a5c561934e089" allowExeDefinition="MachineToLocalUser" requirePermission="false" /&gt;_x000D_
      &lt;section name="GeneralUserSettings4" type="System.Configuration.ClientSettingsSection, System, Version=2.0.0.0, Culture=neutral, PublicKeyToken=b77a5c561934e089" allowExeDefinition="MachineToLocalUser" requirePermission="false" /&gt;_x000D_
    &lt;/sectionGroup&gt;_x000D_
  &lt;/configSections&gt;_x000D_
  &lt;userSettings&gt;_x000D_
    &lt;GraphZoomAndScaleUserSettings&gt;_x000D_
      &lt;setting name="GraphScale" serializeAs="String"&gt;_x000D_
        &lt;value&gt;1&lt;/value&gt;_x000D_
      &lt;/setting&gt;_x000D_
    &lt;/GraphZoomAndScaleUserSettings&gt;_x000D_
    &lt;GeneralUserSettings4&gt;_x000D_
      &lt;setting name="NewWorkbookGraphDirectedness" serializeAs="String"&gt;_x000D_
        &lt;value&gt;Directed&lt;/value&gt;_x000D_
      &lt;/setting&gt;_x000D_
      &lt;setting name="ReadGroupLabels" serializeAs="String"&gt;_x000D_
        &lt;value&gt;True&lt;/value&gt;_x000D_
      &lt;/setting&gt;_x000D_
      &lt;setting name="ReadVertexLabels" serializeAs="String"&gt;_x000D_
        &lt;value&gt;True&lt;/value&gt;_x000D_
      &lt;/setting&gt;_x000D_
      &lt;setting name="ReadEdgeLabels" serializeAs="String"&gt;_x000D_
        &lt;value&gt;True&lt;/value&gt;_x000D_
      &lt;/setting&gt;_x000D_
      &lt;setting name="ShowGraphLegend" serializeAs="String"&gt;_x000D_
        &lt;value&gt;False&lt;/value&gt;_x000D_
      &lt;/setting&gt;_x000D_
      &lt;setting name="ShowGraphAxes" serializeAs="String"&gt;_x000D_
        &lt;value&gt;False&lt;/value&gt;_x000D_
      &lt;/setting&gt;_x000D_
    &lt;/GeneralUserSettings4&gt;_x000D_
  &lt;/userSettings&gt;_x000D_
&lt;/configuration&gt;</t>
  </si>
  <si>
    <t>ccrweb</t>
  </si>
  <si>
    <t>potus</t>
  </si>
  <si>
    <t>hrw</t>
  </si>
  <si>
    <t>http://www.dailymail.co.uk/news/article-3549198/Turkish-border-guards-shoot-DEAD-eight-Syrians-including-women-children-try-flee-war-torn-homeland.html</t>
  </si>
  <si>
    <t>http://ottawacitizen.com/news/local-news/despite-initial-fears-all-the-syrian-refugees-have-found-a-place-to-live-in-ottawa</t>
  </si>
  <si>
    <t>cbc.ca</t>
  </si>
  <si>
    <t>aljazeera.com</t>
  </si>
  <si>
    <t>blogspot.com</t>
  </si>
  <si>
    <t>wordpress.com</t>
  </si>
  <si>
    <t>rt.com</t>
  </si>
  <si>
    <t>ottawacitizen.com</t>
  </si>
  <si>
    <t>Refugees Welcome</t>
  </si>
  <si>
    <t>Cdn Council Refugees</t>
  </si>
  <si>
    <t>Michael</t>
  </si>
  <si>
    <t>Cleveland, OH</t>
  </si>
  <si>
    <t>President Obama</t>
  </si>
  <si>
    <t>Human Rights Watch</t>
  </si>
  <si>
    <t>Pamela</t>
  </si>
  <si>
    <t>John</t>
  </si>
  <si>
    <t>Robin</t>
  </si>
  <si>
    <t>The Canadian Council for Refugees is committed to the rights &amp; protection of #refugees &amp; vulnerable #migrants in Canada &amp; around the world. RT ≠  endorsement</t>
  </si>
  <si>
    <t>Dad, husband, and 44th President of the United States. Tweets may be archived: http://t.co/eVVzoATsAR.</t>
  </si>
  <si>
    <t>We provide timely information on #humanrights crises in 90+ countries. Curated by @jimmurphysf, @astroehlein &amp; @snorthfield45 Staff list https://t.co/wBw0SILvlQ</t>
  </si>
  <si>
    <t>Washington, D.C.</t>
  </si>
  <si>
    <t>Canada</t>
  </si>
  <si>
    <t>Nashville, TN</t>
  </si>
  <si>
    <t>Toronto</t>
  </si>
  <si>
    <t>Los Angeles, CA</t>
  </si>
  <si>
    <t>Earth</t>
  </si>
  <si>
    <t>Ottawa, Ontario</t>
  </si>
  <si>
    <t>Arlington, VA</t>
  </si>
  <si>
    <t>Sweden</t>
  </si>
  <si>
    <t>Atlanta, GA</t>
  </si>
  <si>
    <t>Florida</t>
  </si>
  <si>
    <t>Geneva</t>
  </si>
  <si>
    <t>Tennessee</t>
  </si>
  <si>
    <t>Calgary, Alberta</t>
  </si>
  <si>
    <t>Dublin</t>
  </si>
  <si>
    <t>Phoenix, AZ</t>
  </si>
  <si>
    <t>Zagreb</t>
  </si>
  <si>
    <t>Eau Claire, WI</t>
  </si>
  <si>
    <t>Nederland</t>
  </si>
  <si>
    <t>http://t.co/OXBlk4ften</t>
  </si>
  <si>
    <t>http://t.co/IxLjEAKXX4</t>
  </si>
  <si>
    <t>http://t.co/zvVUfargRh</t>
  </si>
  <si>
    <t>Istanbul</t>
  </si>
  <si>
    <t>Copenhagen</t>
  </si>
  <si>
    <t>Karachi</t>
  </si>
  <si>
    <t>Prague</t>
  </si>
  <si>
    <t>https://pbs.twimg.com/profile_banners/65666257/1449782803</t>
  </si>
  <si>
    <t>https://pbs.twimg.com/profile_banners/1536791610/1431961112</t>
  </si>
  <si>
    <t>https://pbs.twimg.com/profile_banners/14700316/1437679693</t>
  </si>
  <si>
    <t>pt</t>
  </si>
  <si>
    <t>tr</t>
  </si>
  <si>
    <t>http://abs.twimg.com/images/themes/theme19/bg.gif</t>
  </si>
  <si>
    <t>http://pbs.twimg.com/profile_background_images/670171055/31c0ddedc6dbd1238a6317d5b2f5dca8.jpeg</t>
  </si>
  <si>
    <t>http://pbs.twimg.com/profile_images/536184507666145280/jkfWUl7N_normal.png</t>
  </si>
  <si>
    <t>http://abs.twimg.com/sticky/default_profile_images/default_profile_2_normal.png</t>
  </si>
  <si>
    <t>http://pbs.twimg.com/profile_images/600314410003865600/laIuu4bB_normal.jpg</t>
  </si>
  <si>
    <t>http://pbs.twimg.com/profile_images/649554726212739073/wK-k9v5P_normal.png</t>
  </si>
  <si>
    <t>https://twitter.com/ccrweb</t>
  </si>
  <si>
    <t>https://twitter.com/potus</t>
  </si>
  <si>
    <t>https://twitter.com/hrw</t>
  </si>
  <si>
    <t xml:space="preserve">ccrweb
</t>
  </si>
  <si>
    <t xml:space="preserve">potus
</t>
  </si>
  <si>
    <t xml:space="preserve">hrw
</t>
  </si>
  <si>
    <t>umche1</t>
  </si>
  <si>
    <t>jftaveira1993</t>
  </si>
  <si>
    <t>david_cameron</t>
  </si>
  <si>
    <t>savechildrenuk</t>
  </si>
  <si>
    <t>uklabour</t>
  </si>
  <si>
    <t>http://www.aljazeera.com/news/2016/04/aleppo-clashes-displace-40-000-syrians-160420131736518.html</t>
  </si>
  <si>
    <t>globalcitizen.org</t>
  </si>
  <si>
    <t>newsweek.com</t>
  </si>
  <si>
    <t>David Cameron</t>
  </si>
  <si>
    <t>Marie</t>
  </si>
  <si>
    <t>Save the Children UK</t>
  </si>
  <si>
    <t>The Labour Party</t>
  </si>
  <si>
    <t>Moe</t>
  </si>
  <si>
    <t>...</t>
  </si>
  <si>
    <t>Francisco Taveira</t>
  </si>
  <si>
    <t>Stand Up To Racism</t>
  </si>
  <si>
    <t>Prime Minister and Leader of the @Conservatives</t>
  </si>
  <si>
    <t>Passionate for Justice #FreePalestine #BlackLivesMatter #FoodNotBombs #Vegan</t>
  </si>
  <si>
    <t>We work in more than 120 countries. We save children's lives. We fight for their rights. We help them fulfil their potential.</t>
  </si>
  <si>
    <t>Twitter feed of the UK Labour Party, keeping you up-to-date with news, speeches, events &amp; videos.</t>
  </si>
  <si>
    <t>Especializado em mandar bitaites. #ForeignPolicy #Sports #InternationalRelations #Política #Desporto #SLBenfica #AntiAusterity</t>
  </si>
  <si>
    <t>Bristol</t>
  </si>
  <si>
    <t>New Zealand</t>
  </si>
  <si>
    <t xml:space="preserve">world </t>
  </si>
  <si>
    <t>Wien, Österreich</t>
  </si>
  <si>
    <t>Philippines</t>
  </si>
  <si>
    <t>Berlin, Deutschland</t>
  </si>
  <si>
    <t>Germany</t>
  </si>
  <si>
    <t>Dublin, Ireland</t>
  </si>
  <si>
    <t>Sheffield</t>
  </si>
  <si>
    <t>İstanbul, Türkiye</t>
  </si>
  <si>
    <t>France</t>
  </si>
  <si>
    <t>https://t.co/ZdqqbipbZy</t>
  </si>
  <si>
    <t>http://t.co/Tm07HFg9FQ</t>
  </si>
  <si>
    <t>http://t.co/cLvfYkH0Q5</t>
  </si>
  <si>
    <t>http://t.co/VInX0ijI1k</t>
  </si>
  <si>
    <t>http://t.co/3KXmtnXffi</t>
  </si>
  <si>
    <t>Auckland</t>
  </si>
  <si>
    <t>Warsaw</t>
  </si>
  <si>
    <t>https://pbs.twimg.com/profile_banners/103065157/1424971072</t>
  </si>
  <si>
    <t>https://pbs.twimg.com/profile_banners/151350155/1427502031</t>
  </si>
  <si>
    <t>https://pbs.twimg.com/profile_banners/20674741/1459846087</t>
  </si>
  <si>
    <t>https://pbs.twimg.com/profile_banners/14291684/1431360239</t>
  </si>
  <si>
    <t>https://pbs.twimg.com/profile_banners/1327843160/1408485254</t>
  </si>
  <si>
    <t>pl</t>
  </si>
  <si>
    <t>http://pbs.twimg.com/profile_background_images/676494345/f8ae14f862f6ba8decf397420bf40586.jpeg</t>
  </si>
  <si>
    <t>http://pbs.twimg.com/profile_background_images/737247665/5dd33be1183e05a63b4d080410675a62.jpeg</t>
  </si>
  <si>
    <t>http://pbs.twimg.com/profile_background_images/711224542/79d5911088c3a717327231614332cea2.png</t>
  </si>
  <si>
    <t>http://pbs.twimg.com/profile_background_images/440595578326499328/xVC8HKNT.jpeg</t>
  </si>
  <si>
    <t>http://pbs.twimg.com/profile_images/664868323377717248/E7dALt_-_normal.jpg</t>
  </si>
  <si>
    <t>http://pbs.twimg.com/profile_images/666253339613523968/_6Rbo1hO_normal.jpg</t>
  </si>
  <si>
    <t>http://pbs.twimg.com/profile_images/497707505942683649/gXyLGLw6_normal.jpeg</t>
  </si>
  <si>
    <t>http://pbs.twimg.com/profile_images/683632825434771456/n4NaU8Ku_normal.png</t>
  </si>
  <si>
    <t>http://pbs.twimg.com/profile_images/513341439086825473/ilkFxTOD_normal.jpeg</t>
  </si>
  <si>
    <t>https://twitter.com/david_cameron</t>
  </si>
  <si>
    <t>https://twitter.com/umche1</t>
  </si>
  <si>
    <t>https://twitter.com/savechildrenuk</t>
  </si>
  <si>
    <t>https://twitter.com/uklabour</t>
  </si>
  <si>
    <t>https://twitter.com/jftaveira1993</t>
  </si>
  <si>
    <t xml:space="preserve">david_cameron
</t>
  </si>
  <si>
    <t xml:space="preserve">savechildrenuk
</t>
  </si>
  <si>
    <t xml:space="preserve">uklabour
</t>
  </si>
  <si>
    <t>iuvall</t>
  </si>
  <si>
    <t>frxtakos</t>
  </si>
  <si>
    <t>andreasvlbg</t>
  </si>
  <si>
    <t>renefleissner</t>
  </si>
  <si>
    <t>eastleedslabour</t>
  </si>
  <si>
    <t>ballerstaedt</t>
  </si>
  <si>
    <t>stez72</t>
  </si>
  <si>
    <t>tpashby</t>
  </si>
  <si>
    <t>marcialbarba</t>
  </si>
  <si>
    <t>barte20390564</t>
  </si>
  <si>
    <t>pickard_jon</t>
  </si>
  <si>
    <t>babakazarmi</t>
  </si>
  <si>
    <t>critnashville</t>
  </si>
  <si>
    <t>fsisqo</t>
  </si>
  <si>
    <t>dr_jim1</t>
  </si>
  <si>
    <t>maxjhowden</t>
  </si>
  <si>
    <t>bashirsherani</t>
  </si>
  <si>
    <t>joemino</t>
  </si>
  <si>
    <t>galinagalanos</t>
  </si>
  <si>
    <t>sr_projects</t>
  </si>
  <si>
    <t>fordeglen</t>
  </si>
  <si>
    <t>d2bchristians</t>
  </si>
  <si>
    <t>kin_connect</t>
  </si>
  <si>
    <t>sengerm</t>
  </si>
  <si>
    <t>bnmwijetunge</t>
  </si>
  <si>
    <t>kafinkbeiner</t>
  </si>
  <si>
    <t>monchubelenos</t>
  </si>
  <si>
    <t>patariega</t>
  </si>
  <si>
    <t>matthewsoerens</t>
  </si>
  <si>
    <t>ana_villellas</t>
  </si>
  <si>
    <t>heridfan</t>
  </si>
  <si>
    <t>arshadahmedche2</t>
  </si>
  <si>
    <t>chatelp</t>
  </si>
  <si>
    <t>pirat_django</t>
  </si>
  <si>
    <t>wahlplakate2016</t>
  </si>
  <si>
    <t>charlottenyic</t>
  </si>
  <si>
    <t>maggiezasss</t>
  </si>
  <si>
    <t>dersteuerzahler</t>
  </si>
  <si>
    <t>la_llegra</t>
  </si>
  <si>
    <t>whitegenocidetm</t>
  </si>
  <si>
    <t>klausmeier0104</t>
  </si>
  <si>
    <t>mwigbels</t>
  </si>
  <si>
    <t>rosampsalamanca</t>
  </si>
  <si>
    <t>yxyzyxy</t>
  </si>
  <si>
    <t>discawards</t>
  </si>
  <si>
    <t>loupiotnoir</t>
  </si>
  <si>
    <t>justineb98</t>
  </si>
  <si>
    <t>kevnid</t>
  </si>
  <si>
    <t>1feedom</t>
  </si>
  <si>
    <t>tkohlmeier</t>
  </si>
  <si>
    <t>010marysol110</t>
  </si>
  <si>
    <t>johnshepherd88</t>
  </si>
  <si>
    <t>silv3r_1337</t>
  </si>
  <si>
    <t>mlk_marina</t>
  </si>
  <si>
    <t>_ichnicht</t>
  </si>
  <si>
    <t>dittmarkatrin</t>
  </si>
  <si>
    <t>edcentretownchc</t>
  </si>
  <si>
    <t>miguelmartink</t>
  </si>
  <si>
    <t>sisepuedevll</t>
  </si>
  <si>
    <t>fid1dec</t>
  </si>
  <si>
    <t>cosmicrevolt</t>
  </si>
  <si>
    <t>g_heaven</t>
  </si>
  <si>
    <t>amienaa</t>
  </si>
  <si>
    <t>lucas_le_fou</t>
  </si>
  <si>
    <t>mattymattler</t>
  </si>
  <si>
    <t>jackcarnold</t>
  </si>
  <si>
    <t>sallyjoagain</t>
  </si>
  <si>
    <t>larissawalter5</t>
  </si>
  <si>
    <t>adctweets</t>
  </si>
  <si>
    <t>refugeecrimemap</t>
  </si>
  <si>
    <t>orhan55</t>
  </si>
  <si>
    <t>peterbarnorsaba</t>
  </si>
  <si>
    <t>laiapelachsaget</t>
  </si>
  <si>
    <t>jkriggins</t>
  </si>
  <si>
    <t>s_r_maharaj</t>
  </si>
  <si>
    <t>kpeterlbw</t>
  </si>
  <si>
    <t>lulabutton</t>
  </si>
  <si>
    <t>ellibobby</t>
  </si>
  <si>
    <t>_sanan_</t>
  </si>
  <si>
    <t>manulecoop</t>
  </si>
  <si>
    <t>kmkowalski</t>
  </si>
  <si>
    <t>albertodelvalle</t>
  </si>
  <si>
    <t>tantepolly</t>
  </si>
  <si>
    <t>coldsweetness</t>
  </si>
  <si>
    <t>wort_weise</t>
  </si>
  <si>
    <t>emden09</t>
  </si>
  <si>
    <t>gellis18</t>
  </si>
  <si>
    <t>use_your_head_</t>
  </si>
  <si>
    <t>ususmama</t>
  </si>
  <si>
    <t>tu_oficina</t>
  </si>
  <si>
    <t>alfred996</t>
  </si>
  <si>
    <t>hectorgabla</t>
  </si>
  <si>
    <t>bermejof1</t>
  </si>
  <si>
    <t>maximilien_</t>
  </si>
  <si>
    <t>tomhouck</t>
  </si>
  <si>
    <t>hannarosebutler</t>
  </si>
  <si>
    <t>mc80840075</t>
  </si>
  <si>
    <t>cosmopolisto</t>
  </si>
  <si>
    <t>sarinamaar</t>
  </si>
  <si>
    <t>robinstroup</t>
  </si>
  <si>
    <t>balleryna</t>
  </si>
  <si>
    <t>nancyjones0</t>
  </si>
  <si>
    <t>joshua_schmid16</t>
  </si>
  <si>
    <t>francdefrance</t>
  </si>
  <si>
    <t>ahsan_jehangir</t>
  </si>
  <si>
    <t>unbequemes</t>
  </si>
  <si>
    <t>nzrefugeeyc</t>
  </si>
  <si>
    <t>yterzian</t>
  </si>
  <si>
    <t>fotografgrecko</t>
  </si>
  <si>
    <t>puretruth678</t>
  </si>
  <si>
    <t>deejay10k</t>
  </si>
  <si>
    <t>loveconcursall</t>
  </si>
  <si>
    <t>gpminter</t>
  </si>
  <si>
    <t>heigion</t>
  </si>
  <si>
    <t>irresistibleich</t>
  </si>
  <si>
    <t>hmelnoy72</t>
  </si>
  <si>
    <t>stpauligram</t>
  </si>
  <si>
    <t>rsfharmaila</t>
  </si>
  <si>
    <t>sertoglu_fatma</t>
  </si>
  <si>
    <t>ichwaehleafd</t>
  </si>
  <si>
    <t>avmuratcicek</t>
  </si>
  <si>
    <t>dreanoll</t>
  </si>
  <si>
    <t>the_ice_man_24</t>
  </si>
  <si>
    <t>hamakirsali</t>
  </si>
  <si>
    <t>madrid4refugees</t>
  </si>
  <si>
    <t>heiderosie</t>
  </si>
  <si>
    <t>luanamaclac</t>
  </si>
  <si>
    <t>lanz_ellis</t>
  </si>
  <si>
    <t>volkanslv</t>
  </si>
  <si>
    <t>janebaghori</t>
  </si>
  <si>
    <t>astonhedge</t>
  </si>
  <si>
    <t>squirrelchristi</t>
  </si>
  <si>
    <t>rees_matthew89</t>
  </si>
  <si>
    <t>lionleon99</t>
  </si>
  <si>
    <t>stevegallagher</t>
  </si>
  <si>
    <t>cemilcaglar60</t>
  </si>
  <si>
    <t>rachinthetron</t>
  </si>
  <si>
    <t>nzredcross</t>
  </si>
  <si>
    <t>sjwri</t>
  </si>
  <si>
    <t>carry_thefuture</t>
  </si>
  <si>
    <t>mellopuffy</t>
  </si>
  <si>
    <t>kagune19</t>
  </si>
  <si>
    <t>gjpvernant</t>
  </si>
  <si>
    <t>1denmadrid</t>
  </si>
  <si>
    <t>nitro_politic</t>
  </si>
  <si>
    <t>lollytaff</t>
  </si>
  <si>
    <t>diolchgar</t>
  </si>
  <si>
    <t>criquaer</t>
  </si>
  <si>
    <t>jeswonehouse</t>
  </si>
  <si>
    <t>_swordswoman_</t>
  </si>
  <si>
    <t>ragondin06</t>
  </si>
  <si>
    <t>schnee_mueller</t>
  </si>
  <si>
    <t>georgenewbrook</t>
  </si>
  <si>
    <t>petitejean1</t>
  </si>
  <si>
    <t>crookedrib</t>
  </si>
  <si>
    <t>peter_cat</t>
  </si>
  <si>
    <t>veronicagar16</t>
  </si>
  <si>
    <t>_rabiasa</t>
  </si>
  <si>
    <t>darksideoftheeg</t>
  </si>
  <si>
    <t>snape_sama</t>
  </si>
  <si>
    <t>marcatonna</t>
  </si>
  <si>
    <t>idjhonrasy</t>
  </si>
  <si>
    <t>twittwerling</t>
  </si>
  <si>
    <t>socialmediaukrt</t>
  </si>
  <si>
    <t>andonithacrew</t>
  </si>
  <si>
    <t>alrexmichael</t>
  </si>
  <si>
    <t>wolsinghamearl</t>
  </si>
  <si>
    <t>naimatrk34</t>
  </si>
  <si>
    <t>singhmeakulpa</t>
  </si>
  <si>
    <t>q8ijin</t>
  </si>
  <si>
    <t>sparkiemikey</t>
  </si>
  <si>
    <t>ulfiii612</t>
  </si>
  <si>
    <t>vonroehling</t>
  </si>
  <si>
    <t>jamsession4444</t>
  </si>
  <si>
    <t>pabloesp99</t>
  </si>
  <si>
    <t>kmcccomcastnet</t>
  </si>
  <si>
    <t>olivebridget</t>
  </si>
  <si>
    <t>mariaduggan</t>
  </si>
  <si>
    <t>johndpringle_</t>
  </si>
  <si>
    <t>baja241</t>
  </si>
  <si>
    <t>spaceclampit9</t>
  </si>
  <si>
    <t>herculesensei</t>
  </si>
  <si>
    <t>paulnekoranec</t>
  </si>
  <si>
    <t>mjonunez16</t>
  </si>
  <si>
    <t>danyboy8888</t>
  </si>
  <si>
    <t>garrusjake</t>
  </si>
  <si>
    <t>liviapolise</t>
  </si>
  <si>
    <t>radiokras</t>
  </si>
  <si>
    <t>la_llume</t>
  </si>
  <si>
    <t>globaldebout15m</t>
  </si>
  <si>
    <t>pbadaboum</t>
  </si>
  <si>
    <t>fleuravr</t>
  </si>
  <si>
    <t>yyc_webslinger</t>
  </si>
  <si>
    <t>jaynemacnz</t>
  </si>
  <si>
    <t>ugamboiaki</t>
  </si>
  <si>
    <t>itzubaltzeta</t>
  </si>
  <si>
    <t>fairmuenchen</t>
  </si>
  <si>
    <t>megbatesnz</t>
  </si>
  <si>
    <t>anitalharvey</t>
  </si>
  <si>
    <t>amnestynz</t>
  </si>
  <si>
    <t>tepaamu</t>
  </si>
  <si>
    <t>tpacific</t>
  </si>
  <si>
    <t>grannies4equal</t>
  </si>
  <si>
    <t>ashamedaustrali</t>
  </si>
  <si>
    <t>aljp497</t>
  </si>
  <si>
    <t>refugeecampaign</t>
  </si>
  <si>
    <t>littleredsal</t>
  </si>
  <si>
    <t>jensvolke</t>
  </si>
  <si>
    <t>koscielninja</t>
  </si>
  <si>
    <t>alexkollet</t>
  </si>
  <si>
    <t>ustogethercbus</t>
  </si>
  <si>
    <t>culturalvistas</t>
  </si>
  <si>
    <t>zazafl</t>
  </si>
  <si>
    <t>scarrsport</t>
  </si>
  <si>
    <t>jeffl76</t>
  </si>
  <si>
    <t>ikerepublican</t>
  </si>
  <si>
    <t>webchutz</t>
  </si>
  <si>
    <t>m_altan44</t>
  </si>
  <si>
    <t>ph4t313</t>
  </si>
  <si>
    <t>hilal_kaplan</t>
  </si>
  <si>
    <t>adem_sakrak</t>
  </si>
  <si>
    <t>amelvillian</t>
  </si>
  <si>
    <t>emmakb</t>
  </si>
  <si>
    <t>tyrannywatch</t>
  </si>
  <si>
    <t>refugeesweicome</t>
  </si>
  <si>
    <t>sevezubiri</t>
  </si>
  <si>
    <t>paulwilko657</t>
  </si>
  <si>
    <t>interjew</t>
  </si>
  <si>
    <t>omnico72</t>
  </si>
  <si>
    <t>domususa</t>
  </si>
  <si>
    <t>asiaronn</t>
  </si>
  <si>
    <t>amnesty_bse</t>
  </si>
  <si>
    <t>aliabdi_</t>
  </si>
  <si>
    <t>colchestersoup</t>
  </si>
  <si>
    <t>alf_indignado</t>
  </si>
  <si>
    <t>beardedhippy</t>
  </si>
  <si>
    <t>hasanboy_16</t>
  </si>
  <si>
    <t>funkhauszorra</t>
  </si>
  <si>
    <t>debracoupar</t>
  </si>
  <si>
    <t>ianeastleeds</t>
  </si>
  <si>
    <t>einfachmite</t>
  </si>
  <si>
    <t>djwarburton</t>
  </si>
  <si>
    <t>forbes</t>
  </si>
  <si>
    <t>forbesunder30</t>
  </si>
  <si>
    <t>jvpvc</t>
  </si>
  <si>
    <t>conservatives</t>
  </si>
  <si>
    <t>cskidmoremp</t>
  </si>
  <si>
    <t>mowat4ws</t>
  </si>
  <si>
    <t>billhaslam</t>
  </si>
  <si>
    <t>tnofc4refugees</t>
  </si>
  <si>
    <t>janapur</t>
  </si>
  <si>
    <t>backborwick</t>
  </si>
  <si>
    <t>nexthamburg</t>
  </si>
  <si>
    <t>apivalencia</t>
  </si>
  <si>
    <t>v_leonetti_</t>
  </si>
  <si>
    <t>lighthouserr</t>
  </si>
  <si>
    <t>whitestrabbit_</t>
  </si>
  <si>
    <t>jef_europe</t>
  </si>
  <si>
    <t>rebellcomedy</t>
  </si>
  <si>
    <t>wplus09</t>
  </si>
  <si>
    <t>feantsa</t>
  </si>
  <si>
    <t>picum_post</t>
  </si>
  <si>
    <t>redacoge</t>
  </si>
  <si>
    <t>arlingtonchurch</t>
  </si>
  <si>
    <t>cimade63</t>
  </si>
  <si>
    <t>g_vimont</t>
  </si>
  <si>
    <t>joujou74_</t>
  </si>
  <si>
    <t>harry_styles</t>
  </si>
  <si>
    <t>refugee613</t>
  </si>
  <si>
    <t>nonjob6</t>
  </si>
  <si>
    <t>davidlammy</t>
  </si>
  <si>
    <t>yogiteaeurope</t>
  </si>
  <si>
    <t>ashishjthakkar</t>
  </si>
  <si>
    <t>nowhumanity</t>
  </si>
  <si>
    <t>bineb</t>
  </si>
  <si>
    <t>w1llowfield</t>
  </si>
  <si>
    <t>liamfoxmp</t>
  </si>
  <si>
    <t>arantzatxu</t>
  </si>
  <si>
    <t>johncarrollu</t>
  </si>
  <si>
    <t>cleworldaffairs</t>
  </si>
  <si>
    <t>gersayswelcome</t>
  </si>
  <si>
    <t>nrwpunktde</t>
  </si>
  <si>
    <t>zukowskikrebs</t>
  </si>
  <si>
    <t>anarchommintern</t>
  </si>
  <si>
    <t>philkentatl</t>
  </si>
  <si>
    <t>tedterry1</t>
  </si>
  <si>
    <t>heremagazineca</t>
  </si>
  <si>
    <t>passagescanada</t>
  </si>
  <si>
    <t>refugeestudies</t>
  </si>
  <si>
    <t>p_i</t>
  </si>
  <si>
    <t>fluechtlingstag</t>
  </si>
  <si>
    <t>bethanyusher</t>
  </si>
  <si>
    <t>karlmccartney</t>
  </si>
  <si>
    <t>poglyadika</t>
  </si>
  <si>
    <t>hatewatch</t>
  </si>
  <si>
    <t>sarahnewtonmp</t>
  </si>
  <si>
    <t>lakallevallecas</t>
  </si>
  <si>
    <t>piratjn</t>
  </si>
  <si>
    <t>joanryanenfield</t>
  </si>
  <si>
    <t>gerrysimpsonhrw</t>
  </si>
  <si>
    <t>wake_uk</t>
  </si>
  <si>
    <t>dr_chris_jones</t>
  </si>
  <si>
    <t>pplsassembly</t>
  </si>
  <si>
    <t>antiracismday</t>
  </si>
  <si>
    <t>moethemyth</t>
  </si>
  <si>
    <t>bernameaden</t>
  </si>
  <si>
    <t>juliet945600</t>
  </si>
  <si>
    <t>josephwillits</t>
  </si>
  <si>
    <t>joshgarrels</t>
  </si>
  <si>
    <t>sineb_el_media</t>
  </si>
  <si>
    <t>maybritillner</t>
  </si>
  <si>
    <t>aprensasevilla</t>
  </si>
  <si>
    <t>jjtellezrubio</t>
  </si>
  <si>
    <t>bre_redes</t>
  </si>
  <si>
    <t>diarefugiado</t>
  </si>
  <si>
    <t>dancrawford85</t>
  </si>
  <si>
    <t>janeellison</t>
  </si>
  <si>
    <t>iucvillalba</t>
  </si>
  <si>
    <t>glblctznuk</t>
  </si>
  <si>
    <t>fhollande</t>
  </si>
  <si>
    <t>salmahayek</t>
  </si>
  <si>
    <t>debateaudience</t>
  </si>
  <si>
    <t>yoorwullie</t>
  </si>
  <si>
    <t>tropaantifa</t>
  </si>
  <si>
    <t>govuk</t>
  </si>
  <si>
    <t>timchater</t>
  </si>
  <si>
    <t>hannaholm</t>
  </si>
  <si>
    <t>amnestyireland</t>
  </si>
  <si>
    <t>studentsoflcc</t>
  </si>
  <si>
    <t>ladyaodh</t>
  </si>
  <si>
    <t>yesocialists</t>
  </si>
  <si>
    <t>imenemiraoui</t>
  </si>
  <si>
    <t>teachertomo</t>
  </si>
  <si>
    <t>wakefieldnut</t>
  </si>
  <si>
    <t>weare_wakefield</t>
  </si>
  <si>
    <t>ripollrafa</t>
  </si>
  <si>
    <t>joancescaa</t>
  </si>
  <si>
    <t>RT @Alf_Indignado: #refugeeswelcome  bienvenidos refugiados a Valladolid, cacerolada en Fuente Dorada https://t.co/cx4dSJn2t9</t>
  </si>
  <si>
    <t>RT @beardedhippy: Yesterday we celebrated #Yezidi New Year with the unaccompanied minors on #Chios #Greece #RefugeesWelcome https://t.co/z2…</t>
  </si>
  <si>
    <t>RT @FunkhausZorra: Super! RT“@hasanboy_16: Gerade entdeckt. #RefugeesWelcome https://t.co/UYLQK2mgs4”</t>
  </si>
  <si>
    <t>RT @hasanboy_16: Gerade entdeckt. #RefugeesWelcome https://t.co/cl34cvXVFR</t>
  </si>
  <si>
    <t>RT @ianeastleeds: Thanks to @debracoupar of @EastLeedsLabour in Templenewsam for signing our #refugeeswelcome pledge https://t.co/Wg67D3tDOW</t>
  </si>
  <si>
    <t>RT @einfachMite: Linkes Twix.. 
Rechtes Twix.. 
So sieht man sich wieder! 
#nonazis #refugeeswelcome https://t.co/em0KqwQway</t>
  </si>
  <si>
    <t>That what is happening under our eyes ... shame on us #Syria #refugeeswelcome #RefugeeCrisis  https://t.co/lagL9zBDW5</t>
  </si>
  <si>
    <t>A scale replica of the Triumphal Arch destroyed by Daesh/ISIS in #Palmyra
#RefugeesWelcome #NoBorders #SmashBorders https://t.co/AzZBtbw9E2</t>
  </si>
  <si>
    <t>Widzę, że strona założona przez Sorosa refugeeswelcome.Polska już działa. Jacyś chętni na goszczenie ciapatych?</t>
  </si>
  <si>
    <t>.@DJWarburton Please vote on Monday and welcome 3000 refugee children to Britain #refugeeswelcome</t>
  </si>
  <si>
    <t>Ask Gov. Haslam to veto SJR467.  Diversity over division!  #RefugeesWelcome  https://t.co/RbYcgi2BCh</t>
  </si>
  <si>
    <t>@JVPVC @ForbesUnder30 @Forbes is there a link to this presentation? Working on acculturation among #refugees in South TLV
#refugeeswelcome</t>
  </si>
  <si>
    <t>RT @RefugeeCrimeMap: Flüchtlingskriminalität | #abmerkeln #grenzendicht #refugeeswelcome #lügenpresse https://t.co/gJec1cnrYW https://t.co/…</t>
  </si>
  <si>
    <t>#RefugeesWelcome .@UKLabour .@Conservatives Imagine if every village/town/city in UK hosted only 10 people #Hope https://t.co/5PUsvzJD08</t>
  </si>
  <si>
    <t>We each need to influence and debate for #OpenBorders and to support #GREECE more NOW #Refugeeswelcome https://t.co/5PUsvzJD08</t>
  </si>
  <si>
    <t>.@cskidmoremp Please do the right thing on Monday and welcome 3000 refugee children to Britain #refugeeswelcome</t>
  </si>
  <si>
    <t>.@mowat4ws Please use your power on Monday and welcome 3000 refugee children to Britain #refugeeswelcome</t>
  </si>
  <si>
    <t>RT @TNOfc4Refugees: Ask Gov @BillHaslam to veto #sjr467 - the resolution to sue Fed over refugee resettlement: https://t.co/8GDBJfZGHb #ref…</t>
  </si>
  <si>
    <t>RT @janapur: Ich erzähle auf der #rpten was über meine Erlebnisse beim Helfen. #refugeeswelcome https://t.co/iZnB4zmcEP</t>
  </si>
  <si>
    <t>.@backborwick Please use your power on Monday and welcome 3000 refugee children to Britain #refugeeswelcome</t>
  </si>
  <si>
    <t>RT @nexthamburg: 2.5. Betahaus Hamburg: Bring eine Projektidee mit, wie Hamburg ein Zuhause für die Zuwanderer wird. #refugeeswelcome https…</t>
  </si>
  <si>
    <t>RT @La_Llume: CENADOR VEGANU - #REFUGEESWELCOME
Vienres 22 d'Abril 21:00
Tolos beneficios dirán destinaos a ayudar a les refuxaes https://t…</t>
  </si>
  <si>
    <t>RT @V_Leonetti_: Mi aportación para #refugioilustrado #expo @APIValencia #refugeeswelcome #ilustracion #veronicaleonetti https://t.co/pU7hx…</t>
  </si>
  <si>
    <t>RT @amnesty: .@GovChristie wants to block vulnerable #refugees. Tell him no. #RefugeesWelcome https://t.co/jIhNglZ4He https://t.co/AJLa54lc…</t>
  </si>
  <si>
    <t>#Freifunk in der Traglufthalle steht. 2,5 Stunden Kabelverlegung. 
 #freifunkMünchen #refugeeswelcome #refugees https://t.co/vHI4FfjvRl</t>
  </si>
  <si>
    <t>RT @RefugeeCrimeMap: Flüchtlingskriminalität | #fakefugees #refugeeswelcome #abmerkeln #asylmissbrauch https://t.co/FVKqN4Du60 https://t.co…</t>
  </si>
  <si>
    <t>RT @RefugeeCrimeMap: Flüchtlingskriminalität | #illner #schauhin #einzelfall #refugeeswelcome #merkel  https://t.co/Kn1XKpdweh https://t.co…</t>
  </si>
  <si>
    <t>@POTUS we can not claim to be so great  if we do so little for the #RefugeeCrisis #refugeeswelcome #immigrantNY https://t.co/u0O3mRu0rJ</t>
  </si>
  <si>
    <t>RT @LighthouseRR: Today is the first math class in #Katsikas! Children taught by Musab, a teacher staying at the camp #refugeeswelcome http…</t>
  </si>
  <si>
    <t>RT @RefugeeCrimeMap: Flüchtlingskriminalität | #illner #schauhin #einzelfall #refugeeswelcome #merkel  https://t.co/yRaURfXTmb https://t.co…</t>
  </si>
  <si>
    <t>RT @WhitestRabbit_: #RecentStudiesSuggest that 77% of rapes in #Sweden are committed by #Muslim men 
#IslamIsEvil 
#RefugeesWelcome https:…</t>
  </si>
  <si>
    <t>International Seminar -&amp;gt; European Y.O.U.T.H.: Welcoming #refugees! https://t.co/DR0b7OnajZ via @JEF_Europe #RefugeeCrisis #RefugeesWelcome</t>
  </si>
  <si>
    <t>RT @RefugeeCrimeMap: Flüchtlingskriminalität | #illner #schauhin #einzelfall #refugeeswelcome #merkel  https://t.co/HRZxppLQcQ https://t.co…</t>
  </si>
  <si>
    <t>RT @RefugeeCrimeMap: Flüchtlingskriminalität | #illner #schauhin #einzelfall #refugeeswelcome #noislam  https://t.co/1zcH3G6uh3 https://t.c…</t>
  </si>
  <si>
    <t>RT @wPlus09: Wow, ich bin schwer beeindruckt! https://t.co/hi5zmDbiGy // #refugeeswelcome @RebellComedy</t>
  </si>
  <si>
    <t>RT @REDACOGE: #RefugeesWelcome Pedimos que las políticas de asilo cumplan los estándares internacionales @PICUM_post  @FEANTSA</t>
  </si>
  <si>
    <t>RT @darksideoftheeg: Der #refugeeswelcome-ava, die elegante Art "ich bin ein Trottel" zu sagen.</t>
  </si>
  <si>
    <t>RT @arlingtonchurch: What a cutie! Syrian refugees thank #PopeFrancis for their #safepassage. https://t.co/7iIOxvo7mm #refugeeswelcome http…</t>
  </si>
  <si>
    <t>RT @G_Vimont: Je fais le mort car des meurent en méditerranée #refugeeswelcome  #cercledesilence @cimade63  #ClermontFd https://t.co/jAaOoH…</t>
  </si>
  <si>
    <t>RT @joujou74_: La mairie de #Barcelone affiche son soutien aux refugiés.
#refugeeswelcome https://t.co/8tdfdshRag</t>
  </si>
  <si>
    <t>RT @FotografGrecko: @Puretruth678 Wer ist Deutschland?  #refugeeswelcome #nopegida #noafd #nonazis</t>
  </si>
  <si>
    <t>RT @Harry_Styles: Take a stand with us &amp;amp; @savechildrenuk: help make #RefugeesWelcome. http://t.co/pXUymBKqEn</t>
  </si>
  <si>
    <t>#refugeeswelcome  https://t.co/f2Qgj5PruN</t>
  </si>
  <si>
    <t>RT @refugee613: All government-assisted Syrian refugees in Ottawa have found permanent housing! https://t.co/HSvvc3tczO #ottnews #refugeesw…</t>
  </si>
  <si>
    <t>RT @hectorgabla: #Valladolid se hace oír en la primera cacerolada ante la crisis de los refugiad@s. #refugeeswelcome https://t.co/IrSWkZZpG4</t>
  </si>
  <si>
    <t>#refugeeswelcome https://t.co/tNH30eZ9p8</t>
  </si>
  <si>
    <t>https://t.co/n1hDgoQqCv Merkel please, stop. #refugeeswelcome brought this and hundreds more of these cases about.</t>
  </si>
  <si>
    <t>RT @Nonjob6: .@BreitbartLondon 
So basically, all these #refugeeswelcome clowns are paedophile  facilitators. https://t.co/OyMzoIhPvn</t>
  </si>
  <si>
    <t>@DavidLammy Please vote on Monday and welcome 3000 refugee children to Britain #refugeeswelcome</t>
  </si>
  <si>
    <t>Demand Gov. Haslam veto Tennessee's anti-Refugee resettlement resolution! #refugeeswelcome @ https://t.co/PUR3G9xuTs https://t.co/WbplQYoCYH</t>
  </si>
  <si>
    <t>Flüchtlingskriminalität | #illner #schauhin #einzelfall #refugeeswelcome #merkel  https://t.co/Kn1XKpdweh https://t.co/pdA7daB79r</t>
  </si>
  <si>
    <t>RT @Rachinthetron: Red cross welcoming new arrivals from syria it's #Dunedin  #refugeeswelcome @NZRedCross https://t.co/0XL9K3j0zT</t>
  </si>
  <si>
    <t>Tothom és de casa i a Salt per sort hi ha molta gent q ho té clar #refugeeswelcome #tothomesdecasa https://t.co/CwRmpmPgRW</t>
  </si>
  <si>
    <t>Thank you @yogiteaeurope for reminding me why we must support #refugees #refugeeswelcome https://t.co/OcaOCdDrF2</t>
  </si>
  <si>
    <t>RT @NowHumanity: Africa’s Youngest Billionaire @AshishJThakkar Credits His Success To Being A #Refugee #RefugeesWelcome #HelpRefugees https…</t>
  </si>
  <si>
    <t>RT @w1llowfield: Danke für diese klaren Worte @BineB! #refugeeswelcome  https://t.co/DXcVHIIj1k</t>
  </si>
  <si>
    <t>.@LiamFoxMP Please do the right thing on Monday and welcome 3000 refugee children to Britain #refugeeswelcome</t>
  </si>
  <si>
    <t>RT @arantzatxu: #refugeeswelcome #getxo #romo #itzubaltzeta https://t.co/PNuJZf2HoZ</t>
  </si>
  <si>
    <t>How to build a refugee camp, May 10 @CleWorldAffairs @JohnCarrollU #RefugeeCrisis #refugeeswelcome https://t.co/LoQOgv3DGn</t>
  </si>
  <si>
    <t>RT @NRWpunktDE: "Welcome to NRW": Land #NRW und @GerSaysWelcome bringen App für Flüchtlinge an den Start https://t.co/zYyR0tsvRU #refugeesw…</t>
  </si>
  <si>
    <t>RT @stpauligram: #fcsp by fc_sankt_pauli_athens_club #fc_sankt_pauli_athens_club #fcsp #willkommen #refugeeswelcome #fcstpauli #hsv … https…</t>
  </si>
  <si>
    <t>RT @ZukowskiKrebs: @ususmama Danke Dir für dieses Gedicht! #refugeeswelcome</t>
  </si>
  <si>
    <t>#Valladolid se hace oír en la primera cacerolada ante la crisis de los refugiad@s. #refugeeswelcome https://t.co/IrSWkZZpG4</t>
  </si>
  <si>
    <t>RT @anarchommintern: #RefugeesWelcome https://t.co/8xDtUwDl9a https://t.co/fBf0hCuwex</t>
  </si>
  <si>
    <t>RT @tedterry1: how do you know you are doing the right thing? get called a loser by @PhilKentAtl #GeorgiaGang #gapol Mom will be so proud!…</t>
  </si>
  <si>
    <t>RT @Rachinthetron: Clapping, tears and smiles greets Syrian families in Dunedin @NZRedCross #refugeeswelcome</t>
  </si>
  <si>
    <t>Grandmas are the best https://t.co/vc703I7CjK  @refugeestudies @PassagesCanada @heremagazineCA @ccrweb #refugeeswelcome</t>
  </si>
  <si>
    <t>RT @Fluechtlingstag: @P_I Signifikant, das sich linke #refugeeswelcome Profiteure nicht für ein Bleiberecht christlicher refugees einsetzen…</t>
  </si>
  <si>
    <t>RT @bethanyusher: Friends in Greece reporting some babies detained in camps becoming malnourished due to insufficient baby milk #refugeeswe…</t>
  </si>
  <si>
    <t>@Puretruth678 Wer ist Deutschland?  #refugeeswelcome #nopegida #noafd #nonazis</t>
  </si>
  <si>
    <t>@FotografGrecko #refugees sind nicht Deutschland. Minderheiten wie antideutsche #refugeeswelcome Plärrer gehören dazu. #refugeesNOTwelcome</t>
  </si>
  <si>
    <t>.@karlmccartney Please use your power on Monday and welcome 3000 refugee children to Britain #refugeeswelcome</t>
  </si>
  <si>
    <t>RT @PoglyadiKa: https://t.co/NnhvXMv0U4
#котята #котики #котэ #сat #kitten #беженцы #мигранты #RefugeeCrisis #migrants #Syria #refugeeswelc…</t>
  </si>
  <si>
    <t>#fcsp by fc_sankt_pauli_athens_club #fc_sankt_pauli_athens_club #fcsp #willkommen #refugeeswelcome #fcstpauli #hsv … https://t.co/3Zwp4BFOqX</t>
  </si>
  <si>
    <t>#fcsp by fc_sankt_pauli_athens_club #fc_sankt_pauli_athens_club #fcsp #willkommen #refugeeswelcome #fcstpauli #hsv … https://t.co/yBWQ9sWnFW</t>
  </si>
  <si>
    <t>RT @hilal_kaplan: Young Syrian refugees handing flowers to Turkish people with their thanks #RefugeesWelcome #Turkey #Syria 
https://t.co/…</t>
  </si>
  <si>
    <t>RT @Hatewatch: Fox's Bo Dietl opines that ‘we are being raped in this country by illegal aliens’ #RefugeesWelcome https://t.co/jGrfusmHdg</t>
  </si>
  <si>
    <t>@SarahNewtonMP you are my #MP please do the right thing, and vote to welcome unaccompanied #refugee children #refugeeswelcome #OpenArms</t>
  </si>
  <si>
    <t>Celebramos los 30 años a pie de barrio de @lakallevallecas. Felicidades!! #refugiadosbienvenidos #refugeeswelcome https://t.co/PerzYkMTBH</t>
  </si>
  <si>
    <t>RT @piratjn: Wenn dieser uminöse #Flüchtlingspakt gecancelt würde, würde ich mich eh besser führen. https://t.co/VXLGaY7Kkh #refugeeswelcom…</t>
  </si>
  <si>
    <t>RT @crystalallclear: https://t.co/OZlwI0KoaQ This is for every moron who tweeted #refugeeswelcome - this is your fault.</t>
  </si>
  <si>
    <t>RT @KarinBorjeesson: .@joanryanEnfield Please use your power on Monday and welcome 3000 refugee children to Britain #refugeeswelcome</t>
  </si>
  <si>
    <t>RT @hrw: Quote of the Day, by @GerrySimpsonHRW https://t.co/bvl1NMttKt #RefugeesWelcome https://t.co/bm0lrHccsF</t>
  </si>
  <si>
    <t>RT @wake_uk: EU leaders have been accused of 'killing migrants by neglect' https://t.co/c4avuL4zld #refugeeswelcome</t>
  </si>
  <si>
    <t>RT @dr_chris_jones: .@dr_chris_jones Come on Swedish left: stop fascist border vigilantes patrolling Oresund strait. https://t.co/cOc96qCFT…</t>
  </si>
  <si>
    <t>RT @AntiRacismDay: Refugees in, austerity out! #refugeeswelcome anti racist bloc on #4demands @pplsassembly demo https://t.co/9JUw0YmM5X</t>
  </si>
  <si>
    <t>RT @moethemyth: Cause and effect.... #refugeeswelcome https://t.co/4a6sHuSZli</t>
  </si>
  <si>
    <t>RT @hrw: Our comment on @Pontifex visit to Lesbos, Greece, today. #RefugeesWelcome. https://t.co/y7eFlIsPGk</t>
  </si>
  <si>
    <t>RT @BernaMeaden: Interesting to note that Cardinal Nichols spoke of refugees on #r4today whilst BBC refers to migrants. #refugeeswelcome</t>
  </si>
  <si>
    <t>RT @ZazaFL: The worst of the refugee camps - #Idomeni. https://t.co/fUiaqtvU0d #RefugeesWelcome NO to #FortressEurope #openborders #safepas…</t>
  </si>
  <si>
    <t>RT @josephwillits: Important piece from @Juliet945600 on why the UK must help Europe's refugee children https://t.co/XMusNOstUi #refugeeswe…</t>
  </si>
  <si>
    <t>#jprdl #BrusselsAttacks #terroryzm
thanks #refugeeswelcome https://t.co/Zj2RntOp5T</t>
  </si>
  <si>
    <t>#Syrian #Children in The #War   أطفال سوريا. #refugeeswelcome  https://t.co/PznhJH4m5S</t>
  </si>
  <si>
    <t>Loving @JoshGarrels 's new track 'hiding place'. So apt when you think of all those people displaced in the world today. #refugeeswelcome</t>
  </si>
  <si>
    <t>@maybritillner @sineb_el_media Was sollen die tun? #refugeeswelcome -Fanatiker, Staatsmedien &amp;amp; Polit-Mafiosis, beschimpfen sie als Nazis!👎</t>
  </si>
  <si>
    <t>@maybritillner sagt jemand aus der #refugeeswelcome -Clique, der #refugees bedingungslos reinlässt, solange er sie nicht als Nachbarn hat!👎</t>
  </si>
  <si>
    <t>RT @Rachinthetron: 'Thank you for all your smiles that plant hope in us' Syrian rep speaking on behalf of arrivals @NZRedCross #Dunedin #re…</t>
  </si>
  <si>
    <t>Red cross welcoming new arrivals from syria it's #Dunedin  #refugeeswelcome @NZRedCross https://t.co/0XL9K3j0zT</t>
  </si>
  <si>
    <t>Clapping at airport as Syrian families plane touches down in Dunedin @NZRedCross  #refugeeswelcome</t>
  </si>
  <si>
    <t>Clapping, tears and smiles greets Syrian families in Dunedin @NZRedCross #refugeeswelcome</t>
  </si>
  <si>
    <t>Thank you for all your smiles that plant hope in us' Syrian rep speaking on behalf of arrivals @NZRedCross #Dunedin #refugeeswelcome</t>
  </si>
  <si>
    <t>#CTFAthensTeam8 fitted these two proud papas with carriers! &amp;lt;3 #carrythelove #wearallthebabies #refugeeswelcome https://t.co/rDXXphTMXX</t>
  </si>
  <si>
    <t>RT @MegBatesNZ: Aww so lovely, awesome people! @AnitaLHarvey @AmnestyNZ #refugeeswelcome #DoubleTheQuota https://t.co/ROj3Tddj9K</t>
  </si>
  <si>
    <t>RT @jjtellezrubio: Apoyando la campaña #AcojamosALosRefugiadosYa https://t.co/kRnSvycSnS CC @aprensasevilla #refugeeswelcome"</t>
  </si>
  <si>
    <t>Acto de apoyo a migrantes en #Sevillahoy #refugeeswelcome @DiaRefugiado @BRE_redes https://t.co/ZhPJCgYV2I</t>
  </si>
  <si>
    <t>RT @jeswonehouse: Acto de apoyo a migrantes en #Sevillahoy #refugeeswelcome @DiaRefugiado @BRE_redes https://t.co/ZhPJCgYV2I</t>
  </si>
  <si>
    <t>RT @dancrawford85: Government plan to resettle 3,000 refugee children is 'not good enough,' say MPs and charities: https://t.co/nRWgtn02I7…</t>
  </si>
  <si>
    <t>Once again the political classes take from our homeless to give to #refugeeswelcome https://t.co/ZTnkurHC0U</t>
  </si>
  <si>
    <t>.@janeellison as my MP please do the right thing. and vote to welcome unaccompanied refugee children #refugeeswelcome</t>
  </si>
  <si>
    <t>RT @iucvillalba: Acto en Villalba sobre los refugiados y el papel vergonzoso de esta Unión Europea. #VergUEnza #RefugeesWelcome https://t.c…</t>
  </si>
  <si>
    <t>https://t.co/zZjVvlVDRJ
https://t.co/zZjVvlVDRJ
Gurur vesilemiz #Turkey  👏
#refugeeswelcome 👏</t>
  </si>
  <si>
    <t>Der #refugeeswelcome-ava, die elegante Art "ich bin ein Trottel" zu sagen.</t>
  </si>
  <si>
    <t>I agree w/@salmahayek! @David_Cameron @fhollande pls commit to make a fair share of #RefugeesWelcome https://t.co/hvfmpWxchU @glblctznuk</t>
  </si>
  <si>
    <t>Interstellar  https://t.co/LjqwpDUG57  @DebateAudience #refugeeswelcome #myFirstTweet</t>
  </si>
  <si>
    <t>RT @YoorWullie: Built in the mid 70s, The Polish Map of Scotland, built as a thank you for giving Poles refuge. #refugeeswelcome http://t.c…</t>
  </si>
  <si>
    <t>RT @TropaAntifa: ¡REFUGEES WELCOME!
Huyen de la masacre fomentada por Occidente.
#RefugeesWelcome https://t.co/lXunGw5Yd3</t>
  </si>
  <si>
    <t>RT @timchater: Come on @govuk, it’s time we did our bit #refugeeswelcome #ashamedtobebritish https://t.co/6ZZz8lQ2MN</t>
  </si>
  <si>
    <t>RT @HannaHolm: Rente mit 70, marodes Gesundheitssystem, Hartz IV-Elend, Altersarmut... Im Rekordsteuerland ist wohl nur für #refugeeswelcom…</t>
  </si>
  <si>
    <t>RT @janimine: #refugeeswelcome in Europe ... https://t.co/Fqrei4J9Za</t>
  </si>
  <si>
    <t>RT @PaulWilko657: Danish research: Only 2 percent of refugees are able to work https://t.co/0wQIQtuvy4 #refugeeswelcome https://t.co/omyoCv…</t>
  </si>
  <si>
    <t>RT @StudentsOfLCC: The banner we signed and held in support of the #refugees with @AmnestyIreland last week! #refugeeswelcome #amnesty http…</t>
  </si>
  <si>
    <t>Refugees entitled to Geneva Conventions rights. Instead we give them rubber bullets and tear gas. #RefugeesWelcome https://t.co/KhkLFFmMhi</t>
  </si>
  <si>
    <t>Yet again tens of thousands forced to flee, but trapped in "this bloody, brutal conflict". #MSF #RefugeesWelcome 
https://t.co/a1AgfIhzaV</t>
  </si>
  <si>
    <t>RT @LadyAodh: Muslim migrants riot in France, destroys buildings, attack police &amp;amp; French citizens https://t.co/m7lZJXlqer #whitegenocide #r…</t>
  </si>
  <si>
    <t>RT @PaulWilko657: Robert Spencer in Ottawa April 13: The real motive for Islamic migration to the West 
https://t.co/tt2w8Idc60 #refugeeswe…</t>
  </si>
  <si>
    <t>#AWKWARD ... Anti-migrant Slovak PM Robert Fico treated by refugee doctor https://t.co/v9hjTtmp03 #Slovakia #RobertFico #refugeeswelcome</t>
  </si>
  <si>
    <t>Donald Trump Releases Video: An EMERGENCY Warning #Trump #refugeeswelcome  https://t.co/q758vKGGYV</t>
  </si>
  <si>
    <t>RT @jeffl76: #Syria #RefugeesWelcome https://t.co/smC9w9voqT</t>
  </si>
  <si>
    <t>CENADOR VEGANU - #REFUGEESWELCOME
Vienres 22 d'Abril 21:00
Tolos beneficios dirán destinaos a ayudar a les refuxaes https://t.co/pdy6XYTXsR</t>
  </si>
  <si>
    <t>RT @ImeneMiraoui: Soutien à la campagne des @YESocialists #refugeeswelcome https://t.co/4NTqNoW1zO</t>
  </si>
  <si>
    <t>#refugeeswelcome  https://t.co/ES8xJ2cQ2g</t>
  </si>
  <si>
    <t>Proud of my hometown, Dunedin, for welcoming Syrian refugees #refugeeswelcome #doublethequota https://t.co/63Xv8Y8gZE</t>
  </si>
  <si>
    <t>Aww so lovely, awesome people! @AnitaLHarvey @AmnestyNZ #refugeeswelcome #DoubleTheQuota https://t.co/ROj3Tddj9K</t>
  </si>
  <si>
    <t>#refugeeswelcome https://t.co/uyyaR59iDG</t>
  </si>
  <si>
    <t>RT @grannies4equal: #refugeeswelcome https://t.co/uyyaR59iDG</t>
  </si>
  <si>
    <t>RT @Jenn_Abrams: George Clooney is a foxy guy
But not as foxy as refugees are
So #refugeeswelcome at all of the Clooney's mansions https://…</t>
  </si>
  <si>
    <t>For Syrian refugee children, homework a joy and a sign of becoming Canadian https://t.co/xDPcWfbI9T #refugeeswelcome</t>
  </si>
  <si>
    <t>Can any local folks get more of these 2 me b4 Thurs. @WeAre_Wakefield @WakefieldNUT @teachertomo #refugeeswelcome https://t.co/g5ALJkE3Jk</t>
  </si>
  <si>
    <t>Welcoming our German delegates for #WCTE16 in #Columbus ! #refugeeswelcome #refugeeresettlement #refugees https://t.co/C4QNQ6nDR8</t>
  </si>
  <si>
    <t>Celebrating our peers who are creating pathways to self-sufficiency for refugees worldwide! #WCTE16 #refugeeswelcome https://t.co/hkd1QGVSaQ</t>
  </si>
  <si>
    <t>RT @USTogetherCBUS: Celebrating our peers who are creating pathways to self-sufficiency for refugees worldwide! #WCTE16 #refugeeswelcome ht…</t>
  </si>
  <si>
    <t>The final EU/Turkey refugee deal: a legal assessment https://t.co/4AswlI9UDk.  #RefugeesWelcome #FortressEurope #noborders #safepassage</t>
  </si>
  <si>
    <t>Trapped in the EU’s new refugee camp: Greece https://t.co/Q1tATPw4T2 #RefugeesWelcome #FortressEurope #noborders #safepassage</t>
  </si>
  <si>
    <t>Turkish border guards shoot DEAD eight Syrians https://t.co/qWxAvmlx2s #RefugeesWelcome #FortressEurope #noborders #safepassage</t>
  </si>
  <si>
    <t>.@MrSpeakerUK as my MP please be compassionate. and vote to welcome unaccompanied refugee children #refugeeswelcome
Thank you.</t>
  </si>
  <si>
    <t>#Syria #RefugeesWelcome https://t.co/smC9w9voqT</t>
  </si>
  <si>
    <t>RT @RipollRafa: Esta es la explicación del refugiados bienvenidos.
Mano de obra barata para las elites económicas.
#refugeeswelcome https:/…</t>
  </si>
  <si>
    <t>#refugees #vienna #unhcr #diakonie #caritas #thecrisisisthegovernment #refugeeswelcome https://t.co/yhVMBBEzfZ</t>
  </si>
  <si>
    <t>Young Syrian refugees handing flowers to Turkish people with their thanks #RefugeesWelcome #Turkey #Syria 
https://t.co/TFmFAty7AD</t>
  </si>
  <si>
    <t>this is how u welcome people who need new safe homes as their country suffers thru war #kiwipride #refugeeswelcome  https://t.co/TDXFPykhak</t>
  </si>
  <si>
    <t>Muslim migrant terror suspect arrested in Spain described the Paris attacks as ‘an excellent ... https://t.co/1q6PQjIwCp #RefugeesWelcome</t>
  </si>
  <si>
    <t>UK: 70 Muslim terrorists are plotting attacks in the country: 70 British jihadists who went t... https://t.co/oGgpT12nYH #RefugeesWelcome</t>
  </si>
  <si>
    <t>Catholic Scholar: Violence is Intrinsic in Islam: Noted Catholic Scholar Calls for Westerners... https://t.co/nREZX1QcN1 #RefugeesWelcome</t>
  </si>
  <si>
    <t>Houston opens $2.4mil Islamic library for only 41,000 Muslim population – Qatar eagerly donat... https://t.co/HOUkzGzcuB #RefugeesWelcome</t>
  </si>
  <si>
    <t>Germany: Muslims detained over Sikh Temple bombing: When this story first published about a w... https://t.co/3R9iAGCNiz #RefugeesWelcome</t>
  </si>
  <si>
    <t>UK: Islamic hate literature distributed in prisons by Ministry of Justice appointed Imams, le... https://t.co/6SACN8K974 #RefugeesWelcome</t>
  </si>
  <si>
    <t>Pakistan: 12-yr-old shot by Muslims for freeing 3,000 Christian children from slave labor is ... https://t.co/ijO1oc8y2o #RefugeesWelcome</t>
  </si>
  <si>
    <t>Hugh Fitzgerald: Homo Kaplanensis: “Europe Was Defined By Islam. And Islam Is Redefining It N... https://t.co/CM7IIQHAQX #RefugeesWelcome</t>
  </si>
  <si>
    <t>RT @joancescAA: &amp;lt;Welcome&amp;gt; #refugeeswelcome https://t.co/NUHjQYfpqT</t>
  </si>
  <si>
    <t>Danish research: Only 2 percent of refugees are able to work https://t.co/0wQIQtuvy4 #refugeeswelcome https://t.co/omyoCvNtGd</t>
  </si>
  <si>
    <t>Robert Spencer in Ottawa April 13: The real motive for Islamic migration to the West 
https://t.co/tt2w8Idc60 #refugeeswelcome</t>
  </si>
  <si>
    <t>Really pleased to see the determination by @CitizensUK to work endlessly to safeguard children #refugeeswelcome 👏 https://t.co/6yBN5AiS97</t>
  </si>
  <si>
    <t>RT @AliAbdi_: Really pleased to see the determination by @CitizensUK to work endlessly to safeguard children #refugeeswelcome 👏 https://t.c…</t>
  </si>
  <si>
    <t>https://twitter.com/ianeastleeds/status/722090430855294976</t>
  </si>
  <si>
    <t>https://twitter.com/valeriodec/status/723178355722477568</t>
  </si>
  <si>
    <t>http://www.congressweb.com/tirrc?redirectto=/tirrc/13&amp;cookieid=4F2DA50D-CD45-AF07-D39EBFEAFED4F1A7</t>
  </si>
  <si>
    <t>http://www.presseportal.de//blaulicht/pm/6313/3228225</t>
  </si>
  <si>
    <t>https://twitter.com/bbcthree/status/723240157931929600</t>
  </si>
  <si>
    <t>http://www.congressweb.com/tirrc/13?platform=hootsuite</t>
  </si>
  <si>
    <t>https://re-publica.de/16/session/digitale-fluchtlingshilfe-auf-dem-land</t>
  </si>
  <si>
    <t>http://www.presseportal.de//blaulicht/pm/110977/3232559</t>
  </si>
  <si>
    <t>http://www.presseportal.de//blaulicht/pm/11559/3105450</t>
  </si>
  <si>
    <t>https://twitter.com/ColumbiaSSW/status/722757031736832000</t>
  </si>
  <si>
    <t>http://www.presseportal.de//blaulicht/pm/65843/3305596</t>
  </si>
  <si>
    <t>http://www.jef.eu/news/jefnews/international-seminar-european-youth-welcoming-refugees/</t>
  </si>
  <si>
    <t>http://www.presseportal.de//blaulicht/pm/104234/3305296</t>
  </si>
  <si>
    <t>http://www.presseportal.de//blaulicht/pm/117703/3304865</t>
  </si>
  <si>
    <t>https://www.youtube.com/watch?v=s9Y89OmkqRk&amp;feature=youtu.be</t>
  </si>
  <si>
    <t>http://catholicherald.com/stories/From-nightmare-to-dream-Syrian-refugees-thank-pope-for-safety,31471</t>
  </si>
  <si>
    <t>https://twitter.com/cimade63/status/723216062540591104</t>
  </si>
  <si>
    <t>http://www.savethechildren.org.uk/node/4202?SourceCode=RC1004001&amp;utm_campaign=refugee&amp;utm_medium=naturalsocial&amp;utm_source=twoasoe092015</t>
  </si>
  <si>
    <t>https://twitter.com/tayyaba_a_khan/status/723260820507881473</t>
  </si>
  <si>
    <t>https://www.youtube.com/watch?v=8_vN_BTrDgc&amp;feature=youtu.be</t>
  </si>
  <si>
    <t>https://twitter.com/breitbartlondon/status/723146121690931200</t>
  </si>
  <si>
    <t>http://www.congressweb.com/tirrc?redirectto=/tirrc/13&amp;cookieid=4F2B2265-F330-0207-7083EE27F6A491EC</t>
  </si>
  <si>
    <t>https://www.youtube.com/watch?feature=youtu.be&amp;v=cOWu745TEtI&amp;app=desktop</t>
  </si>
  <si>
    <t>https://twitter.com/HuffingtonPost/status/722428452595462144</t>
  </si>
  <si>
    <t>https://twitter.com/kpeterlbw/status/723190510375018497</t>
  </si>
  <si>
    <t>http://www.ccwa.org/events/how-to-build-a-refugee-camp/?utm_source=How+to+Build+a+Refugee+Camp%3F&amp;utm_campaign=Refugee+event+4.21.2016&amp;utm_medium=email</t>
  </si>
  <si>
    <t>https://www.welcome-to.nrw/app</t>
  </si>
  <si>
    <t>https://courantanarchostalinien.wordpress.com/2016/03/23/refugeeswelcome/</t>
  </si>
  <si>
    <t>https://www.facebook.com/NowThisNews/videos/1044201632336627/</t>
  </si>
  <si>
    <t>https://www.youtube.com/watch?v=cnVSxcwHRIY</t>
  </si>
  <si>
    <t>https://www.youtube.com/watch?v=_pxBgLHjULk&amp;feature=youtu.be</t>
  </si>
  <si>
    <t>http://mediamatters.org/video/2016/04/20/fox-contributor-we-are-being-raped-country-illegal-aliens/210012</t>
  </si>
  <si>
    <t>http://www.n24.de/n24/Nachrichten/Politik/d/8398366/diese-warnung-schickt-die-tuerkei-jetzt-an-die-eu.html</t>
  </si>
  <si>
    <t>http://trib.al/TchmICO</t>
  </si>
  <si>
    <t>http://www.independent.co.uk/news/world/europe/eu-leaders-killing-migrants-by-neglect-after-cutting-mediterranean-rescue-missions-a6988326.html</t>
  </si>
  <si>
    <t>https://www.rt.com/news/339927-sweden-nationalist-vigilantes-refugees/</t>
  </si>
  <si>
    <t>http://www.upworthy.com/she-thought-shed-seen-the-worst-of-the-refugee-camps-then-she-went-to-idomeni?g=3&amp;c=hpstream</t>
  </si>
  <si>
    <t>http://www.newsweek.com/refugee-crisis-eu-child-refugees-446721?rx=us</t>
  </si>
  <si>
    <t>https://www.youtube.com/watch?v=7YSUfEH68bc&amp;feature=youtu.be</t>
  </si>
  <si>
    <t>https://twitter.com/hannarosebutler/status/723265487807750144</t>
  </si>
  <si>
    <t>https://www.youtube.com/watch?v=oCN_Y63TmDA&amp;feature=youtu.be</t>
  </si>
  <si>
    <t>http://www.independent.co.uk/news/uk/home-news/government-plan-to-resettle-up-to-3000-refugee-children-not-good-enough-say-mps-and-charities-a6994551.html</t>
  </si>
  <si>
    <t>https://twitter.com/kata_basis/status/723268748799520773</t>
  </si>
  <si>
    <t>https://www.youtube.com/watch?v=_pxBgLHjULk&amp;feature=youtu.be https://www.youtube.com/watch?v=_pxBgLHjULk&amp;feature=youtu.be</t>
  </si>
  <si>
    <t>https://www.globalcitizen.org/en/content/the-uk-and-france-must-do-more-to-support-refuge-2</t>
  </si>
  <si>
    <t>http://rasyid.ngajleng.com/play.php?id=157336</t>
  </si>
  <si>
    <t>https://twitter.com/refugeecouncil/status/722684501529210880</t>
  </si>
  <si>
    <t>http://10news.dk/?p=2553</t>
  </si>
  <si>
    <t>http://europe.newsweek.com/refugee-crisis-eu-child-refugees-446721?utm_source=social&amp;utm_medium=twitter&amp;utm_campaign=/refugee-crisis-eu-child-refugees-446721?utm_source=email&amp;utm_medium=email&amp;utm_campaign=rss</t>
  </si>
  <si>
    <t>http://www.aljazeera.com/news/2016/04/refugees-tear-gassed-macedonia-greece-border-160410140009203.html</t>
  </si>
  <si>
    <t>http://vidmax.com/video/138779-Muslim-migrants-riot-in-France-destroys-buildings-attack-police-and-French-citizens</t>
  </si>
  <si>
    <t>https://www.youtube.com/watch?v=7lOGHgPK0ug</t>
  </si>
  <si>
    <t>http://www.dailysabah.com/europe/2016/04/20/anti-migrant-slovak-pm-treated-by-refugee-doctor</t>
  </si>
  <si>
    <t>https://www.youtube.com/watch?v=6Q86qbKEsVE&amp;feature=youtu.be</t>
  </si>
  <si>
    <t>https://twitter.com/Refugees/status/723279416617480193</t>
  </si>
  <si>
    <t>http://www.odt.co.nz/news/dunedin/380645/free-bus-cards-refugees</t>
  </si>
  <si>
    <t>https://twitter.com/NZRedCross/status/722546903368380417</t>
  </si>
  <si>
    <t>http://www.cbc.ca/news/canada/toronto/programs/metromorning/for-syrian-refugee-children-homework-a-joy-and-a-sign-of-becoming-canadian-1.3541290</t>
  </si>
  <si>
    <t>http://eulawanalysis.blogspot.com/2016/03/the-final-euturkey-refugee-deal-legal.html?spref=tw</t>
  </si>
  <si>
    <t>https://www.amnesty.org.uk/trapped-europe-new-refugee-camp-greece</t>
  </si>
  <si>
    <t>http://www.abc.es/internacional/abci-alemania-pone-refugiados-trabajar-euro-hora-201604150232_noticia.html</t>
  </si>
  <si>
    <t>https://www.facebook.com/phais.nammu/posts/200438227009313</t>
  </si>
  <si>
    <t>http://i.stuff.co.nz/national/79216308/Emotional-homecoming-for-Syrian-refugees-arriving-in-Dunedin?cid=app-android</t>
  </si>
  <si>
    <t>https://themuslimissue.wordpress.com/2016/04/21/muslim-migrant-terror-suspect-arrested-in-spain-described-the-paris-attacks-as-an-excellent-day/?utm_source=twitterfeed&amp;utm_medium=twitter</t>
  </si>
  <si>
    <t>https://themuslimissue.wordpress.com/2016/04/21/uk-70-muslim-terrorists-are-plotting-attacks-in-the-country/?utm_source=twitterfeed&amp;utm_medium=twitter</t>
  </si>
  <si>
    <t>https://themuslimissue.wordpress.com/2016/04/21/catholic-scholar-violence-is-intrinsic-in-islam/?utm_source=twitterfeed&amp;utm_medium=twitter</t>
  </si>
  <si>
    <t>https://themuslimissue.wordpress.com/2016/04/21/houston-opens-2-4mil-islamic-library-for-only-41000-muslim-population-qatar-eagerly-donate-funds/?utm_source=twitterfeed&amp;utm_medium=twitter</t>
  </si>
  <si>
    <t>https://themuslimissue.wordpress.com/2016/04/21/germany-muslims-detained-over-sikh-temple-bombing/?utm_source=twitterfeed&amp;utm_medium=twitter</t>
  </si>
  <si>
    <t>https://themuslimissue.wordpress.com/2016/04/21/uk-islamic-hate-literature-distributed-in-prisons-by-ministry-of-justice-appointed-imams-leaked-report-finds/?utm_source=twitterfeed&amp;utm_medium=twitter</t>
  </si>
  <si>
    <t>https://themuslimissue.wordpress.com/2016/04/21/pakistan-12-yr-old-shot-by-muslims-for-freeing-3000-christian-children-from-slave-labor-is-honored/?utm_source=twitterfeed&amp;utm_medium=twitter</t>
  </si>
  <si>
    <t>https://www.jihadwatch.org/2016/04/hugh-fitzgerald-homo-kaplanensis-europe-was-defined-by-islam-and-islam-is-redefining-it-now?utm_source=twitterfeed&amp;utm_medium=twitter</t>
  </si>
  <si>
    <t>http://amn.st/6016Blezq</t>
  </si>
  <si>
    <t>https://twitter.com/zarinarahman91/status/723147429428633600</t>
  </si>
  <si>
    <t>congressweb.com</t>
  </si>
  <si>
    <t>presseportal.de</t>
  </si>
  <si>
    <t>re-publica.de</t>
  </si>
  <si>
    <t>jef.eu</t>
  </si>
  <si>
    <t>catholicherald.com</t>
  </si>
  <si>
    <t>ccwa.org</t>
  </si>
  <si>
    <t>welcome-to.nrw</t>
  </si>
  <si>
    <t>mediamatters.org</t>
  </si>
  <si>
    <t>n24.de</t>
  </si>
  <si>
    <t>upworthy.com</t>
  </si>
  <si>
    <t>youtube.com youtube.com</t>
  </si>
  <si>
    <t>ngajleng.com</t>
  </si>
  <si>
    <t>10news.dk</t>
  </si>
  <si>
    <t>vidmax.com</t>
  </si>
  <si>
    <t>abc.es</t>
  </si>
  <si>
    <t>jihadwatch.org</t>
  </si>
  <si>
    <t>amn.st</t>
  </si>
  <si>
    <t>yezidi chios greece refugeeswelcome</t>
  </si>
  <si>
    <t>nonazis refugeeswelcome</t>
  </si>
  <si>
    <t>syria refugeeswelcome refugeecrisis</t>
  </si>
  <si>
    <t>palmyra refugeeswelcome noborders smashborders</t>
  </si>
  <si>
    <t>abmerkeln grenzendicht refugeeswelcome lügenpresse</t>
  </si>
  <si>
    <t>refugeeswelcome hope</t>
  </si>
  <si>
    <t>openborders greece refugeeswelcome</t>
  </si>
  <si>
    <t>sjr467 refugeeswelcome</t>
  </si>
  <si>
    <t>rpten refugeeswelcome</t>
  </si>
  <si>
    <t>refugioilustrado expo refugeeswelcome ilustracion veronicaleonetti</t>
  </si>
  <si>
    <t>freifunk freifunkmünchen refugeeswelcome refugees</t>
  </si>
  <si>
    <t>fakefugees refugeeswelcome abmerkeln asylmissbrauch</t>
  </si>
  <si>
    <t>illner schauhin einzelfall refugeeswelcome merkel</t>
  </si>
  <si>
    <t>refugeecrisis refugeeswelcome immigrantny</t>
  </si>
  <si>
    <t>katsikas refugeeswelcome</t>
  </si>
  <si>
    <t>recentstudiessuggest sweden muslim islamisevil refugeeswelcome</t>
  </si>
  <si>
    <t>refugees refugeecrisis refugeeswelcome</t>
  </si>
  <si>
    <t>illner schauhin einzelfall refugeeswelcome noislam</t>
  </si>
  <si>
    <t>popefrancis safepassage refugeeswelcome</t>
  </si>
  <si>
    <t>refugeeswelcome cercledesilence clermontfd</t>
  </si>
  <si>
    <t>barcelone refugeeswelcome</t>
  </si>
  <si>
    <t>refugeeswelcome nopegida noafd nonazis</t>
  </si>
  <si>
    <t>ottnews refugeeswelcome</t>
  </si>
  <si>
    <t>valladolid refugeeswelcome</t>
  </si>
  <si>
    <t>dunedin refugeeswelcome</t>
  </si>
  <si>
    <t>refugeeswelcome tothomesdecasa</t>
  </si>
  <si>
    <t>refugee refugeeswelcome helprefugees</t>
  </si>
  <si>
    <t>refugeeswelcome getxo romo itzubaltzeta</t>
  </si>
  <si>
    <t>refugeecrisis refugeeswelcome</t>
  </si>
  <si>
    <t>nrw refugeeswelcome</t>
  </si>
  <si>
    <t>fcsp fc_sankt_pauli_athens_club fcsp willkommen refugeeswelcome fcstpauli hsv</t>
  </si>
  <si>
    <t>georgiagang gapol refugeeswelcome</t>
  </si>
  <si>
    <t>refugeeswelcome weltflüchtlingstag</t>
  </si>
  <si>
    <t>refugees refugeeswelcome refugeesnotwelcome</t>
  </si>
  <si>
    <t>котята котики котэ сat kitten беженцы мигранты refugeecrisis migrants syria refugeeswelcome refugees</t>
  </si>
  <si>
    <t>refugeeswelcome turkey syria</t>
  </si>
  <si>
    <t>mp refugee refugeeswelcome openarms</t>
  </si>
  <si>
    <t>refugiadosbienvenidos refugeeswelcome</t>
  </si>
  <si>
    <t>flüchtlingspakt refugeeswelcome eu türkei</t>
  </si>
  <si>
    <t>refugeeswelcome 4demands</t>
  </si>
  <si>
    <t>r4today refugeeswelcome</t>
  </si>
  <si>
    <t>idomeni refugeeswelcome fortresseurope openborders safepassage</t>
  </si>
  <si>
    <t>jprdl brusselsattacks terroryzm refugeeswelcome</t>
  </si>
  <si>
    <t>syrian children war refugeeswelcome</t>
  </si>
  <si>
    <t>refugeeswelcome refugees</t>
  </si>
  <si>
    <t>ctfathensteam8 carrythelove wearallthebabies refugeeswelcome</t>
  </si>
  <si>
    <t>refugeeswelcome doublethequota</t>
  </si>
  <si>
    <t>acojamosalosrefugiadosya refugeeswelcome</t>
  </si>
  <si>
    <t>sevillahoy refugeeswelcome</t>
  </si>
  <si>
    <t>verguenza refugeeswelcome</t>
  </si>
  <si>
    <t>turkey refugeeswelcome</t>
  </si>
  <si>
    <t>refugeeswelcome myfirsttweet</t>
  </si>
  <si>
    <t>refugeeswelcome ashamedtobebritish</t>
  </si>
  <si>
    <t>refugees refugeeswelcome amnesty</t>
  </si>
  <si>
    <t>msf refugeeswelcome</t>
  </si>
  <si>
    <t>whitegenocide refugeeswelcome</t>
  </si>
  <si>
    <t>awkward slovakia robertfico refugeeswelcome</t>
  </si>
  <si>
    <t>trump refugeeswelcome</t>
  </si>
  <si>
    <t>syria refugeeswelcome</t>
  </si>
  <si>
    <t>wcte16 columbus refugeeswelcome refugeeresettlement refugees</t>
  </si>
  <si>
    <t>wcte16 refugeeswelcome</t>
  </si>
  <si>
    <t>refugeeswelcome fortresseurope noborders safepassage</t>
  </si>
  <si>
    <t>refugees vienna unhcr diakonie caritas thecrisisisthegovernment refugeeswelcome</t>
  </si>
  <si>
    <t>kiwipride refugeeswelcome</t>
  </si>
  <si>
    <t>https://twitter.com/#!/iuvall/status/723252877582577664</t>
  </si>
  <si>
    <t>https://twitter.com/#!/frxtakos/status/723253173658464257</t>
  </si>
  <si>
    <t>https://twitter.com/#!/andreasvlbg/status/723253198908186624</t>
  </si>
  <si>
    <t>https://twitter.com/#!/renefleissner/status/723253307721023489</t>
  </si>
  <si>
    <t>https://twitter.com/#!/eastleedslabour/status/723253675678937088</t>
  </si>
  <si>
    <t>https://twitter.com/#!/ballerstaedt/status/723253746738798592</t>
  </si>
  <si>
    <t>https://twitter.com/#!/stez72/status/723254189091106816</t>
  </si>
  <si>
    <t>https://twitter.com/#!/tpashby/status/723254465307021312</t>
  </si>
  <si>
    <t>https://twitter.com/#!/marcialbarba/status/723254622379479040</t>
  </si>
  <si>
    <t>https://twitter.com/#!/barte20390564/status/723254810011684865</t>
  </si>
  <si>
    <t>https://twitter.com/#!/pickard_jon/status/723254853452087301</t>
  </si>
  <si>
    <t>https://twitter.com/#!/fear_eile/status/723254985186746369</t>
  </si>
  <si>
    <t>https://twitter.com/#!/babakazarmi/status/723254994699472897</t>
  </si>
  <si>
    <t>https://twitter.com/#!/critnashville/status/723254997073432579</t>
  </si>
  <si>
    <t>https://twitter.com/#!/fsisqo/status/723255001032876033</t>
  </si>
  <si>
    <t>https://twitter.com/#!/dr_jim1/status/723255081634807808</t>
  </si>
  <si>
    <t>https://twitter.com/#!/maxjhowden/status/723256095154823168</t>
  </si>
  <si>
    <t>https://twitter.com/#!/bashirsherani/status/723256347144294401</t>
  </si>
  <si>
    <t>https://twitter.com/#!/joemino/status/723256407903088641</t>
  </si>
  <si>
    <t>https://twitter.com/#!/galinagalanos/status/723256520306085888</t>
  </si>
  <si>
    <t>https://twitter.com/#!/sr_projects/status/723256576472158208</t>
  </si>
  <si>
    <t>https://twitter.com/#!/sr_projects/status/723254003212128256</t>
  </si>
  <si>
    <t>https://twitter.com/#!/fordeglen/status/723256672819486721</t>
  </si>
  <si>
    <t>https://twitter.com/#!/d2bchristians/status/723257415823724544</t>
  </si>
  <si>
    <t>https://twitter.com/#!/kin_connect/status/723257651719733248</t>
  </si>
  <si>
    <t>https://twitter.com/#!/sengerm/status/723258095787491328</t>
  </si>
  <si>
    <t>https://twitter.com/#!/bnmwijetunge/status/723258451682537477</t>
  </si>
  <si>
    <t>https://twitter.com/#!/kafinkbeiner/status/723258457856573441</t>
  </si>
  <si>
    <t>https://twitter.com/#!/monchubelenos/status/723258510834847744</t>
  </si>
  <si>
    <t>https://twitter.com/#!/patariega/status/723258521836511233</t>
  </si>
  <si>
    <t>https://twitter.com/#!/matthewsoerens/status/723258537250529280</t>
  </si>
  <si>
    <t>https://twitter.com/#!/ana_villellas/status/723258615319126016</t>
  </si>
  <si>
    <t>https://twitter.com/#!/heridfan/status/723258674454487040</t>
  </si>
  <si>
    <t>https://twitter.com/#!/arshadahmedche2/status/723258848358895616</t>
  </si>
  <si>
    <t>https://twitter.com/#!/chatelp/status/723258869561077761</t>
  </si>
  <si>
    <t>https://twitter.com/#!/pirat_django/status/723258870190215168</t>
  </si>
  <si>
    <t>https://twitter.com/#!/wahlplakate2016/status/723253752375943168</t>
  </si>
  <si>
    <t>https://twitter.com/#!/wahlplakate2016/status/723258997655134212</t>
  </si>
  <si>
    <t>https://twitter.com/#!/charlottenyic/status/723259009571131392</t>
  </si>
  <si>
    <t>https://twitter.com/#!/maggiezasss/status/723259204019064832</t>
  </si>
  <si>
    <t>https://twitter.com/#!/dersteuerzahler/status/723259300899074051</t>
  </si>
  <si>
    <t>https://twitter.com/#!/la_llegra/status/723259408948535298</t>
  </si>
  <si>
    <t>https://twitter.com/#!/whitegenocidetm/status/723259597843226624</t>
  </si>
  <si>
    <t>https://twitter.com/#!/jftaveira1993/status/723259602771578884</t>
  </si>
  <si>
    <t>https://twitter.com/#!/klausmeier0104/status/723258893254668288</t>
  </si>
  <si>
    <t>https://twitter.com/#!/klausmeier0104/status/723259217763831809</t>
  </si>
  <si>
    <t>https://twitter.com/#!/klausmeier0104/status/723259416427003904</t>
  </si>
  <si>
    <t>https://twitter.com/#!/klausmeier0104/status/723259639014539264</t>
  </si>
  <si>
    <t>https://twitter.com/#!/mwigbels/status/723259934138314752</t>
  </si>
  <si>
    <t>https://twitter.com/#!/rosampsalamanca/status/723260009405095937</t>
  </si>
  <si>
    <t>https://twitter.com/#!/yxyzyxy/status/723260126128443392</t>
  </si>
  <si>
    <t>https://twitter.com/#!/discawards/status/723260267430313984</t>
  </si>
  <si>
    <t>https://twitter.com/#!/loupiotnoir/status/723260443343593473</t>
  </si>
  <si>
    <t>https://twitter.com/#!/justineb98/status/723260463685967873</t>
  </si>
  <si>
    <t>https://twitter.com/#!/kevnid/status/723260526281809924</t>
  </si>
  <si>
    <t>https://twitter.com/#!/1feedom/status/723260584314195969</t>
  </si>
  <si>
    <t>https://twitter.com/#!/tkohlmeier/status/723260661107679233</t>
  </si>
  <si>
    <t>https://twitter.com/#!/010marysol110/status/723260679717818369</t>
  </si>
  <si>
    <t>https://twitter.com/#!/johnshepherd88/status/723260736890392576</t>
  </si>
  <si>
    <t>https://twitter.com/#!/silv3r_1337/status/723260777281544194</t>
  </si>
  <si>
    <t>https://twitter.com/#!/mlk_marina/status/723260991446896640</t>
  </si>
  <si>
    <t>https://twitter.com/#!/_ichnicht/status/723261004356919297</t>
  </si>
  <si>
    <t>https://twitter.com/#!/dittmarkatrin/status/723252760175599617</t>
  </si>
  <si>
    <t>https://twitter.com/#!/dittmarkatrin/status/723254054000930821</t>
  </si>
  <si>
    <t>https://twitter.com/#!/dittmarkatrin/status/723261020198834176</t>
  </si>
  <si>
    <t>https://twitter.com/#!/umche1/status/723261382771236864</t>
  </si>
  <si>
    <t>https://twitter.com/#!/edcentretownchc/status/723261534693036032</t>
  </si>
  <si>
    <t>https://twitter.com/#!/miguelmartink/status/723261662468386816</t>
  </si>
  <si>
    <t>https://twitter.com/#!/sisepuedevll/status/723261852046778368</t>
  </si>
  <si>
    <t>https://twitter.com/#!/fid1dec/status/723261939112140800</t>
  </si>
  <si>
    <t>https://twitter.com/#!/cosmicrevolt/status/723261966609862656</t>
  </si>
  <si>
    <t>https://twitter.com/#!/g_heaven/status/723262066346332160</t>
  </si>
  <si>
    <t>https://twitter.com/#!/amienaa/status/723262100966002689</t>
  </si>
  <si>
    <t>https://twitter.com/#!/lucas_le_fou/status/723262209967689729</t>
  </si>
  <si>
    <t>https://twitter.com/#!/mattymattler/status/723262335339651072</t>
  </si>
  <si>
    <t>https://twitter.com/#!/jackcarnold/status/723262406793809921</t>
  </si>
  <si>
    <t>https://twitter.com/#!/sallyjoagain/status/723262514822283264</t>
  </si>
  <si>
    <t>https://twitter.com/#!/larissawalter5/status/723254994896560128</t>
  </si>
  <si>
    <t>https://twitter.com/#!/larissawalter5/status/723256160317509633</t>
  </si>
  <si>
    <t>https://twitter.com/#!/larissawalter5/status/723262707751882752</t>
  </si>
  <si>
    <t>https://twitter.com/#!/adctweets/status/723262783987568640</t>
  </si>
  <si>
    <t>https://twitter.com/#!/refugeecrimemap/status/723258978529095680</t>
  </si>
  <si>
    <t>https://twitter.com/#!/schlueterova/status/723262932361089024</t>
  </si>
  <si>
    <t>https://twitter.com/#!/schlueterova/status/723262231849406466</t>
  </si>
  <si>
    <t>https://twitter.com/#!/orhan55/status/723262967966478338</t>
  </si>
  <si>
    <t>https://twitter.com/#!/peterbarnorsaba/status/723263303296815104</t>
  </si>
  <si>
    <t>https://twitter.com/#!/laiapelachsaget/status/723263394099412992</t>
  </si>
  <si>
    <t>https://twitter.com/#!/jkriggins/status/723263529139224576</t>
  </si>
  <si>
    <t>https://twitter.com/#!/s_r_maharaj/status/723263737793261576</t>
  </si>
  <si>
    <t>https://twitter.com/#!/kpeterlbw/status/723263959143473152</t>
  </si>
  <si>
    <t>https://twitter.com/#!/lulabutton/status/723264073979289600</t>
  </si>
  <si>
    <t>https://twitter.com/#!/ellibobby/status/723264084708343808</t>
  </si>
  <si>
    <t>https://twitter.com/#!/_sanan_/status/723264159056576516</t>
  </si>
  <si>
    <t>https://twitter.com/#!/manulecoop/status/723264244033138690</t>
  </si>
  <si>
    <t>https://twitter.com/#!/kmkowalski/status/723264373385367552</t>
  </si>
  <si>
    <t>https://twitter.com/#!/albertodelvalle/status/723264532114739200</t>
  </si>
  <si>
    <t>https://twitter.com/#!/tantepolly/status/723264628462104576</t>
  </si>
  <si>
    <t>https://twitter.com/#!/coldsweetness/status/723264685257162752</t>
  </si>
  <si>
    <t>https://twitter.com/#!/wort_weise/status/723264713220587520</t>
  </si>
  <si>
    <t>https://twitter.com/#!/emden09/status/723264777305382912</t>
  </si>
  <si>
    <t>https://twitter.com/#!/gellis18/status/723264945769578497</t>
  </si>
  <si>
    <t>https://twitter.com/#!/use_your_head_/status/723265052007084032</t>
  </si>
  <si>
    <t>https://twitter.com/#!/ususmama/status/723265434024288256</t>
  </si>
  <si>
    <t>https://twitter.com/#!/tu_oficina/status/723265538030444545</t>
  </si>
  <si>
    <t>https://twitter.com/#!/alfred996/status/723265887017553920</t>
  </si>
  <si>
    <t>https://twitter.com/#!/hectorgabla/status/723260267367424001</t>
  </si>
  <si>
    <t>https://twitter.com/#!/bermejof1/status/723266021109469187</t>
  </si>
  <si>
    <t>https://twitter.com/#!/maximilien_/status/723266244967829504</t>
  </si>
  <si>
    <t>https://twitter.com/#!/tomhouck/status/723266347912847360</t>
  </si>
  <si>
    <t>https://twitter.com/#!/hannarosebutler/status/723266406217711617</t>
  </si>
  <si>
    <t>https://twitter.com/#!/hannarosebutler/status/723266421187174400</t>
  </si>
  <si>
    <t>https://twitter.com/#!/mc80840075/status/723266469711228932</t>
  </si>
  <si>
    <t>https://twitter.com/#!/cosmopolisto/status/723266612162383872</t>
  </si>
  <si>
    <t>https://twitter.com/#!/sarinamaar/status/723266637445632001</t>
  </si>
  <si>
    <t>https://twitter.com/#!/robinstroup/status/723266671436292097</t>
  </si>
  <si>
    <t>https://twitter.com/#!/balleryna/status/723266692936282112</t>
  </si>
  <si>
    <t>https://twitter.com/#!/nancyjones0/status/723266731788128257</t>
  </si>
  <si>
    <t>https://twitter.com/#!/joshua_schmid16/status/723267152199864320</t>
  </si>
  <si>
    <t>https://twitter.com/#!/francdefrance/status/723267369028694016</t>
  </si>
  <si>
    <t>https://twitter.com/#!/ahsan_jehangir/status/723267413781913600</t>
  </si>
  <si>
    <t>https://twitter.com/#!/unbequemes/status/723267437869838337</t>
  </si>
  <si>
    <t>https://twitter.com/#!/nzrefugeeyc/status/723267452742684673</t>
  </si>
  <si>
    <t>https://twitter.com/#!/yterzian/status/723267475564036096</t>
  </si>
  <si>
    <t>https://twitter.com/#!/fotografgrecko/status/723260485387296768</t>
  </si>
  <si>
    <t>https://twitter.com/#!/puretruth678/status/723267515397365760</t>
  </si>
  <si>
    <t>https://twitter.com/#!/deejay10k/status/723267580417441792</t>
  </si>
  <si>
    <t>https://twitter.com/#!/loveconcursall/status/723267689351884800</t>
  </si>
  <si>
    <t>https://twitter.com/#!/gpminter/status/723267737838051328</t>
  </si>
  <si>
    <t>https://twitter.com/#!/heigion/status/723267810403688448</t>
  </si>
  <si>
    <t>https://twitter.com/#!/irresistibleich/status/723267977722912768</t>
  </si>
  <si>
    <t>https://twitter.com/#!/hmelnoy72/status/723268215984545796</t>
  </si>
  <si>
    <t>https://twitter.com/#!/stpauligram/status/723263787416039424</t>
  </si>
  <si>
    <t>https://twitter.com/#!/stpauligram/status/723264054589022208</t>
  </si>
  <si>
    <t>https://twitter.com/#!/rsfharmaila/status/723268283345043457</t>
  </si>
  <si>
    <t>https://twitter.com/#!/sertoglu_fatma/status/723268302139723776</t>
  </si>
  <si>
    <t>https://twitter.com/#!/ichwaehleafd/status/723263821763215361</t>
  </si>
  <si>
    <t>https://twitter.com/#!/ichwaehleafd/status/723268356967641088</t>
  </si>
  <si>
    <t>https://twitter.com/#!/avmuratcicek/status/723268621179453441</t>
  </si>
  <si>
    <t>https://twitter.com/#!/dreanoll/status/723268900905979906</t>
  </si>
  <si>
    <t>https://twitter.com/#!/the_ice_man_24/status/723269047773728768</t>
  </si>
  <si>
    <t>https://twitter.com/#!/hamakirsali/status/723269059400335360</t>
  </si>
  <si>
    <t>https://twitter.com/#!/madrid4refugees/status/723269169714724865</t>
  </si>
  <si>
    <t>https://twitter.com/#!/heiderosie/status/723269211867484160</t>
  </si>
  <si>
    <t>https://twitter.com/#!/luanamaclac/status/723269367257911296</t>
  </si>
  <si>
    <t>https://twitter.com/#!/lanz_ellis/status/723269578881556480</t>
  </si>
  <si>
    <t>https://twitter.com/#!/volkanslv/status/723269588046192641</t>
  </si>
  <si>
    <t>https://twitter.com/#!/janebaghori/status/723267309398298624</t>
  </si>
  <si>
    <t>https://twitter.com/#!/janebaghori/status/723267423303000064</t>
  </si>
  <si>
    <t>https://twitter.com/#!/janebaghori/status/723267929089945600</t>
  </si>
  <si>
    <t>https://twitter.com/#!/janebaghori/status/723267981258706944</t>
  </si>
  <si>
    <t>https://twitter.com/#!/janebaghori/status/723268100532113409</t>
  </si>
  <si>
    <t>https://twitter.com/#!/janebaghori/status/723268533539491841</t>
  </si>
  <si>
    <t>https://twitter.com/#!/janebaghori/status/723268156970668036</t>
  </si>
  <si>
    <t>https://twitter.com/#!/janebaghori/status/723268199614144515</t>
  </si>
  <si>
    <t>https://twitter.com/#!/janebaghori/status/723268735780458496</t>
  </si>
  <si>
    <t>https://twitter.com/#!/janebaghori/status/723269690764742660</t>
  </si>
  <si>
    <t>https://twitter.com/#!/astonhedge/status/723269737841606661</t>
  </si>
  <si>
    <t>https://twitter.com/#!/squirrelchristi/status/723269818271543296</t>
  </si>
  <si>
    <t>https://twitter.com/#!/rees_matthew89/status/723269828149161984</t>
  </si>
  <si>
    <t>https://twitter.com/#!/lionleon99/status/723262043403460608</t>
  </si>
  <si>
    <t>https://twitter.com/#!/lionleon99/status/723270063793516544</t>
  </si>
  <si>
    <t>https://twitter.com/#!/stevegallagher/status/723270087239569408</t>
  </si>
  <si>
    <t>https://twitter.com/#!/cemilcaglar60/status/723270092746797056</t>
  </si>
  <si>
    <t>https://twitter.com/#!/rachinthetron/status/723258075059101697</t>
  </si>
  <si>
    <t>https://twitter.com/#!/rachinthetron/status/723260706544439297</t>
  </si>
  <si>
    <t>https://twitter.com/#!/rachinthetron/status/723262631025364993</t>
  </si>
  <si>
    <t>https://twitter.com/#!/rachinthetron/status/723268824485662721</t>
  </si>
  <si>
    <t>https://twitter.com/#!/nzredcross/status/723262850509074432</t>
  </si>
  <si>
    <t>https://twitter.com/#!/nzredcross/status/723262888480104448</t>
  </si>
  <si>
    <t>https://twitter.com/#!/nzredcross/status/723269684741562368</t>
  </si>
  <si>
    <t>https://twitter.com/#!/sjwri/status/723270147734048768</t>
  </si>
  <si>
    <t>https://twitter.com/#!/carry_thefuture/status/723270218613678080</t>
  </si>
  <si>
    <t>https://twitter.com/#!/mellopuffy/status/723270327061487618</t>
  </si>
  <si>
    <t>https://twitter.com/#!/kagune19/status/723270408112340993</t>
  </si>
  <si>
    <t>https://twitter.com/#!/gjpvernant/status/723270428878352384</t>
  </si>
  <si>
    <t>https://twitter.com/#!/1denmadrid/status/723270859608186881</t>
  </si>
  <si>
    <t>https://twitter.com/#!/nitro_politic/status/723270988302061568</t>
  </si>
  <si>
    <t>https://twitter.com/#!/lollytaff/status/723271048905515008</t>
  </si>
  <si>
    <t>https://twitter.com/#!/diolchgar/status/723271234272813056</t>
  </si>
  <si>
    <t>https://twitter.com/#!/criquaer/status/723271077259030528</t>
  </si>
  <si>
    <t>https://twitter.com/#!/criquaer/status/723271272382259200</t>
  </si>
  <si>
    <t>https://twitter.com/#!/jeswonehouse/status/723269943593164800</t>
  </si>
  <si>
    <t>https://twitter.com/#!/_swordswoman_/status/723271345786769408</t>
  </si>
  <si>
    <t>https://twitter.com/#!/ragondin06/status/723271372936458241</t>
  </si>
  <si>
    <t>https://twitter.com/#!/schnee_mueller/status/723271380150673408</t>
  </si>
  <si>
    <t>https://twitter.com/#!/georgenewbrook/status/723271465878097920</t>
  </si>
  <si>
    <t>https://twitter.com/#!/petitejean1/status/723271493493395457</t>
  </si>
  <si>
    <t>https://twitter.com/#!/crookedrib/status/723271523969187841</t>
  </si>
  <si>
    <t>https://twitter.com/#!/peter_cat/status/723271606861070336</t>
  </si>
  <si>
    <t>https://twitter.com/#!/veronicagar16/status/723271658014969856</t>
  </si>
  <si>
    <t>https://twitter.com/#!/_rabiasa/status/723271858565595136</t>
  </si>
  <si>
    <t>https://twitter.com/#!/darksideoftheeg/status/723260048076619780</t>
  </si>
  <si>
    <t>https://twitter.com/#!/snape_sama/status/723266367886123009</t>
  </si>
  <si>
    <t>https://twitter.com/#!/snape_sama/status/723272272459489282</t>
  </si>
  <si>
    <t>https://twitter.com/#!/marcatonna/status/723272619315716096</t>
  </si>
  <si>
    <t>https://twitter.com/#!/idjhonrasy/status/723272712639008769</t>
  </si>
  <si>
    <t>https://twitter.com/#!/twittwerling/status/723272894684475393</t>
  </si>
  <si>
    <t>https://twitter.com/#!/socialmediaukrt/status/723273250885783553</t>
  </si>
  <si>
    <t>https://twitter.com/#!/andonithacrew/status/723273271257477120</t>
  </si>
  <si>
    <t>https://twitter.com/#!/alrexmichael/status/723273356078882816</t>
  </si>
  <si>
    <t>https://twitter.com/#!/wolsinghamearl/status/723274017247997952</t>
  </si>
  <si>
    <t>https://twitter.com/#!/naimatrk34/status/723274044607352832</t>
  </si>
  <si>
    <t>https://twitter.com/#!/singhmeakulpa/status/723274185917784064</t>
  </si>
  <si>
    <t>https://twitter.com/#!/q8ijin/status/723274310098497536</t>
  </si>
  <si>
    <t>https://twitter.com/#!/sparkiemikey/status/723274606623219712</t>
  </si>
  <si>
    <t>https://twitter.com/#!/ulfiii612/status/723275057817071620</t>
  </si>
  <si>
    <t>https://twitter.com/#!/vonroehling/status/723275725067968512</t>
  </si>
  <si>
    <t>https://twitter.com/#!/jamsession4444/status/723275987920801793</t>
  </si>
  <si>
    <t>https://twitter.com/#!/pabloesp99/status/723276098944012288</t>
  </si>
  <si>
    <t>https://twitter.com/#!/kmcccomcastnet/status/723276193621921792</t>
  </si>
  <si>
    <t>https://twitter.com/#!/olivebridget/status/723276543124996096</t>
  </si>
  <si>
    <t>https://twitter.com/#!/mariaduggan/status/723276646820651008</t>
  </si>
  <si>
    <t>https://twitter.com/#!/johndpringle_/status/723275110619189248</t>
  </si>
  <si>
    <t>https://twitter.com/#!/johndpringle_/status/723276801238294528</t>
  </si>
  <si>
    <t>https://twitter.com/#!/baja241/status/723277067748413440</t>
  </si>
  <si>
    <t>https://twitter.com/#!/spaceclampit9/status/723275215820722177</t>
  </si>
  <si>
    <t>https://twitter.com/#!/spaceclampit9/status/723277323043262464</t>
  </si>
  <si>
    <t>https://twitter.com/#!/herculesensei/status/723277484242952192</t>
  </si>
  <si>
    <t>https://twitter.com/#!/paulnekoranec/status/723277563875983360</t>
  </si>
  <si>
    <t>https://twitter.com/#!/mjonunez16/status/723277674152529920</t>
  </si>
  <si>
    <t>https://twitter.com/#!/danyboy8888/status/723277900565213184</t>
  </si>
  <si>
    <t>https://twitter.com/#!/garrusjake/status/723278261799784448</t>
  </si>
  <si>
    <t>https://twitter.com/#!/liviapolise/status/723278454989426693</t>
  </si>
  <si>
    <t>https://twitter.com/#!/radiokras/status/723278585524572160</t>
  </si>
  <si>
    <t>https://twitter.com/#!/la_llume/status/723258429914132480</t>
  </si>
  <si>
    <t>https://twitter.com/#!/globaldebout15m/status/723278860054331392</t>
  </si>
  <si>
    <t>https://twitter.com/#!/pbadaboum/status/723279131702628352</t>
  </si>
  <si>
    <t>https://twitter.com/#!/pbadaboum/status/723279201726545921</t>
  </si>
  <si>
    <t>https://twitter.com/#!/fleuravr/status/723279557806166016</t>
  </si>
  <si>
    <t>https://twitter.com/#!/yyc_webslinger/status/723279559693467649</t>
  </si>
  <si>
    <t>https://twitter.com/#!/jaynemacnz/status/723279587422035968</t>
  </si>
  <si>
    <t>https://twitter.com/#!/ugamboiaki/status/723279734285717504</t>
  </si>
  <si>
    <t>https://twitter.com/#!/itzubaltzeta/status/723280459891912704</t>
  </si>
  <si>
    <t>https://twitter.com/#!/fairmuenchen/status/723280468293091328</t>
  </si>
  <si>
    <t>https://twitter.com/#!/megbatesnz/status/723270013637926912</t>
  </si>
  <si>
    <t>https://twitter.com/#!/anitalharvey/status/723270961689038848</t>
  </si>
  <si>
    <t>https://twitter.com/#!/amnestynz/status/723279063863816193</t>
  </si>
  <si>
    <t>https://twitter.com/#!/tepaamu/status/723280802734215168</t>
  </si>
  <si>
    <t>https://twitter.com/#!/tpacific/status/723280850108850176</t>
  </si>
  <si>
    <t>https://twitter.com/#!/grannies4equal/status/723277921515913217</t>
  </si>
  <si>
    <t>https://twitter.com/#!/ashamedaustrali/status/723281133425717248</t>
  </si>
  <si>
    <t>https://twitter.com/#!/aljp497/status/723281277630222337</t>
  </si>
  <si>
    <t>https://twitter.com/#!/refugeecampaign/status/723281509529038848</t>
  </si>
  <si>
    <t>https://twitter.com/#!/littleredsal/status/723281692635619328</t>
  </si>
  <si>
    <t>https://twitter.com/#!/jensvolke/status/723281795807084544</t>
  </si>
  <si>
    <t>https://twitter.com/#!/koscielninja/status/723281905878208512</t>
  </si>
  <si>
    <t>https://twitter.com/#!/alexkollet/status/723282158446624769</t>
  </si>
  <si>
    <t>https://twitter.com/#!/ustogethercbus/status/723268589688643585</t>
  </si>
  <si>
    <t>https://twitter.com/#!/ustogethercbus/status/723280536198909957</t>
  </si>
  <si>
    <t>https://twitter.com/#!/culturalvistas/status/723282814741958657</t>
  </si>
  <si>
    <t>https://twitter.com/#!/zazafl/status/723269505179344899</t>
  </si>
  <si>
    <t>https://twitter.com/#!/zazafl/status/723282533614510080</t>
  </si>
  <si>
    <t>https://twitter.com/#!/zazafl/status/723282826922233856</t>
  </si>
  <si>
    <t>https://twitter.com/#!/scarrsport/status/723283117553922048</t>
  </si>
  <si>
    <t>https://twitter.com/#!/jeffl76/status/723278371573121024</t>
  </si>
  <si>
    <t>https://twitter.com/#!/ikerepublican/status/723284023137701889</t>
  </si>
  <si>
    <t>https://twitter.com/#!/webchutz/status/723284057367388160</t>
  </si>
  <si>
    <t>https://twitter.com/#!/m_altan44/status/723284505793052672</t>
  </si>
  <si>
    <t>https://twitter.com/#!/ph4t313/status/723284766024470528</t>
  </si>
  <si>
    <t>https://twitter.com/#!/hilal_kaplan/status/723268148292628480</t>
  </si>
  <si>
    <t>https://twitter.com/#!/adem_sakrak/status/723285204803158016</t>
  </si>
  <si>
    <t>https://twitter.com/#!/amelvillian/status/723285652985511936</t>
  </si>
  <si>
    <t>https://twitter.com/#!/emmakb/status/723286030531469313</t>
  </si>
  <si>
    <t>https://twitter.com/#!/tyrannywatch/status/723286531255971840</t>
  </si>
  <si>
    <t>https://twitter.com/#!/tyrannywatch/status/723286569189277697</t>
  </si>
  <si>
    <t>https://twitter.com/#!/refugeesweicome/status/723258769287716864</t>
  </si>
  <si>
    <t>https://twitter.com/#!/refugeesweicome/status/723260509529600000</t>
  </si>
  <si>
    <t>https://twitter.com/#!/refugeesweicome/status/723271093557989376</t>
  </si>
  <si>
    <t>https://twitter.com/#!/refugeesweicome/status/723275217062096897</t>
  </si>
  <si>
    <t>https://twitter.com/#!/refugeesweicome/status/723277545936842752</t>
  </si>
  <si>
    <t>https://twitter.com/#!/refugeesweicome/status/723280016851619840</t>
  </si>
  <si>
    <t>https://twitter.com/#!/refugeesweicome/status/723282460629307392</t>
  </si>
  <si>
    <t>https://twitter.com/#!/refugeesweicome/status/723286662407553024</t>
  </si>
  <si>
    <t>https://twitter.com/#!/sevezubiri/status/723287146786893824</t>
  </si>
  <si>
    <t>https://twitter.com/#!/paulwilko657/status/723274843777556480</t>
  </si>
  <si>
    <t>https://twitter.com/#!/paulwilko657/status/723275583736688641</t>
  </si>
  <si>
    <t>https://twitter.com/#!/interjew/status/723287263237414913</t>
  </si>
  <si>
    <t>https://twitter.com/#!/omnico72/status/723287504716218369</t>
  </si>
  <si>
    <t>https://twitter.com/#!/domususa/status/723288105772417025</t>
  </si>
  <si>
    <t>https://twitter.com/#!/asiaronn/status/723288406235729921</t>
  </si>
  <si>
    <t>https://twitter.com/#!/amnesty_bse/status/723288493942792192</t>
  </si>
  <si>
    <t>https://twitter.com/#!/aliabdi_/status/723277612286660608</t>
  </si>
  <si>
    <t>https://twitter.com/#!/citizensuk/status/723286920890060800</t>
  </si>
  <si>
    <t>https://twitter.com/#!/colchestersoup/status/723288980901515266</t>
  </si>
  <si>
    <t>723252877582577664</t>
  </si>
  <si>
    <t>723253173658464257</t>
  </si>
  <si>
    <t>723253198908186624</t>
  </si>
  <si>
    <t>723253307721023489</t>
  </si>
  <si>
    <t>723253675678937088</t>
  </si>
  <si>
    <t>723253746738798592</t>
  </si>
  <si>
    <t>723254189091106816</t>
  </si>
  <si>
    <t>723254465307021312</t>
  </si>
  <si>
    <t>723254622379479040</t>
  </si>
  <si>
    <t>723254810011684865</t>
  </si>
  <si>
    <t>723254853452087301</t>
  </si>
  <si>
    <t>723254985186746369</t>
  </si>
  <si>
    <t>723254994699472897</t>
  </si>
  <si>
    <t>723254997073432579</t>
  </si>
  <si>
    <t>723255001032876033</t>
  </si>
  <si>
    <t>723255081634807808</t>
  </si>
  <si>
    <t>723256095154823168</t>
  </si>
  <si>
    <t>723256347144294401</t>
  </si>
  <si>
    <t>723256407903088641</t>
  </si>
  <si>
    <t>723256520306085888</t>
  </si>
  <si>
    <t>723256576472158208</t>
  </si>
  <si>
    <t>723254003212128256</t>
  </si>
  <si>
    <t>723256672819486721</t>
  </si>
  <si>
    <t>723257415823724544</t>
  </si>
  <si>
    <t>723257651719733248</t>
  </si>
  <si>
    <t>723258095787491328</t>
  </si>
  <si>
    <t>723258451682537477</t>
  </si>
  <si>
    <t>723258457856573441</t>
  </si>
  <si>
    <t>723258510834847744</t>
  </si>
  <si>
    <t>723258521836511233</t>
  </si>
  <si>
    <t>723258537250529280</t>
  </si>
  <si>
    <t>723258615319126016</t>
  </si>
  <si>
    <t>723258674454487040</t>
  </si>
  <si>
    <t>723258848358895616</t>
  </si>
  <si>
    <t>723258869561077761</t>
  </si>
  <si>
    <t>723258870190215168</t>
  </si>
  <si>
    <t>723253752375943168</t>
  </si>
  <si>
    <t>723258997655134212</t>
  </si>
  <si>
    <t>723259009571131392</t>
  </si>
  <si>
    <t>723259204019064832</t>
  </si>
  <si>
    <t>723259300899074051</t>
  </si>
  <si>
    <t>723259408948535298</t>
  </si>
  <si>
    <t>723259597843226624</t>
  </si>
  <si>
    <t>723259602771578884</t>
  </si>
  <si>
    <t>723258893254668288</t>
  </si>
  <si>
    <t>723259217763831809</t>
  </si>
  <si>
    <t>723259416427003904</t>
  </si>
  <si>
    <t>723259639014539264</t>
  </si>
  <si>
    <t>723259934138314752</t>
  </si>
  <si>
    <t>723260009405095937</t>
  </si>
  <si>
    <t>723260126128443392</t>
  </si>
  <si>
    <t>723260267430313984</t>
  </si>
  <si>
    <t>723260443343593473</t>
  </si>
  <si>
    <t>723260463685967873</t>
  </si>
  <si>
    <t>723260526281809924</t>
  </si>
  <si>
    <t>723260584314195969</t>
  </si>
  <si>
    <t>723260661107679233</t>
  </si>
  <si>
    <t>723260679717818369</t>
  </si>
  <si>
    <t>723260736890392576</t>
  </si>
  <si>
    <t>723260777281544194</t>
  </si>
  <si>
    <t>723260991446896640</t>
  </si>
  <si>
    <t>723261004356919297</t>
  </si>
  <si>
    <t>723252760175599617</t>
  </si>
  <si>
    <t>723254054000930821</t>
  </si>
  <si>
    <t>723261020198834176</t>
  </si>
  <si>
    <t>723261382771236864</t>
  </si>
  <si>
    <t>723261534693036032</t>
  </si>
  <si>
    <t>723261662468386816</t>
  </si>
  <si>
    <t>723261852046778368</t>
  </si>
  <si>
    <t>723261939112140800</t>
  </si>
  <si>
    <t>723261966609862656</t>
  </si>
  <si>
    <t>723262066346332160</t>
  </si>
  <si>
    <t>723262100966002689</t>
  </si>
  <si>
    <t>723262209967689729</t>
  </si>
  <si>
    <t>723262335339651072</t>
  </si>
  <si>
    <t>723262406793809921</t>
  </si>
  <si>
    <t>723262514822283264</t>
  </si>
  <si>
    <t>723254994896560128</t>
  </si>
  <si>
    <t>723256160317509633</t>
  </si>
  <si>
    <t>723262707751882752</t>
  </si>
  <si>
    <t>723262783987568640</t>
  </si>
  <si>
    <t>723258978529095680</t>
  </si>
  <si>
    <t>723262932361089024</t>
  </si>
  <si>
    <t>723262231849406466</t>
  </si>
  <si>
    <t>723262967966478338</t>
  </si>
  <si>
    <t>723263303296815104</t>
  </si>
  <si>
    <t>723263394099412992</t>
  </si>
  <si>
    <t>723263529139224576</t>
  </si>
  <si>
    <t>723263737793261576</t>
  </si>
  <si>
    <t>723263959143473152</t>
  </si>
  <si>
    <t>723264073979289600</t>
  </si>
  <si>
    <t>723264084708343808</t>
  </si>
  <si>
    <t>723264159056576516</t>
  </si>
  <si>
    <t>723264244033138690</t>
  </si>
  <si>
    <t>723264373385367552</t>
  </si>
  <si>
    <t>723264532114739200</t>
  </si>
  <si>
    <t>723264628462104576</t>
  </si>
  <si>
    <t>723264685257162752</t>
  </si>
  <si>
    <t>723264713220587520</t>
  </si>
  <si>
    <t>723264777305382912</t>
  </si>
  <si>
    <t>723264945769578497</t>
  </si>
  <si>
    <t>723265052007084032</t>
  </si>
  <si>
    <t>723265434024288256</t>
  </si>
  <si>
    <t>723265538030444545</t>
  </si>
  <si>
    <t>723265887017553920</t>
  </si>
  <si>
    <t>723260267367424001</t>
  </si>
  <si>
    <t>723266021109469187</t>
  </si>
  <si>
    <t>723266244967829504</t>
  </si>
  <si>
    <t>723266347912847360</t>
  </si>
  <si>
    <t>723266406217711617</t>
  </si>
  <si>
    <t>723266421187174400</t>
  </si>
  <si>
    <t>723266469711228932</t>
  </si>
  <si>
    <t>723266612162383872</t>
  </si>
  <si>
    <t>723266637445632001</t>
  </si>
  <si>
    <t>723266671436292097</t>
  </si>
  <si>
    <t>723266692936282112</t>
  </si>
  <si>
    <t>723266731788128257</t>
  </si>
  <si>
    <t>723267152199864320</t>
  </si>
  <si>
    <t>723267369028694016</t>
  </si>
  <si>
    <t>723267413781913600</t>
  </si>
  <si>
    <t>723267437869838337</t>
  </si>
  <si>
    <t>723267452742684673</t>
  </si>
  <si>
    <t>723267475564036096</t>
  </si>
  <si>
    <t>723260485387296768</t>
  </si>
  <si>
    <t>723267515397365760</t>
  </si>
  <si>
    <t>723267580417441792</t>
  </si>
  <si>
    <t>723267689351884800</t>
  </si>
  <si>
    <t>723267737838051328</t>
  </si>
  <si>
    <t>723267810403688448</t>
  </si>
  <si>
    <t>723267977722912768</t>
  </si>
  <si>
    <t>723268215984545796</t>
  </si>
  <si>
    <t>723263787416039424</t>
  </si>
  <si>
    <t>723264054589022208</t>
  </si>
  <si>
    <t>723268283345043457</t>
  </si>
  <si>
    <t>723268302139723776</t>
  </si>
  <si>
    <t>723263821763215361</t>
  </si>
  <si>
    <t>723268356967641088</t>
  </si>
  <si>
    <t>723268621179453441</t>
  </si>
  <si>
    <t>723268900905979906</t>
  </si>
  <si>
    <t>723269047773728768</t>
  </si>
  <si>
    <t>723269059400335360</t>
  </si>
  <si>
    <t>723269169714724865</t>
  </si>
  <si>
    <t>723269211867484160</t>
  </si>
  <si>
    <t>723269367257911296</t>
  </si>
  <si>
    <t>723269578881556480</t>
  </si>
  <si>
    <t>723269588046192641</t>
  </si>
  <si>
    <t>723267309398298624</t>
  </si>
  <si>
    <t>723267423303000064</t>
  </si>
  <si>
    <t>723267929089945600</t>
  </si>
  <si>
    <t>723267981258706944</t>
  </si>
  <si>
    <t>723268100532113409</t>
  </si>
  <si>
    <t>723268533539491841</t>
  </si>
  <si>
    <t>723268156970668036</t>
  </si>
  <si>
    <t>723268199614144515</t>
  </si>
  <si>
    <t>723268735780458496</t>
  </si>
  <si>
    <t>723269690764742660</t>
  </si>
  <si>
    <t>723269737841606661</t>
  </si>
  <si>
    <t>723269818271543296</t>
  </si>
  <si>
    <t>723269828149161984</t>
  </si>
  <si>
    <t>723262043403460608</t>
  </si>
  <si>
    <t>723270063793516544</t>
  </si>
  <si>
    <t>723270087239569408</t>
  </si>
  <si>
    <t>723270092746797056</t>
  </si>
  <si>
    <t>723258075059101697</t>
  </si>
  <si>
    <t>723260706544439297</t>
  </si>
  <si>
    <t>723262631025364993</t>
  </si>
  <si>
    <t>723268824485662721</t>
  </si>
  <si>
    <t>723262850509074432</t>
  </si>
  <si>
    <t>723262888480104448</t>
  </si>
  <si>
    <t>723269684741562368</t>
  </si>
  <si>
    <t>723270147734048768</t>
  </si>
  <si>
    <t>723270218613678080</t>
  </si>
  <si>
    <t>723270327061487618</t>
  </si>
  <si>
    <t>723270408112340993</t>
  </si>
  <si>
    <t>723270428878352384</t>
  </si>
  <si>
    <t>723270859608186881</t>
  </si>
  <si>
    <t>723270988302061568</t>
  </si>
  <si>
    <t>723271048905515008</t>
  </si>
  <si>
    <t>723271234272813056</t>
  </si>
  <si>
    <t>723271077259030528</t>
  </si>
  <si>
    <t>723271272382259200</t>
  </si>
  <si>
    <t>723269943593164800</t>
  </si>
  <si>
    <t>723271345786769408</t>
  </si>
  <si>
    <t>723271372936458241</t>
  </si>
  <si>
    <t>723271380150673408</t>
  </si>
  <si>
    <t>723271465878097920</t>
  </si>
  <si>
    <t>723271493493395457</t>
  </si>
  <si>
    <t>723271523969187841</t>
  </si>
  <si>
    <t>723271606861070336</t>
  </si>
  <si>
    <t>723271658014969856</t>
  </si>
  <si>
    <t>723271858565595136</t>
  </si>
  <si>
    <t>723260048076619780</t>
  </si>
  <si>
    <t>723266367886123009</t>
  </si>
  <si>
    <t>723272272459489282</t>
  </si>
  <si>
    <t>723272619315716096</t>
  </si>
  <si>
    <t>723272712639008769</t>
  </si>
  <si>
    <t>723272894684475393</t>
  </si>
  <si>
    <t>723273250885783553</t>
  </si>
  <si>
    <t>723273271257477120</t>
  </si>
  <si>
    <t>723273356078882816</t>
  </si>
  <si>
    <t>723274017247997952</t>
  </si>
  <si>
    <t>723274044607352832</t>
  </si>
  <si>
    <t>723274185917784064</t>
  </si>
  <si>
    <t>723274310098497536</t>
  </si>
  <si>
    <t>723274606623219712</t>
  </si>
  <si>
    <t>723275057817071620</t>
  </si>
  <si>
    <t>723275725067968512</t>
  </si>
  <si>
    <t>723275987920801793</t>
  </si>
  <si>
    <t>723276098944012288</t>
  </si>
  <si>
    <t>723276193621921792</t>
  </si>
  <si>
    <t>723276543124996096</t>
  </si>
  <si>
    <t>723276646820651008</t>
  </si>
  <si>
    <t>723275110619189248</t>
  </si>
  <si>
    <t>723276801238294528</t>
  </si>
  <si>
    <t>723277067748413440</t>
  </si>
  <si>
    <t>723275215820722177</t>
  </si>
  <si>
    <t>723277323043262464</t>
  </si>
  <si>
    <t>723277484242952192</t>
  </si>
  <si>
    <t>723277563875983360</t>
  </si>
  <si>
    <t>723277674152529920</t>
  </si>
  <si>
    <t>723277900565213184</t>
  </si>
  <si>
    <t>723278261799784448</t>
  </si>
  <si>
    <t>723278454989426693</t>
  </si>
  <si>
    <t>723278585524572160</t>
  </si>
  <si>
    <t>723258429914132480</t>
  </si>
  <si>
    <t>723278860054331392</t>
  </si>
  <si>
    <t>723279131702628352</t>
  </si>
  <si>
    <t>723279201726545921</t>
  </si>
  <si>
    <t>723279557806166016</t>
  </si>
  <si>
    <t>723279559693467649</t>
  </si>
  <si>
    <t>723279587422035968</t>
  </si>
  <si>
    <t>723279734285717504</t>
  </si>
  <si>
    <t>723280459891912704</t>
  </si>
  <si>
    <t>723280468293091328</t>
  </si>
  <si>
    <t>723270013637926912</t>
  </si>
  <si>
    <t>723270961689038848</t>
  </si>
  <si>
    <t>723279063863816193</t>
  </si>
  <si>
    <t>723280802734215168</t>
  </si>
  <si>
    <t>723280850108850176</t>
  </si>
  <si>
    <t>723277921515913217</t>
  </si>
  <si>
    <t>723281133425717248</t>
  </si>
  <si>
    <t>723281277630222337</t>
  </si>
  <si>
    <t>723281509529038848</t>
  </si>
  <si>
    <t>723281692635619328</t>
  </si>
  <si>
    <t>723281795807084544</t>
  </si>
  <si>
    <t>723281905878208512</t>
  </si>
  <si>
    <t>723282158446624769</t>
  </si>
  <si>
    <t>723268589688643585</t>
  </si>
  <si>
    <t>723280536198909957</t>
  </si>
  <si>
    <t>723282814741958657</t>
  </si>
  <si>
    <t>723269505179344899</t>
  </si>
  <si>
    <t>723282533614510080</t>
  </si>
  <si>
    <t>723282826922233856</t>
  </si>
  <si>
    <t>723283117553922048</t>
  </si>
  <si>
    <t>723278371573121024</t>
  </si>
  <si>
    <t>723284023137701889</t>
  </si>
  <si>
    <t>723284057367388160</t>
  </si>
  <si>
    <t>723284505793052672</t>
  </si>
  <si>
    <t>723284766024470528</t>
  </si>
  <si>
    <t>723268148292628480</t>
  </si>
  <si>
    <t>723285204803158016</t>
  </si>
  <si>
    <t>723285652985511936</t>
  </si>
  <si>
    <t>723286030531469313</t>
  </si>
  <si>
    <t>723286531255971840</t>
  </si>
  <si>
    <t>723286569189277697</t>
  </si>
  <si>
    <t>723258769287716864</t>
  </si>
  <si>
    <t>723260509529600000</t>
  </si>
  <si>
    <t>723271093557989376</t>
  </si>
  <si>
    <t>723275217062096897</t>
  </si>
  <si>
    <t>723277545936842752</t>
  </si>
  <si>
    <t>723280016851619840</t>
  </si>
  <si>
    <t>723282460629307392</t>
  </si>
  <si>
    <t>723286662407553024</t>
  </si>
  <si>
    <t>723287146786893824</t>
  </si>
  <si>
    <t>723274843777556480</t>
  </si>
  <si>
    <t>723275583736688641</t>
  </si>
  <si>
    <t>723287263237414913</t>
  </si>
  <si>
    <t>723287504716218369</t>
  </si>
  <si>
    <t>723288105772417025</t>
  </si>
  <si>
    <t>723288406235729921</t>
  </si>
  <si>
    <t>723288493942792192</t>
  </si>
  <si>
    <t>723277612286660608</t>
  </si>
  <si>
    <t>723286920890060800</t>
  </si>
  <si>
    <t>723288980901515266</t>
  </si>
  <si>
    <t>718079976449449984</t>
  </si>
  <si>
    <t>723255484023750660</t>
  </si>
  <si>
    <t>723258658390417408</t>
  </si>
  <si>
    <t>723257522757488640</t>
  </si>
  <si>
    <t>IU Valladolid</t>
  </si>
  <si>
    <t>Alfonso_Indignado</t>
  </si>
  <si>
    <t>Gregory Christakos</t>
  </si>
  <si>
    <t>Kanwar Singh</t>
  </si>
  <si>
    <t>Andreas Horvath</t>
  </si>
  <si>
    <t>Hasan Kelani</t>
  </si>
  <si>
    <t>Brigitte Fuchs</t>
  </si>
  <si>
    <t>René Fleissner</t>
  </si>
  <si>
    <t>East Leeds Labour</t>
  </si>
  <si>
    <t>Cllr Debbie Coupar</t>
  </si>
  <si>
    <t>Ian</t>
  </si>
  <si>
    <t>Ballerstaedt</t>
  </si>
  <si>
    <t>{#Vault 111} Mite</t>
  </si>
  <si>
    <t>Stefania Piccinelli</t>
  </si>
  <si>
    <t>Tom Pashby</t>
  </si>
  <si>
    <t>MarcialBarba</t>
  </si>
  <si>
    <t>Bartek84</t>
  </si>
  <si>
    <t>Jon Pickard</t>
  </si>
  <si>
    <t>David Warburton MP</t>
  </si>
  <si>
    <t>RMH_swe</t>
  </si>
  <si>
    <t>CRIT</t>
  </si>
  <si>
    <t>FranciscoAchwoka</t>
  </si>
  <si>
    <t>Forbes</t>
  </si>
  <si>
    <t>Forbes Under 30</t>
  </si>
  <si>
    <t>JVP</t>
  </si>
  <si>
    <t>Dr Jim Walsh</t>
  </si>
  <si>
    <t>Joseph Max Howden</t>
  </si>
  <si>
    <t>BashirSherani</t>
  </si>
  <si>
    <t>Joe Beauregard</t>
  </si>
  <si>
    <t>Refugee Crime Map</t>
  </si>
  <si>
    <t>Galina Galanos</t>
  </si>
  <si>
    <t>S J Rudolphi</t>
  </si>
  <si>
    <t>Conservatives</t>
  </si>
  <si>
    <t>Glen Forde</t>
  </si>
  <si>
    <t>Chris Skidmore</t>
  </si>
  <si>
    <t>D2BChristians</t>
  </si>
  <si>
    <t>David Mowat MP</t>
  </si>
  <si>
    <t>KIN Connect</t>
  </si>
  <si>
    <t>Gov. Bill Haslam</t>
  </si>
  <si>
    <t>TOR</t>
  </si>
  <si>
    <t>Martin Senger</t>
  </si>
  <si>
    <t>Jana Stecher</t>
  </si>
  <si>
    <t>Mahendra Wijetunge</t>
  </si>
  <si>
    <t>Victoria Borwick</t>
  </si>
  <si>
    <t>Kathrin Finkbeiner</t>
  </si>
  <si>
    <t>Hamburg weiterdenken</t>
  </si>
  <si>
    <t>Monchu Hevia</t>
  </si>
  <si>
    <t>C.S. La Llume</t>
  </si>
  <si>
    <t>haizea</t>
  </si>
  <si>
    <t>Matthew Soerens</t>
  </si>
  <si>
    <t>Ana Villellas</t>
  </si>
  <si>
    <t>APIV</t>
  </si>
  <si>
    <t>Verónica Leonetti</t>
  </si>
  <si>
    <t>Herid Fan</t>
  </si>
  <si>
    <t>ارشاد احمد چیمہ</t>
  </si>
  <si>
    <t>Pierre Châtel</t>
  </si>
  <si>
    <t>Django</t>
  </si>
  <si>
    <t>Wahlplakate 2016</t>
  </si>
  <si>
    <t>Charlotte Gossett</t>
  </si>
  <si>
    <t>@mcharrié</t>
  </si>
  <si>
    <t>Lighthouse Relief</t>
  </si>
  <si>
    <t>DerSteuerzahler</t>
  </si>
  <si>
    <t>Espaciu La Llegra</t>
  </si>
  <si>
    <t>Donald Trumpovitz</t>
  </si>
  <si>
    <t>!The Whitest Rabbit!</t>
  </si>
  <si>
    <t>JEF Europe</t>
  </si>
  <si>
    <t>Klaus MEIER</t>
  </si>
  <si>
    <t>Wiggy</t>
  </si>
  <si>
    <t>RebellComedy</t>
  </si>
  <si>
    <t>wPlus</t>
  </si>
  <si>
    <t>Rosa MPS</t>
  </si>
  <si>
    <t>FEANTSA</t>
  </si>
  <si>
    <t>PICUM</t>
  </si>
  <si>
    <t>Red Acoge</t>
  </si>
  <si>
    <t>Dat Eichkater</t>
  </si>
  <si>
    <t>darksideoftheegg</t>
  </si>
  <si>
    <t>DISC_Awards</t>
  </si>
  <si>
    <t>Arlington Diocese</t>
  </si>
  <si>
    <t>Téït</t>
  </si>
  <si>
    <t>CIMADE63</t>
  </si>
  <si>
    <t>Guillaume Vimont</t>
  </si>
  <si>
    <t>Justine</t>
  </si>
  <si>
    <t>Isabelle BR</t>
  </si>
  <si>
    <t>joujou74</t>
  </si>
  <si>
    <t>Feedom.de</t>
  </si>
  <si>
    <t>Experte für Alles</t>
  </si>
  <si>
    <t>Fotograf Grecko</t>
  </si>
  <si>
    <t>Thomas Kohlmeier</t>
  </si>
  <si>
    <t>MarySol Mont</t>
  </si>
  <si>
    <t>JohnShepherdSmith</t>
  </si>
  <si>
    <t>Silver Surfer</t>
  </si>
  <si>
    <t>HARRINA</t>
  </si>
  <si>
    <t>Harry Styles.</t>
  </si>
  <si>
    <t>Jette</t>
  </si>
  <si>
    <t>Katrin Dittmar</t>
  </si>
  <si>
    <t>Simone Thibault</t>
  </si>
  <si>
    <t>{REFUGEE} 613</t>
  </si>
  <si>
    <t>Miguel Martin</t>
  </si>
  <si>
    <t>Héctor GallegoBlanco</t>
  </si>
  <si>
    <t>Sí Se Puede VA</t>
  </si>
  <si>
    <t>Fidelma Carolan</t>
  </si>
  <si>
    <t>Cosmic Revolution</t>
  </si>
  <si>
    <t>Glenn A. Manlangit</t>
  </si>
  <si>
    <t>Amiena</t>
  </si>
  <si>
    <t>Lucas Marshall</t>
  </si>
  <si>
    <t>Mark Matthews</t>
  </si>
  <si>
    <t>Nonjob6</t>
  </si>
  <si>
    <t>Jack Arnold</t>
  </si>
  <si>
    <t>David Lammy</t>
  </si>
  <si>
    <t>Sally Jo</t>
  </si>
  <si>
    <t>anti-selfie</t>
  </si>
  <si>
    <t>ADC National</t>
  </si>
  <si>
    <t>Jan de Vink</t>
  </si>
  <si>
    <t>Peter Barnor Saba</t>
  </si>
  <si>
    <t>New Zealand RedCross</t>
  </si>
  <si>
    <t>Rachel OConnor</t>
  </si>
  <si>
    <t>Laia Pèlach Saget</t>
  </si>
  <si>
    <t>Jennifer Riggins</t>
  </si>
  <si>
    <t>YOGI TEA</t>
  </si>
  <si>
    <t>SR Maharaj Attorneys</t>
  </si>
  <si>
    <t>Ashish J. Thakkar</t>
  </si>
  <si>
    <t>NowHumanity</t>
  </si>
  <si>
    <t>K. Peter Laskowski</t>
  </si>
  <si>
    <t>Sabine Berninger</t>
  </si>
  <si>
    <t>Wilko Meyer</t>
  </si>
  <si>
    <t>Lucinda Button ☆</t>
  </si>
  <si>
    <t>Dr Liam Fox MP</t>
  </si>
  <si>
    <t>Bobby Cafe</t>
  </si>
  <si>
    <t>El_Santo</t>
  </si>
  <si>
    <t>Arantza Gutierrez</t>
  </si>
  <si>
    <t>emmanuel bouhier</t>
  </si>
  <si>
    <t>Kathiann M. Kowalski</t>
  </si>
  <si>
    <t>John Carroll U</t>
  </si>
  <si>
    <t>CCWA</t>
  </si>
  <si>
    <t>Alberto del Valle</t>
  </si>
  <si>
    <t>Krawalla!!!</t>
  </si>
  <si>
    <t>Athεηε EoduM</t>
  </si>
  <si>
    <t>Siegfried Frank</t>
  </si>
  <si>
    <t>Germany Says Welcome</t>
  </si>
  <si>
    <t>Staatskanzlei NRW</t>
  </si>
  <si>
    <t>emden</t>
  </si>
  <si>
    <t>George B. Ellis</t>
  </si>
  <si>
    <t>U M S M</t>
  </si>
  <si>
    <t>ususmango</t>
  </si>
  <si>
    <t>JuliusZukowski-Krebs</t>
  </si>
  <si>
    <t>Lucha obrera</t>
  </si>
  <si>
    <t>Alfred99⚛☮☸✝☪✡☯</t>
  </si>
  <si>
    <t>Bermejo</t>
  </si>
  <si>
    <t>Maximilien ☭</t>
  </si>
  <si>
    <t>Courant Anarchostal</t>
  </si>
  <si>
    <t>Phil Kent</t>
  </si>
  <si>
    <t>Ted Terry</t>
  </si>
  <si>
    <t>Hanna Butler</t>
  </si>
  <si>
    <t>M.C.</t>
  </si>
  <si>
    <t>Colin Boyd Shafer</t>
  </si>
  <si>
    <t>Here! Magazine</t>
  </si>
  <si>
    <t>Passages Canada</t>
  </si>
  <si>
    <t>RefugeeStudiesCentre</t>
  </si>
  <si>
    <t>Sarina Kraft</t>
  </si>
  <si>
    <t>Irina L</t>
  </si>
  <si>
    <t>PI News</t>
  </si>
  <si>
    <t>Elfenstaub</t>
  </si>
  <si>
    <t>Nancy Jones</t>
  </si>
  <si>
    <t>Josh Schmidt</t>
  </si>
  <si>
    <t>FrancDeFrance</t>
  </si>
  <si>
    <t>Ahsan Khan</t>
  </si>
  <si>
    <t>Bethany Usher</t>
  </si>
  <si>
    <t>LUSCHDISCHX</t>
  </si>
  <si>
    <t>NZ Refugee Youth Cou</t>
  </si>
  <si>
    <t>Yervant Terzian</t>
  </si>
  <si>
    <t>David Rimmington</t>
  </si>
  <si>
    <t>Karl McCartney</t>
  </si>
  <si>
    <t>Lara Stuart-Müller</t>
  </si>
  <si>
    <t>Graham Minter</t>
  </si>
  <si>
    <t>heifi</t>
  </si>
  <si>
    <t>Hörb van Düörpm</t>
  </si>
  <si>
    <t>Погляди-ка</t>
  </si>
  <si>
    <t>RSF Anonymous</t>
  </si>
  <si>
    <t>Fatma Sertoglu</t>
  </si>
  <si>
    <t>Hilâl Kaplan</t>
  </si>
  <si>
    <t>#IchwaehleAfD</t>
  </si>
  <si>
    <t>Murat Çiçek</t>
  </si>
  <si>
    <t>CheckingMyPrivilege</t>
  </si>
  <si>
    <t>Hatewatch</t>
  </si>
  <si>
    <t>Sam Inglis</t>
  </si>
  <si>
    <t>Sarah Newton</t>
  </si>
  <si>
    <t>İDLİBTEN KÖTÜ HABERL</t>
  </si>
  <si>
    <t>Madrid For Refugees</t>
  </si>
  <si>
    <t>A. Cultural La Kalle</t>
  </si>
  <si>
    <t>Theresia Liebs</t>
  </si>
  <si>
    <t>Johanne Naber</t>
  </si>
  <si>
    <t>Luana H.</t>
  </si>
  <si>
    <t>Alannah Ellis</t>
  </si>
  <si>
    <t>Volkan Selvi</t>
  </si>
  <si>
    <t>Anonsupportartist</t>
  </si>
  <si>
    <t>Joan Ryan MP</t>
  </si>
  <si>
    <t>Gerry Simpson</t>
  </si>
  <si>
    <t>Wake Up UK</t>
  </si>
  <si>
    <t>Dr. Chris Jones</t>
  </si>
  <si>
    <t>People's Assembly</t>
  </si>
  <si>
    <t>Bernadette Meaden</t>
  </si>
  <si>
    <t>ZazaFL</t>
  </si>
  <si>
    <t>Juliet Stevenson</t>
  </si>
  <si>
    <t>Joseph Willits</t>
  </si>
  <si>
    <t>Astonhedge</t>
  </si>
  <si>
    <t>Christian PYka</t>
  </si>
  <si>
    <t>Matthew Rees</t>
  </si>
  <si>
    <t>Josh Garrels</t>
  </si>
  <si>
    <t>lionleon</t>
  </si>
  <si>
    <t>Sineb El Masrar</t>
  </si>
  <si>
    <t>maybrit illner</t>
  </si>
  <si>
    <t>Steve Gallagher</t>
  </si>
  <si>
    <t>Cemil ÇAĞLAR</t>
  </si>
  <si>
    <t>SJWRI Research</t>
  </si>
  <si>
    <t>Carry The Future</t>
  </si>
  <si>
    <t>MelLovesNashiPears</t>
  </si>
  <si>
    <t>Amnesty New Zealand</t>
  </si>
  <si>
    <t>Anita Harvey</t>
  </si>
  <si>
    <t>Meg de Ronde</t>
  </si>
  <si>
    <t>Groupe J.-P. Vernant</t>
  </si>
  <si>
    <t>denmadrid</t>
  </si>
  <si>
    <t>Asoc Prensa Sevilla</t>
  </si>
  <si>
    <t>Juan Jose Téllez</t>
  </si>
  <si>
    <t>DeNitro_Politic</t>
  </si>
  <si>
    <t>Noellie Taf</t>
  </si>
  <si>
    <t>Jules Gildie</t>
  </si>
  <si>
    <t>Colin-Roy Hunter</t>
  </si>
  <si>
    <t>Jesus Castillo</t>
  </si>
  <si>
    <t>Bienvenido Refugiado</t>
  </si>
  <si>
    <t>swordswoman</t>
  </si>
  <si>
    <t>Día del Refugiado</t>
  </si>
  <si>
    <t>Maradona 06</t>
  </si>
  <si>
    <t>Monika Mueller</t>
  </si>
  <si>
    <t>Nick Jones</t>
  </si>
  <si>
    <t>Dan Crawford</t>
  </si>
  <si>
    <t>jeannie</t>
  </si>
  <si>
    <t>hasina palestina</t>
  </si>
  <si>
    <t>Peter Cat</t>
  </si>
  <si>
    <t>Jane Ellison MP</t>
  </si>
  <si>
    <t>Veronica García</t>
  </si>
  <si>
    <t>IU Collado Villalba</t>
  </si>
  <si>
    <t>B.Rabia Şaki</t>
  </si>
  <si>
    <t>Severus Snape</t>
  </si>
  <si>
    <t>Marc Atonna</t>
  </si>
  <si>
    <t>Global Citizen UK</t>
  </si>
  <si>
    <t>François Hollande</t>
  </si>
  <si>
    <t>Salma Hayek</t>
  </si>
  <si>
    <t>faizar86</t>
  </si>
  <si>
    <t>GOP Debate Audience</t>
  </si>
  <si>
    <t>lisa</t>
  </si>
  <si>
    <t>Yoor Wullie</t>
  </si>
  <si>
    <t>Social Media UK RT</t>
  </si>
  <si>
    <t>Tropa Antifa</t>
  </si>
  <si>
    <t>A L Rex Michael</t>
  </si>
  <si>
    <t>GOV UK</t>
  </si>
  <si>
    <t>Tim Chater</t>
  </si>
  <si>
    <t>TheEarlofWolsingham</t>
  </si>
  <si>
    <t>kadir</t>
  </si>
  <si>
    <t>Singh</t>
  </si>
  <si>
    <t>Nawaf</t>
  </si>
  <si>
    <t>Mike Davies</t>
  </si>
  <si>
    <t>Hanna Holm</t>
  </si>
  <si>
    <t>Tristan</t>
  </si>
  <si>
    <t>Mr Normal ن</t>
  </si>
  <si>
    <t>Pablo</t>
  </si>
  <si>
    <t>kathleen</t>
  </si>
  <si>
    <t>Olive Bridget</t>
  </si>
  <si>
    <t>Amnesty Ireland</t>
  </si>
  <si>
    <t>Maria Duggan</t>
  </si>
  <si>
    <t>John Pringle</t>
  </si>
  <si>
    <t>baja24</t>
  </si>
  <si>
    <t>Ann Kelly</t>
  </si>
  <si>
    <t>Imdone</t>
  </si>
  <si>
    <t>Bob&amp;Usopp</t>
  </si>
  <si>
    <t>Jo Nuñez</t>
  </si>
  <si>
    <t>Daniel Frühauf</t>
  </si>
  <si>
    <t>Jacob Whitehead</t>
  </si>
  <si>
    <t>Livia Polise</t>
  </si>
  <si>
    <t>Jeff Letourneau</t>
  </si>
  <si>
    <t>Radio Kras</t>
  </si>
  <si>
    <t>15M Global Debout</t>
  </si>
  <si>
    <t>PrincessBadaboum</t>
  </si>
  <si>
    <t>YES</t>
  </si>
  <si>
    <t>Imène Miraoui</t>
  </si>
  <si>
    <t>Tzvet Avr</t>
  </si>
  <si>
    <t>Pablo R. Fernandez</t>
  </si>
  <si>
    <t>Jayne Macfarlane</t>
  </si>
  <si>
    <t>iñaki legarreta</t>
  </si>
  <si>
    <t>joseba lekunberri</t>
  </si>
  <si>
    <t>DcD</t>
  </si>
  <si>
    <t>Grannies4Equality</t>
  </si>
  <si>
    <t>casandra angela</t>
  </si>
  <si>
    <t>truegrit76</t>
  </si>
  <si>
    <t>RefugeesWelcomeHere</t>
  </si>
  <si>
    <t>sally kincaid</t>
  </si>
  <si>
    <t>Wakefield NUT</t>
  </si>
  <si>
    <t>WeAreWakefield</t>
  </si>
  <si>
    <t>Volkes Stimme</t>
  </si>
  <si>
    <t>AMIN YASHED ن</t>
  </si>
  <si>
    <t>Alexander Kollet</t>
  </si>
  <si>
    <t>US Together</t>
  </si>
  <si>
    <t>Cultural Vistas</t>
  </si>
  <si>
    <t>Steve Carr</t>
  </si>
  <si>
    <t>Lois Newton</t>
  </si>
  <si>
    <t>Chus a secas</t>
  </si>
  <si>
    <t>Rafa Ripoll</t>
  </si>
  <si>
    <t>Mustafa Altan</t>
  </si>
  <si>
    <t>phais</t>
  </si>
  <si>
    <t>adem sakrak</t>
  </si>
  <si>
    <t>eric fischer</t>
  </si>
  <si>
    <t>Tyranny Watch</t>
  </si>
  <si>
    <t>Seve Zubiri</t>
  </si>
  <si>
    <t>joan-cesc</t>
  </si>
  <si>
    <t>Nordmärker #DR</t>
  </si>
  <si>
    <t>nico72om</t>
  </si>
  <si>
    <t>Ines Römischer</t>
  </si>
  <si>
    <t>Ronnate Asirwatham</t>
  </si>
  <si>
    <t>Amnesty BSE</t>
  </si>
  <si>
    <t>A L !  A B D !</t>
  </si>
  <si>
    <t>Colchestersoup</t>
  </si>
  <si>
    <t>La actividad de Izquierda Unida en Valladolid en pequeñas píldoras. El #20D @unidadpopular__</t>
  </si>
  <si>
    <t>Husband, Father, Greek Orthodox Priest</t>
  </si>
  <si>
    <t>Global humanitarian @khalsa_aid . Reggae enthusiast. Former K1 kickboxing competitor. Funky Fashionista. All views are my own.</t>
  </si>
  <si>
    <t>Schreibe gerne. Liebe Natursteinmauern und große Gärten. Ruhe. Nur keine Hektik. Zuerst reden, dann streiten.</t>
  </si>
  <si>
    <t>Student an der @MedUni_Wien, Bewohner der schönsten Stadt, Fan des geilsten Vereins. Ever tried. Ever failed. No matter. Try again. Fail again. Fail better.</t>
  </si>
  <si>
    <t>mit einem Bein im Leben stehend | Pragmatiker der ersten Stunde | begeisterter EU-Bürger, trotz einiger Wehwehchen</t>
  </si>
  <si>
    <t>Official twitter account for Leeds East CLP. Become a member and join the fight back now! Enquiries - @Tom_Hinchcliffe</t>
  </si>
  <si>
    <t>Leeds City Council. Labour Cllr for Crossgates and Whinmoor Ward - Exec Member for Communities ,  Tweets in a Personal Capacity</t>
  </si>
  <si>
    <t>Radical regionalism, refugees &amp; rugby league @SameSkiesBlog @ChapelFM @YorksStPauli @HannahMFdn https://t.co/EIaSVcBJCU</t>
  </si>
  <si>
    <t>http://t.co/6As1z7wv8U
http://t.co/hr5cNdva86</t>
  </si>
  <si>
    <t>| #evangelisch | #Weihnachtsjunkie | seit 1904 unterm #Kreuz | #Pirat - i-was mit #Netzpartei | private #Meinung |</t>
  </si>
  <si>
    <t>Head of Development Educaton and North Africa Dept. @GvcItalia ; @TTFFestival Director; all tweets personal, RTs not endorsement</t>
  </si>
  <si>
    <t>Press Officer @WatfordGreens/@YoungGreensWD. Candidate #1 for Park Ward @WatfordCouncil. Researcher and Coordinator @Policy_Connect. @EnvtlSciPlymUni alumni.</t>
  </si>
  <si>
    <t>Nigdy nie będę lewy. GNLS.</t>
  </si>
  <si>
    <t>Professional Guitarist / Pianist, UK</t>
  </si>
  <si>
    <t>Member of Parliament for Somerton &amp; Frome in stunning Somerset. Regularly forgets to bring a coat, and should play the piano more.</t>
  </si>
  <si>
    <t>repping •Third Culture Kids• - Resisting tired formulas  - RMH MGMT • RMH SOUND • IDEAS BY RMH CREATE ☛ Contact: ba@rmhmg.com</t>
  </si>
  <si>
    <t>Founded in 2000 by Somali refugees, the Center for Refugees &amp; Immigrants of Tennessee (CRIT) facilitates refugee and immigrant integration into Nashville.</t>
  </si>
  <si>
    <t>Innovative Thought Shaper, Encourager, Visionary, Adventure Hiker, Team Builder/Player, MA Student BGU, Prayer Warrior #Leader #Youth Mentor 1 Tim 4:12</t>
  </si>
  <si>
    <t>Official Twitter account of http://t.co/iVGiXAHX, homepage for the world's business leaders.</t>
  </si>
  <si>
    <t>A destination for conversation and content for and by young entrepreneurs, movers and makers out to change the world. Tweets by @n_sportelli.</t>
  </si>
  <si>
    <t>Jerusalem Venture Partners (JVP):One of Ten World's Best-Performing #VC (Prequin).We focus on #Digital #Media, #Storage, Infrastructure &amp; #CyberSecurity.</t>
  </si>
  <si>
    <t>CEO of @ConwayHall Ethical Society and author of 'An Ethical Thirst', a philosophy blog that hopefully encourages people to think more about ethics.</t>
  </si>
  <si>
    <t>Astrophysics and Aerospace Engineering Major
https://t.co/iiLSur3ju5
https://t.co/X3ACON6ltt ~ Illinois Institute of Technology Mens Soccer Recruit ~</t>
  </si>
  <si>
    <t>ہمارا ہر عمل سامراجیت کے خلاف نعرہ جنگ ھیں موت سے جہاں بھی ہمارا سامنا ہوگا ہم اس کا استقبال کریں گے:چی گویرا</t>
  </si>
  <si>
    <t>knick knack die böse Hand, nicht unbedingt beeindruckend, aber ehrlich....</t>
  </si>
  <si>
    <t>Wer Interesse hat uns beim Aufspüren und Veröffentlichen von Flüchtlingskriminalität zu unterstützen ist bei uns herzlich willkommen. Einfach per PN melden.</t>
  </si>
  <si>
    <t>¡Levyerrez a morir! ❤️ David Garrett ❤️   
No me agreguen a listas, por favor.
Please, do not add me to any lists.</t>
  </si>
  <si>
    <t>*translate*research*create &amp;PHOTOGRAPH  emerging photographer often capturing musicians @Tyneside_Irish @SimonesSalon</t>
  </si>
  <si>
    <t>Strong leadership. A clear economic plan. A brighter, more secure future.</t>
  </si>
  <si>
    <t>Conservative MP for Kingswood</t>
  </si>
  <si>
    <t>A group of Christians in Dallam and  Bewsey, Warrington. UK</t>
  </si>
  <si>
    <t>Member of Parliament for Warrington South. Fmr Global Head of Energy at @Accenture. Keen Golf and Chess player. http://t.co/07FrhFtzIP</t>
  </si>
  <si>
    <t>KIN exists to connect, equip and encourage the body of Christ in Metro Knoxville,Tennessee to love internationals living among us as family.</t>
  </si>
  <si>
    <t>Governor of Tennessee.</t>
  </si>
  <si>
    <t>The Tennessee Office for Refugees (a dept of Catholic Charities of TN) administers the TN refugee resettlement program for the Office of Refugee Resettlement.</t>
  </si>
  <si>
    <t>Läufer, Leser &amp; Fussballgucker mit großem Herz für den BvB</t>
  </si>
  <si>
    <t>Digital &amp; Change Consulting, working mum #czywrk &amp; #neuegemuetlichkeit</t>
  </si>
  <si>
    <t>The Conservative MP in Kensington. Councilor for more than 10 years, GLA for seven years. 
Please email Kensington@parliament.uk for specific concerns.</t>
  </si>
  <si>
    <t>Coach für IT-Projektmanagement und gerichtlich bestellte Berufsbetreuerin</t>
  </si>
  <si>
    <t>Nexthamburg is a public think tank for the future urban development of Hamburg</t>
  </si>
  <si>
    <t>Estudiante de bioloxía na universidá d'Uviéu._x000D_
La vida ye tuya y equí la tienes. Aprovéchala, disfruta, piensa y llucha!!</t>
  </si>
  <si>
    <t>Futuru y trabayu n'Asturies ¡NUN EMIGRAMOS!</t>
  </si>
  <si>
    <t>Ye un fechu probáu que ñací, y eso ye tolo necesario</t>
  </si>
  <si>
    <t>US Director of Church Mobilization for @WorldRelief. Coauthor of Welcoming the Stranger &amp; forthcoming Seeking Refuge: On the Shores of the Global Refugee Crisis</t>
  </si>
  <si>
    <t>Conflict and peacebuilding, Kurdish question, feminismos, patios comunitarios, agroecología...</t>
  </si>
  <si>
    <t>Associació Professional d'Il·lustradors de València</t>
  </si>
  <si>
    <t>Ilustración · Diseño · Fotografía · Gestión Cultural</t>
  </si>
  <si>
    <t>love math, technology, science, WoT,
I'm sorry, if you were right, I'd agree with you. - Robin Williams</t>
  </si>
  <si>
    <t>میرا رب
میرے لئے کافی ہے</t>
  </si>
  <si>
    <t>Research engineer in academia, PhD in computer science. Tech enthusiast, motorbike rider, tattoo and piercing addict.</t>
  </si>
  <si>
    <t>BOfH, Root, Post- und Webmaster_x000D_
_x000D_
* Nichts ist wahr, alles ist erlaubt! *</t>
  </si>
  <si>
    <t>Alles, was besorgten Gutmenschen nicht gefällt.</t>
  </si>
  <si>
    <t>Regional Outreach for the New York Immigration Coalition @thenyic in #Westchester and the #HudsonValley - Organizer, Social Worker, Advocate, Boricua</t>
  </si>
  <si>
    <t>SaschaStudios - design.</t>
  </si>
  <si>
    <t>Updates from the field in Greece. We respond to crises affecting the most vulnerable groups, providing relief and coordination efforts. #lighthouserelief</t>
  </si>
  <si>
    <t>Liberalkonservativer Patriot und Freigeist</t>
  </si>
  <si>
    <t>llegra, la: sust. Ferramienta [con cuchiella nun cabu que s’emplega pa facer madreñes] Espaciu autoxestionáu del soberanismu asturianu. Abiertu V y S 18 a 22h.</t>
  </si>
  <si>
    <t>Politically Incorrect! ~ Nationalist ~ Backup account-- @_WhitestRabbit_</t>
  </si>
  <si>
    <t>Young European Federalists is a supranational, pluralist youth NGO working for creation of European federation. Account managed by European Secretariat #ToFedEU</t>
  </si>
  <si>
    <t>Fußball ist 1 schönes Hobby.</t>
  </si>
  <si>
    <t>Stand-Up Comedy für ganz Deutschland. Seit 2007. Festes Ensemble was durch Deutschland tourt. 3h Entertainment vom feinsten Tickets auf rebellcomedy.de</t>
  </si>
  <si>
    <t>Dortmund, BVB, Ultras, Rap Musik, open minded!</t>
  </si>
  <si>
    <t>Por el derecho a la vida digna de los migrantes.  #DDHH Somos ciudadanos del mundo.
https://t.co/lhzNbMtjI5
https://t.co/qjEosbHnSA</t>
  </si>
  <si>
    <t>FEANTSA, the European Federation of National Organisations Working with the 
#Homeless, is an umbrella of NGOs committed to fighting #homelessness in Europe.</t>
  </si>
  <si>
    <t>The Platform for International Cooperation on Undocumented Migrants promotes the rights of undocumented migrants in Europe.</t>
  </si>
  <si>
    <t>Federación de 18 ONG que trabajamos para promover los derechos de las personas inmigrantes y refugiadas. #25AñosRedAcoge</t>
  </si>
  <si>
    <t>Winterruhe ist keine Option, wach bleiben ist alternativlos. Wir schaffen das.</t>
  </si>
  <si>
    <t>Don´t discriminate the Egg Avis! If u want me to follow u without a followback u have to be very funny, interesting or famous. Hm, a boobs-avi will also work.</t>
  </si>
  <si>
    <t>Annual Awards for North American Catholic arch/dioceses &amp; eparchies to receive recognition for excellence in the use &amp; application of technology</t>
  </si>
  <si>
    <t>Led by @Bishop_Loverde, the Catholic Diocese of Arlington serves 21 counties, 69 parishes, 5 missions, and more than 454,000 Catholics in Northern Virginia.</t>
  </si>
  <si>
    <t>groupe local cimade du 63 accueil et défense des migrants</t>
  </si>
  <si>
    <t>#Geek #Vegan #écolo #AncienJournaleux  élu #EELV à #ClermontFd #ClerCo #thinkpositive 
associé #hipstérisme
 Mes tweets n'engagent personne, c'est la crise...</t>
  </si>
  <si>
    <t>| politically incorrect | #AfD | #stopislam |         
Jederzeit würde ich mich für meine Fehler entschuldigen, aber nicht für meine Meinung.</t>
  </si>
  <si>
    <t>si tu crois que tu es trop petit pour changer le monde, c'est que tu n'as jamais passé la nuit avec un moustique. Version améliorée : @hajoura74</t>
  </si>
  <si>
    <t>Auswahl, Erstellung und der Zeitpunkt unserer Tweets werden durch ein Computerprogramm automatisch bestimmt.
Mehr Infos über Feedom auf unserer Webseite.</t>
  </si>
  <si>
    <t>Politically incorrect und stolz darauf. SJW, Oberexperte bei durchgeknallten Feministinnen und Psychogenderfuzzies</t>
  </si>
  <si>
    <t>Antifa-Antikapitalist-AntiImperialist -Mein Glück liegt im Vergrößern des Glücks anderer. Ich brauche das Glück aller, um selber glücklich zu sein-  André Gide</t>
  </si>
  <si>
    <t>Urberliner,Weltoffen,ungern leicht ergraut,Proband der Bier- Industrie,und sehr froh über meine echten Freunde,und über echte Menschen.Poolbillard,Schach,gerne.</t>
  </si>
  <si>
    <t>Citizen of the world,curiosidad, aprendiendo todos los días,             Nuevas tecnologías, animalLover..            #HRghts</t>
  </si>
  <si>
    <t>Nationalist, Paleoconservative, #Trump, #1A, #2A, #altright, Anti-Globalist, #MakeAmericaGreatAgain, Justice, Liberty, #MAGA</t>
  </si>
  <si>
    <t>Raconteuse.</t>
  </si>
  <si>
    <t>Raconteur.  https://t.co/gtTGAbq5KP</t>
  </si>
  <si>
    <t>Einigkeit, Recht und Freiheit. Heimat, Kultur, Identität. Tradition - das Feuer hüten, nicht die Asche.</t>
  </si>
  <si>
    <t>53 Jahre, verheiratet, dreifache mutter und siebenfache oma</t>
  </si>
  <si>
    <t>Executive Director @centretownchc where every one matters. Directrice générale au Centre de santé communautaire du centre-ville où chaque personne compte</t>
  </si>
  <si>
    <t>Mobilizing Ottawa's response to the global refugee crisis. We'll help you learn, sponsor, donate and volunteer. info@refugee613.ca</t>
  </si>
  <si>
    <t>Interesado en escribir.Defiendo la Filosofía como pilar de la educación. Y convencido de que la opinión puede cambiar a través de diálogos constructivos</t>
  </si>
  <si>
    <t>Ldo. en Geografía, UVA.
Concejal de Sí Se Puede Valladolid @sisepuedevll</t>
  </si>
  <si>
    <t>Civilly partnered to @EileenMullan01. Tweets about human rights &amp; dogs. Cavan girl, Equality Commissioner, UNISON staff, @CastlewellanSho &amp; @DogsLoveDonegal</t>
  </si>
  <si>
    <t>Fear Not The Path Of Truth For The Lack Of People Walking On It...</t>
  </si>
  <si>
    <t>Arriba Letran</t>
  </si>
  <si>
    <t>Singer, songwriter, Arsenal fan, imaginary race-car driver, bibliophile, cancer thriver. Supporter of causes which make our world kinder.</t>
  </si>
  <si>
    <t>British cultural libertarian. CIS straight white male, and damn proud of it.</t>
  </si>
  <si>
    <t>HATE CRIMINAL &amp; 'Damager Of Social Cohesion' (Surrey's Police &amp; Crime Commissioner). BLOCKED by @UN The United Nations. Shadow BANNED by the Twitter Stasi.</t>
  </si>
  <si>
    <t>Film, TV and Theatre composer. Additional music War and Peace (BBC). Scored War Book, The Scouting Book for Boys, Albatross, Holy Flying Circus,...</t>
  </si>
  <si>
    <t>Labour MP for Tottenham, former Higher Education and Skills Minister, author of 'Out of the Ashes: Britain After the Riots', and suffering Spurs fan.</t>
  </si>
  <si>
    <t>glamorous good time girl, well, sort of</t>
  </si>
  <si>
    <t>The American-Arab Anti-Discrimination Committee (ADC) is the largest Arab American grassroots civil rights organization in the US.</t>
  </si>
  <si>
    <t>Husband, Father and Son. 
Southland Humanitarian Services Coordinator for New Zealand Red Cross
@NZRedCross</t>
  </si>
  <si>
    <t>Part of the International Red Cross Red Crescent Movement, we help millions of vulnerable people affected by conflict, disaster and emergency.</t>
  </si>
  <si>
    <t>human rights, forced migration, nz refugee resettlement and a little bit of cricket thrown in</t>
  </si>
  <si>
    <t>Regidora de la CUP-Crida per Girona, fem feina des de l'oposició. Tinc experiència en sociologia, educació social, lleure, igualtat de gènere i ocupació.</t>
  </si>
  <si>
    <t>#Tech storyteller #Speaking #Marketing re: #IoT #InternetofThings #tech4good #machinelearning #API #testing #startup #SaaS #girlsintech #microservices #bigdata</t>
  </si>
  <si>
    <t>Law Firm. Tweets are our own Retweets Favourites Following &amp;Links are not our endorsements. Instagram SRMAHARAJATTORNEYS :Social Media--Agent.</t>
  </si>
  <si>
    <t>Refugee, School dropout, Entrepreneur, Astronaut, Philanthropist &amp; now Author - I am still work in progress ;)</t>
  </si>
  <si>
    <t>#NowHumanity Humanitarian projects documented live by volunteers. Join us: https://t.co/r3GTyYfAnN Donate: https://t.co/F2wxWZeb3v</t>
  </si>
  <si>
    <t>#Queerpolitik, #Antifaschismus, #Digitalisierung DIE LINKE.BaWü, Bundeskoordinierungskreis der Emanzipatorischen Linken fds. Laut AfD ein „linker Wortführer“.</t>
  </si>
  <si>
    <t>Mitglied der Partei DIE LINKE. Sprecherin für Flüchtlings- und Integrationspolitik &amp; Sprecherin für Justizpolitik der Fraktion DIE LINKE im Thüringer Landtag.</t>
  </si>
  <si>
    <t>[de|en|fr|nl] Geek, Queer, Undogmatisch Linksliberal. Journalism | Stadtvorstand für @die_linke_ef | KoRa @Netzpolitik_LS |  bei @Emanzipat_linke &amp; @jef_th</t>
  </si>
  <si>
    <t>Life &amp; Soul Coach - calm, conscious confidence, clarity &amp; balance,                           recovering salesperson, warrior biomed mum</t>
  </si>
  <si>
    <t>Conservative MP for North Somerset, former Defence Secretary and creator of https://t.co/NUoG6JVvKQ Founder of the 'Give Us Time' (@giveustime) military charity</t>
  </si>
  <si>
    <t>Fotografie # Tweets u. a. über Nahost # gegen Diskriminierung jegl. Art #nonazis #noantisemitism #proanimals #Hundefreund deutsch u. englisch</t>
  </si>
  <si>
    <t>EHUko Gizarte eta Komunikazio Zientzietako irakasle eta ikertzailea. Audioa, pertsonarteko komunikazioa, irratia eta genero-ikasketak, ikerketa-lerro nagusiak.</t>
  </si>
  <si>
    <t>#militant des #DroitsDeLHomme et du #coopératisme, #socent et co-fondateur de @alternativhotel projet #socinn #HebergementUrgence
porte parole de @cimade63</t>
  </si>
  <si>
    <t>Award-winning science journalist with a passion for life, technology, and sewing.</t>
  </si>
  <si>
    <t>John Carroll University inspires individuals to excel in learning, leadership, and service in the community and in the world</t>
  </si>
  <si>
    <t>Cleveland Council on World Affairs. Promoting Global Education, Citizen Diplomacy and Public Dialogue since 1923. http://t.co/dafm7dAV3e</t>
  </si>
  <si>
    <t>Un coruñes en Castilla</t>
  </si>
  <si>
    <t>Katzen, Kuchen, Käse, Kram. Liebe den FCSP und wohne zusammen mit dem besten MB der Welt. Menschenrechts-Fangirl. Und JA, ich bin ungeduldig!</t>
  </si>
  <si>
    <t>☆ R e a l i s t ☆ PULVIS ET UMBRA SUMUS ☆</t>
  </si>
  <si>
    <t>Kommunikation und so.</t>
  </si>
  <si>
    <t>App- and Web-Project to help refugees #GermanySaysWelcome #jugendHackt  Hier twittern Anna ^an, Karl ^ka und Patrice ^pa</t>
  </si>
  <si>
    <t>Hier twittern und periscopen Mitarbeiterinnen &amp; Mitarbeiter des Landespresse- und Informationsamts der Staatskanzlei NRW.</t>
  </si>
  <si>
    <t>schreibe was ich will, worüber ich will und oft genug auch gar nicht.Ach ja:ich kann alles,außer schwäbisch und mein Klingonisch ist z.Zt.ein wenig eingerostet.</t>
  </si>
  <si>
    <t>Etiam si omnes, ego non.</t>
  </si>
  <si>
    <t>/// Euskalduna Bihotzez /// 1909 RSF /// Working Class ///Northern Bask Country///Antifascist Pride///Ez gaur egungo futbolari!!!</t>
  </si>
  <si>
    <t>just pictures tagged with #fcsp from @instagram</t>
  </si>
  <si>
    <t>ususmango von der RebellComedy (founder/comedian), originally from saudi arabia (mekkah)</t>
  </si>
  <si>
    <t>Bundessprecher der Linksjugend ['solid] /Spokesperson of Linksjugend ['solid]</t>
  </si>
  <si>
    <t>https://t.co/foFQJkDPHg</t>
  </si>
  <si>
    <t>#Marxisme #internationalisme #communisme Pourchasse la social-démocratisation des mouvements dits radicaux. Pour tirer l'esprit du cachot</t>
  </si>
  <si>
    <t>Si Makhno et Staline avaient fusionné, le résultat nous aurait follow_x000D_
T'es pas content on t'envoie au goulag (autogéré). http://t.co/QBrfRBBD3p</t>
  </si>
  <si>
    <t>Veteran journalist. Civil rights activist &amp; owner of a great ATL tour http://t.co/xBIw773R0N</t>
  </si>
  <si>
    <t>President of Phil Kent Consulting (specializing in media/communications), CEO/Publisher of InsiderAdvantage and Fox5Atlanta WAGA-TV political commentator.</t>
  </si>
  <si>
    <t>Mayor, @CityofClarkston #GA. Campaign Director @AFLCIOGeorgia #1u</t>
  </si>
  <si>
    <t>Refugee resettlement, emergencies in NZ &amp; Pacific &amp; general humanitarian stuff - I'm your gal. Communications manager @NZRedCross</t>
  </si>
  <si>
    <t>documentary photographer &amp; educator | @interl0ve https://t.co/2XeKgWgDDT | https://t.co/OSaiqmUQFr | featured @tedxtoronto | colin@colinshafer.com</t>
  </si>
  <si>
    <t>A language and culture magazine (print &amp; digital) for newcomers to Canada.  Editor tweets on language, culture, newcomers, diversity, community, Canada,  ESL.</t>
  </si>
  <si>
    <t>Invite a FREE speaker to tell their story of cultural diversity &amp; immigration to your school or community group. A bilingual initiative of @HistoricaCanada</t>
  </si>
  <si>
    <t>The Refugee Studies Centre, University of Oxford, is a global leader in multidisciplinary research on forced migration. RTs not endorsements.</t>
  </si>
  <si>
    <t>Twitter-Junkie, Gutmensch, Event- &amp; Marketing-Spezialist, meist gut gelaunt, tue viel &amp; mit Leidenschaft, aber nie was geplant war. Hier rein privat unterwegs.</t>
  </si>
  <si>
    <t>traveler,artsy fartsy,treehuggin, beer snob,avid reader and music fiend</t>
  </si>
  <si>
    <t>Liebe das Leben! Setzen wir uns gemeinsam dafür ein, dass es lebenswert bleibt! #AfD! 04. 09. 2016: #ltwmv, 18. 09. 2016: #aghw Wir verschaffen dir Gehör!!!</t>
  </si>
  <si>
    <t>Europe's Top Political Blog: Against the Mainstream · Pro-American · Pro-Israel · Against the Islamisation of Europe · For Fundamental Laws and Human Rights</t>
  </si>
  <si>
    <t>Mir (Sozialarbeiterin, 31 J) fällt auf, wie wenig sich die refugees welcome Linken um christliche Flüchtlinge scheren. Muslimische Asylbegehrende bevorzugt</t>
  </si>
  <si>
    <t>@SWWDTP PhD studentship in ecopoetics supervised by @BathSpaUni &amp; @unisouthampton playwriting @oldbagtheatreco event blog https://t.co/4xOY849J8F &amp; poetry etc @</t>
  </si>
  <si>
    <t>You must always be having a revolution. GKC</t>
  </si>
  <si>
    <t>Je ne tweet pas toujours ce que je pense et Je ne pense pas toujours ce que je tweet. Je fais juste chier le monde.
Je n'adhère qu'à moi même</t>
  </si>
  <si>
    <t>Human for Humanity, Rights, Justice, Peace &amp; Harmony. Researcher, Activist, Engineer, A voice among voices for voiceless @OurVoiceMatterz</t>
  </si>
  <si>
    <t>Journo/Lecturer/Writer/Campaigner https://t.co/OZq6yCVno7</t>
  </si>
  <si>
    <t>Alles, außer FDP.   
Gebacken am,           keine Ahnung, Pass 
verbrannt .</t>
  </si>
  <si>
    <t>The NZ National Refugee Youth Council established in 2013, launched in 2015 to help refugee youth realize their full potential and successfully integrate in NZ</t>
  </si>
  <si>
    <t>A humanist who's a by-product of global adventures. Easily excited by intuitive #tech, #cats and peaty whiskey. https://t.co/C5d5lHL1RF</t>
  </si>
  <si>
    <t>Left wing. Music,comedy,culture,friends,family. Oh, and lots of RECORDS!  :)</t>
  </si>
  <si>
    <t>Elected Member of Parliament for Lincoln in 2010. Married with two children.</t>
  </si>
  <si>
    <t>im Unruhestand, aber nicht uninteressiert</t>
  </si>
  <si>
    <t>Soy la voz de Anoeta en Movimiento, la pasión por el Txuri-Urdin en persona, el anónimo antisistema con la máscara de Guy Fawkes, #odioeterno al fútbol moderno</t>
  </si>
  <si>
    <t>Twitter Takipçi Arttırma : http://t.co/1StCWzNG8R</t>
  </si>
  <si>
    <t>Ne çok acı var.</t>
  </si>
  <si>
    <t>Diese orchestrierte Aktion der linken Hetzer ging ganz gewaltig nach hinten los: Überwältigende Solidarität &amp; Unterstützung für die #AfD war und ist die Folge!</t>
  </si>
  <si>
    <t>Husband, father, progressive, vegetarian, Unitarian, and news addict. All this means I'm usually pissed off about something.</t>
  </si>
  <si>
    <t>Exposing hate groups and other extremists throughout the United States since 1981. Managed by the staff of the Intelligence Project @splcenter</t>
  </si>
  <si>
    <t>Glaciologist, Science Communicator, Photographer, Scuba Diver, Mountaineer. Member of the #PeoplesPilgrimage 2015 from Rome to Paris #COP21. 
Tweet what I read.</t>
  </si>
  <si>
    <t>Member of Parliament for Truro and Falmouth.</t>
  </si>
  <si>
    <t>Monoteizmin aslanı | Boğaziçi İlahiyat | Kızmayın başbakanım güzel bir şey söylüyorum #FreeSyria #BijiTurkey</t>
  </si>
  <si>
    <t>Group of volunteers seeking to aid #refugees of all nationalities in #Madrid &amp; abroad through community outreach, awareness campaigns &amp; fundraising.  Eng/Spa</t>
  </si>
  <si>
    <t>asociación civil sin ánimo de lucro</t>
  </si>
  <si>
    <t>im Hintergrund-Rosensteinpark-BAUM Stuttgart</t>
  </si>
  <si>
    <t>Pirat - Grafschaft Bentheim    ----------   https://t.co/4g10LnnTy5</t>
  </si>
  <si>
    <t>Ex Canadian, anti obama /LDS (MORMON) Christian/wife/mom/grandma/ BYU Fan/animal lover/political junkie/volunteer 2002 Olympics &amp; sad we don't have Romney</t>
  </si>
  <si>
    <t>Observer of people, places and politics. 
Communications Advisor at New Zealand Red Cross.
All views are my own.</t>
  </si>
  <si>
    <t>When you give to others you give to yourself. Treat your neighbors and all creatures on the earth with kindness and compassion. We are all one,</t>
  </si>
  <si>
    <t>@UKLabour Member of Parliament for #Enfield North. For casework enquiries please email: joan.ryan.mp@parliament.uk</t>
  </si>
  <si>
    <t>Senior refugee researcher and advocate, Human Rights Watch, tweeting since March 2014 - simpsog@hrw.org</t>
  </si>
  <si>
    <t>Commentator, writer, photographer, fighting privatisation, austerity, tyranny, corruption &amp; injustices.</t>
  </si>
  <si>
    <t>Antiwar, antiracist, defend civil liberties/privacy from snoopers. Libre software. Defend state education &amp; NHS. Save planet. Trotskyist. Tweet/RT ≠ endorse.</t>
  </si>
  <si>
    <t>No cuts, not fewer or slower cuts. No privatisation. No racist scapegoating. No evictions. Yes to Youth! Find a local group &amp; get involved. #NoMoreAusterity.</t>
  </si>
  <si>
    <t>UN Anti racism day demo 19 March: Stand up to racism &amp; Fascism. No scapegoating immigrants/no Anti-Semitism &amp; Islamophobia/Yes to Diversity RTs not endorsement</t>
  </si>
  <si>
    <t>Views are my own &amp; do not reflect the views of my employer. RT's are not endorsements. #FreePalestine</t>
  </si>
  <si>
    <t>I'm an Associate of Ekklesia think tank.  Tweets are my personal opinion, Retweets may express interest or surprise, not necessarily agreement.</t>
  </si>
  <si>
    <t>Justice, revolution, feminism, Palestine. #BDS</t>
  </si>
  <si>
    <t>Actress</t>
  </si>
  <si>
    <t>Work at @Caabu (Council for Arab-British Understanding). Not very funny, but I own my views. Once at @KingsCollegeLon. From between Junction 12 &amp; 13 of the M6</t>
  </si>
  <si>
    <t>#Aktivist #rojava #bakur #rojhelat #bashur #KRG #BijîgelêKurd #weareone #bijîberxwedanarojava</t>
  </si>
  <si>
    <t>PhD candidate, International Politics, Aberystwyth. Researching Religion and Politics. A little bit obsessed with Indian food. Siarad Cymraeg.</t>
  </si>
  <si>
    <t>Musician-Husband-Father-Son-Believer</t>
  </si>
  <si>
    <t>AKTUELLES BUCH: https://t.co/6NwWxEmHuh   Gratis-Surftipp: http://t.co/4vuXacgFX8</t>
  </si>
  <si>
    <t>Hier twittert die Redaktion von maybrit illner - der Polit-Talk im ZDF Do. 22:15 h Fragen an @maybritillner - #illner Impressum: http://t.co/CADRUa3cu2</t>
  </si>
  <si>
    <t>Educational Technologist and Behavioural Scientist. #digitalwellbeing. #meded @otago. Music and Food lover. Likes internet and ting. Personal opinions.</t>
  </si>
  <si>
    <t>The Sir John Walsh Research Institute at @Otago advances research and increases knowledge for the improvement of oral health in NZ._x000D_
Tweets by @theotherdrsmith.</t>
  </si>
  <si>
    <t>Carry the Future provides humanitarian aid to refugees, easing their journey while enabling global volunteers to be a collective force of action and hope.</t>
  </si>
  <si>
    <t>Smooth and creamy</t>
  </si>
  <si>
    <t>We're a global movement of individuals who protect human dignity and defend #HumanRights. Join us. »  http://t.co/TzGZlnPzHd</t>
  </si>
  <si>
    <t>Media &amp; Comms stuff at Amnesty International NZ</t>
  </si>
  <si>
    <t>Politics, media, gender, human rights. Campaigns Director at Amnesty International New Zealand. Views are my own.  Retweets don't = endorsement</t>
  </si>
  <si>
    <t>Stock Trader #fsociety</t>
  </si>
  <si>
    <t>Le groupe Jean Pierre Vernant rassemble 59 universitaires proches de la Gauche de gouvernement.</t>
  </si>
  <si>
    <t>URGENTE:  Exijo Restitución, Recuperación y Justicia.  Furia.</t>
  </si>
  <si>
    <t>Somos la Asociación de la Prensa de Sevilla, al servicio de los periodistas sevillanos #soyPeriodista #sinperiodismonohaydemocracia</t>
  </si>
  <si>
    <t>Escritor y periodista. Algeciras, 1958. Me interesan los nadie, los derechos humanos, los migrantes, la no violencia, la poesia, la musica, la memoria y la vida</t>
  </si>
  <si>
    <t>#NuitDebout #32Mars #teamVallscassetoi</t>
  </si>
  <si>
    <t>infirmière</t>
  </si>
  <si>
    <t>Bangor University Undergraduate - Health and Social Care. Tweeting in personal capacity only :-)</t>
  </si>
  <si>
    <t>Happy queer pantheistic Quaker, despite being disabled by &amp; sufferer from inter alia ME/SEID, OA, FMS, IBS, Raynauds + concomitant co-morbidities. Non-partisan.</t>
  </si>
  <si>
    <t>Profe de Ecología en @unisevilla, @CAAnticapit, miembro del Consejo Ciudadano de @PodemosSevilla y 13 en la lista a Parl Europeo. Del. sindical del @Satuspdi</t>
  </si>
  <si>
    <t>Bienvenidos Refugiados - España es una página para compartir iniciativas ciudadanas y recursos para facilitar la acogida de los refugiados y las refugiadas.</t>
  </si>
  <si>
    <t>Un canto a la ilusión.......PODEMOS...
.https://t.co/PyERv20OHB</t>
  </si>
  <si>
    <t>El #DíaMundialdelRefugiado se celebra el 20 de Junio desde hace 12 años. La #SemanaIntercultural es parte de esta celebración.  
#Interculturalidad</t>
  </si>
  <si>
    <t>Nicht mehr jung, aber auch nicht alt. Liebe Tiere und den offenen Dialog. Politisch nicht korrekt .Mag Menschen mit Humor und gesundem Menschenverstand.</t>
  </si>
  <si>
    <t>Rector of Acton; Mental Health champion; advocate for a Progressive Christianity; Restorative Justice specialist</t>
  </si>
  <si>
    <t>Labour Councillor for #ActonCentral on @EalingCouncil; board member @FulhamSuppTrust; editor @hammyend; writer, campaigner.</t>
  </si>
  <si>
    <t>you can't pull yourself up by your bootstraps if you dont have any boots</t>
  </si>
  <si>
    <t>Protect yourself from the fire, even by giving half a date in charity'.Muslim. Viva Palestina.Respect.STW. PSC.</t>
  </si>
  <si>
    <t>Think before you Tweet. Hmm...</t>
  </si>
  <si>
    <t>Conservative MP for Battersea. President, Wandsworth Chamber of Commerce. Public Health Minister. Email jane.ellison.mp@parliament.uk with casework please.</t>
  </si>
  <si>
    <t>Twitter oficial de Izquierda Unida de Collado Villalba #UnidadPopular</t>
  </si>
  <si>
    <t>Arayıp gerçeği bulamadın mı? Sen de mi Leyla, hayırsız Leyla</t>
  </si>
  <si>
    <t>Glückliche zweifache Mutter (Sophie 23.10.2012, Isabell 25.8.2014)
Stolze Deutsche! Pro AFD.
#abmerkeln #stopislam #stoprapefugees #stopchildabuse</t>
  </si>
  <si>
    <t>Do you believe we can end extreme poverty by #2030? If so join us  and become a #globalcitizen! Take action. Earn points. See impact.
http://t.co/jarN5uTerj</t>
  </si>
  <si>
    <t>Président de la République française</t>
  </si>
  <si>
    <t>After hundreds of impostors, years of procrastination, and a self-imposed allergy to technology, FINALLY I'm here. ¡Hola! It's Salma.</t>
  </si>
  <si>
    <t>Black Jawed living room couch professor. 
        Gelata et glacies cremor #1320 #Yes</t>
  </si>
  <si>
    <t>We are a UK based acc tweeting all the best from #SocialMedia around the world. The #1 source of information from the people in the know!  #SocialMedia for a RT</t>
  </si>
  <si>
    <t>La grandeza nace de pequeños comienzos.</t>
  </si>
  <si>
    <t>Información, frases e imágenes antifascistas. #EntreAntifasNosSeguimos</t>
  </si>
  <si>
    <t>Consultant Orthopaedic Spine Surgeon
sheffield</t>
  </si>
  <si>
    <t>Official twitter channel for enquiries related to the GOV.UK website. Our social media house rules can be found here: https://t.co/hWn1BrJ50t</t>
  </si>
  <si>
    <t>Presently in the UK
Frequent-ish twitterer who loves the English Lakes, real ale and my Long Coat Chihuahua, not to mention the lovely A.</t>
  </si>
  <si>
    <t>Visual Artist, Advertising Photographer, Producer, Director, Actor, and a very good Liar! #TheFoodWeEat For Updates:- https://t.co/mKSzCPDep7</t>
  </si>
  <si>
    <t>كل من عليها فان</t>
  </si>
  <si>
    <t>Hate Muslims,migrants &amp; refugees waiting for a civil war so I can help reclaim this country for my children.Oh and fuck the EU and the church they're all pedo's</t>
  </si>
  <si>
    <t>Selbstständige Unternehmerin, Freiheitsliebend, für Gleichberechtigung, Islamkritisch, Ausländerfreundlich</t>
  </si>
  <si>
    <t>Gegen #Genderwahnsinn, #Kindesmissbrauch, rot-grüne Lebenslügen... Für Gerechtigkeit&amp;Freiheit, direkte Demokratie, AfD?, CDU?, Es lebe das heilige Deutschland!</t>
  </si>
  <si>
    <t>nicht rechts, nicht links...aber aufmerksam, islamkritisch, RT bedeutet nicht Gleichdenke</t>
  </si>
  <si>
    <t>Islam critic.  Anti-EU.  Supports Israel.  Patriotic.#Bluehand</t>
  </si>
  <si>
    <t>Real Madrid-Rayo Vallecano y NBA - 1312</t>
  </si>
  <si>
    <t>interested in thoughts, not feelings. liberty first. constitution loving conservative. back our troops, our gun rights and our freedoms.</t>
  </si>
  <si>
    <t>Community Artist : Hometown: Dublin :  Dance / Collage Artist</t>
  </si>
  <si>
    <t>Ireland's largest human rights organisation, 18,000 strong. Follow us for human rights news, activism and events. Retweets not necessarily an endorsement.</t>
  </si>
  <si>
    <t>Lucan Community College's Amnesty International team - Keeping you up to date with our latest campaigns and events :)</t>
  </si>
  <si>
    <t>Health Policy Analyst. Feminist, Socialist Parent. Daughter. Sister. Friend. I try to speak truth to power. Personal opinions tweeted. RTs not an endorsement.</t>
  </si>
  <si>
    <t>Nurse, epidemiologist, occasional aid worker. PhD in public health and bioethics. Postdoc Fellow at McGill U. Member of MSF. #HumanitarianEthics</t>
  </si>
  <si>
    <t>European rights activist.  You are determined to destroy my convictions by imprisoning me, but it is beyond your power to do so. - Sylvia Stolz #WhiteGenocide</t>
  </si>
  <si>
    <t>KJV-only follower of Yeshua the only Way
In the meantime no-punches-pulled Tweeting pro the above, anti EU &amp; Islam, in fact just ban it now.</t>
  </si>
  <si>
    <t>J'ai + de chance de rencontrer un extraterrestre que dieu.WELCOME RÉFUGIÉS:)</t>
  </si>
  <si>
    <t>It doesn't matter how smart you are unless you stop and think - Thomas Sowell. Love travel, history, films, dogs, games, Terry Pratchett and individual liberty.</t>
  </si>
  <si>
    <t>#ImWithHer  #TheRealRevolution : Shatter the glass ceiling &amp; make herstory in 2016!   #BulliesForBernie &amp; #HatersForDrumpf will be blocked.</t>
  </si>
  <si>
    <t>[#LGBTQA] [#Aspie] [#EqualityForALL] [#LegalizeIt] [#Sustainability] [Publicly-Owned #Renewable Energy] [#Capitalism Loves Poverty] [#Separatism Hates Peace]</t>
  </si>
  <si>
    <t>Radio abierta a quienes no tienen voz en los medios convencionales, a los movimientos sociales y a quienes piensan que otra comunicación es posible.</t>
  </si>
  <si>
    <t>Esta cuenta tiene por misión, la de contribuir a la Coordinación de las acciones del próximo #15M en España. #NocheEnPie #15M.
Whatsapp 644 87 51 09</t>
  </si>
  <si>
    <t>Young European Socialists:
Movement of over 60 socialist &amp; social democratic youth organisations from around Europe.Youth wing of @PES_PSE &amp; @theprogressives</t>
  </si>
  <si>
    <t>Conseillère Municipale de @Mende48 | Secrétaire nationale au projet des @JeunesSocialist et juriste en droit de l'environnement.</t>
  </si>
  <si>
    <t>Femme active, génération sandwich. 
You can measure how big a person is by what it takes to discourage them.
RT pour partager, aime pour supporter.</t>
  </si>
  <si>
    <t>Communicator, soldier, learner, father, recovering journalist... and wannabe voyageur. I hangout with PhDs at the U of C. @OBrien_IPH</t>
  </si>
  <si>
    <t>People live in a community, not an economy. (Lebanese) Kiwi-Aussie. Union Organiser for the PSA, NZ's largest union. Views my own. Retweet not an endorsement.</t>
  </si>
  <si>
    <t>Vamos por partes........</t>
  </si>
  <si>
    <t>zum Fairen Handel in München - Globales Lernen und Entwicklungspartnerschaften wie https://t.co/DD5UAP2jsu</t>
  </si>
  <si>
    <t>Information is a virus.</t>
  </si>
  <si>
    <t>Many didn't learn what they needed to know in K. Should have been in my class! Love, kindness, respect are watchwords, and that is why #ISupportHer</t>
  </si>
  <si>
    <t>Grannies who got shouty on fb for YE and now twtr cos kids and grandkids, we want a better world for you. Equality, human rights, human decency.</t>
  </si>
  <si>
    <t>exploding with concern &amp; shame re australias  attitude to climate, environment &amp; refugees, I came by boat and no one locked me up</t>
  </si>
  <si>
    <t>More refugees. More fairness. More welcoming communities. Also follow @amnestynow @amnistieCA @ccrweb #RefugeesWelcomeHere</t>
  </si>
  <si>
    <t>NUT activist. Campaigns with @WeAre_Wakefield to say #refugeeswelcome</t>
  </si>
  <si>
    <t>Teacher trade unionist. Passionate about education but not always the version we deliver in schools. vehemently against privatisation i.e academisation.</t>
  </si>
  <si>
    <t>The Wakefield and District branch of the National Union of Teachers (NUT).  Follow us and see what's happening in the Wakefield district.</t>
  </si>
  <si>
    <t>We Are Wakefield is a community group of local people from the Wakefield district campaigning to support refugees and oppose racism &amp; war.
#refugeeswelcome</t>
  </si>
  <si>
    <t>BVB, Urlaub, Kind, Politik, Fußball und Nonsens. Rassisten und Nazis braucht kein Mensch. https://t.co/ken0Ap3NvP</t>
  </si>
  <si>
    <t>LIKES: AFC, D&amp;B, MMA, Gamer. DISLIKES: Mainstream Media, Establishment Politicians &amp; Islam.</t>
  </si>
  <si>
    <t>Welcome to my page :) “The sun is new each day.” Heraclitus
 https://t.co/GcyOpa8tz6</t>
  </si>
  <si>
    <t>Refugee Resettlement Agency. Providing aid and protection at home to create a better world abroad.</t>
  </si>
  <si>
    <t>Founded in 1963, we're a mission-driven nonprofit which develops international professional experiences that empower people to drive positive change.</t>
  </si>
  <si>
    <t>Agnostico respetuoso con las creencias de los demas.No me gustan los politcos,mienten Aqui hay tortas para la derecha y para la izquierda.Es tuiter tolera</t>
  </si>
  <si>
    <t>Concejal de España2000 en Alcalá de Henares.    Patriota e inconformista.
#Respeto.</t>
  </si>
  <si>
    <t>activist/ideologist, queer*feminist, antifascist, antinationalist, antiracist, molecular genetics, gender studies, informatics, politics student*
queer &amp; weird</t>
  </si>
  <si>
    <t>Enseignant</t>
  </si>
  <si>
    <t>Am a museum geek currently working it museum education in NSW, interested in museum interpretation, social media and online learning. Yeah, thats my messy desk</t>
  </si>
  <si>
    <t>20+ años por el mundo de la cooperación al desarrollo, género, derechos humanos, educación, multiculturalidad, educación mundo maya y la soberanía alimentaria</t>
  </si>
  <si>
    <t>Opiniones dibujadas a lápiz.</t>
  </si>
  <si>
    <t>#WW2NeverEnded #WeAreHitler</t>
  </si>
  <si>
    <t>#HumanRights #antiraciste, aime l'humanitaire. #FreeRaif</t>
  </si>
  <si>
    <t>#Conservative #LOVEVeterans #SaveUSA #MakeAmericaGreatAgain #Trump2016 #StandWithBibi #StandWithIsrael #StopIslamInvasion #NeverCruz #NeverHillary
LISTS = BLOCK</t>
  </si>
  <si>
    <t>Interests: Human Rights; Asia (Yes ALL of Asia). Don't tell me that standing up for Human Rights is not my culture! Views are my own. RT not endorsement.</t>
  </si>
  <si>
    <t>We meet on the 2nd Tuesday of the month at the Just Traid Cafe, Bury St Edmunds, from 7.30pm onwards.</t>
  </si>
  <si>
    <t>Buzzing after completing the @Cardiff2016 World Half Marathon Championship - ran in the footsteps of Champions! #ABW500 #iRunWales</t>
  </si>
  <si>
    <t>using a tried and tested model from Detroit to bring community ideas and charity support together in Essex</t>
  </si>
  <si>
    <t>Valladolid</t>
  </si>
  <si>
    <t>Worcester, MA</t>
  </si>
  <si>
    <t>Feldkirch, Österreich</t>
  </si>
  <si>
    <t>Wien</t>
  </si>
  <si>
    <t xml:space="preserve">Leeds, West Yorkshire </t>
  </si>
  <si>
    <t>Leeds</t>
  </si>
  <si>
    <t>Roy Powell. Legend. RIP.</t>
  </si>
  <si>
    <t>51° 2' N , 6° 59' O</t>
  </si>
  <si>
    <t>Bologna, Italy</t>
  </si>
  <si>
    <t>Watford, England</t>
  </si>
  <si>
    <t>Frome, Somerset, UK</t>
  </si>
  <si>
    <t xml:space="preserve">Beer Sheba, Israel </t>
  </si>
  <si>
    <t>Anywhere there's innovation</t>
  </si>
  <si>
    <t>Jerusalem, New York</t>
  </si>
  <si>
    <t>Conway Hall</t>
  </si>
  <si>
    <t>Berlin/ Germany</t>
  </si>
  <si>
    <t>Del tingo al tango</t>
  </si>
  <si>
    <t>Kingswood</t>
  </si>
  <si>
    <t>Warrington, Cheshire, England</t>
  </si>
  <si>
    <t>Warrington</t>
  </si>
  <si>
    <t>Knoxville,TN</t>
  </si>
  <si>
    <t>Brandenburg, Deutschland</t>
  </si>
  <si>
    <t>Kensington, London</t>
  </si>
  <si>
    <t>Hamburg</t>
  </si>
  <si>
    <t>Xixón, Asturies</t>
  </si>
  <si>
    <t>Cai Nava nº1 (Xixón)</t>
  </si>
  <si>
    <t>L.lena - Asturies</t>
  </si>
  <si>
    <t>Aurora, Illinois</t>
  </si>
  <si>
    <t>Valencia</t>
  </si>
  <si>
    <t>dahoam</t>
  </si>
  <si>
    <t>NYC &amp; Hudson Valley</t>
  </si>
  <si>
    <t>Palma, Islas Baleares, Spain.</t>
  </si>
  <si>
    <t>Grekland</t>
  </si>
  <si>
    <t>Postigu Baxu 40 Uviéu-Asturies</t>
  </si>
  <si>
    <t>Jewmerica</t>
  </si>
  <si>
    <t>Dortmund</t>
  </si>
  <si>
    <t>Aachen/Düsseldorf Germany</t>
  </si>
  <si>
    <t>San Jose, CA</t>
  </si>
  <si>
    <t>Clermont Ferrand, France</t>
  </si>
  <si>
    <t>Clermont - Ferrand</t>
  </si>
  <si>
    <t>Thüringen, Deutschland</t>
  </si>
  <si>
    <t>lyon</t>
  </si>
  <si>
    <t>Info@feedom.de</t>
  </si>
  <si>
    <t>Überall auf der Welt zu Hause!</t>
  </si>
  <si>
    <t>Madrid (Spain)</t>
  </si>
  <si>
    <t>Landshut, Bayern</t>
  </si>
  <si>
    <t>zwischen Nordrhein &amp; Westfalen</t>
  </si>
  <si>
    <t>Ottawa Ontario</t>
  </si>
  <si>
    <t>Valladolid, España</t>
  </si>
  <si>
    <t xml:space="preserve">Northern Ireland </t>
  </si>
  <si>
    <t>Lancashire</t>
  </si>
  <si>
    <t>Tottenham and Westminster</t>
  </si>
  <si>
    <t>Berlin-Москва-Киiв</t>
  </si>
  <si>
    <t>202-244-2990</t>
  </si>
  <si>
    <t>Southland Region, New Zealand</t>
  </si>
  <si>
    <t xml:space="preserve">New Zealand </t>
  </si>
  <si>
    <t>Wellington</t>
  </si>
  <si>
    <t>Girona</t>
  </si>
  <si>
    <t>Barcelona, Spain</t>
  </si>
  <si>
    <t>EUROPE</t>
  </si>
  <si>
    <t>KwazuluNatal, South Africa</t>
  </si>
  <si>
    <t>#Africa</t>
  </si>
  <si>
    <t>Lesvos/Calais/Dunkirk/Berlin</t>
  </si>
  <si>
    <t>Gärtringen-Rohrau</t>
  </si>
  <si>
    <t>EU (Erfurt, Hannover, Bruxelles, Bern)</t>
  </si>
  <si>
    <t>Wrington, UK</t>
  </si>
  <si>
    <t>North Somerset</t>
  </si>
  <si>
    <t>Donostia-Getxo</t>
  </si>
  <si>
    <t>auvergne</t>
  </si>
  <si>
    <t>kmkowalski.weebly.com</t>
  </si>
  <si>
    <t>University Heights, OH</t>
  </si>
  <si>
    <t>Valladolid, Castilla y León</t>
  </si>
  <si>
    <t>Gummersbach</t>
  </si>
  <si>
    <t>Nordrhein-Westfalen</t>
  </si>
  <si>
    <t>nicht in Emden!!!</t>
  </si>
  <si>
    <t>oben</t>
  </si>
  <si>
    <t>Euskal Herria Askatu!</t>
  </si>
  <si>
    <t>germany, aachen</t>
  </si>
  <si>
    <t>Kreuzberg, Berlin</t>
  </si>
  <si>
    <t>Europe, Earth, Milky Way</t>
  </si>
  <si>
    <t>Atlanta, GA USA</t>
  </si>
  <si>
    <t>Clarkston, GA</t>
  </si>
  <si>
    <t>New Zealand Aoteroa</t>
  </si>
  <si>
    <t>Sofia, Bulgaria</t>
  </si>
  <si>
    <t>launched from Victoria BC</t>
  </si>
  <si>
    <t>Oxford, UK</t>
  </si>
  <si>
    <t>Bavaria</t>
  </si>
  <si>
    <t>St Petersburg, FL</t>
  </si>
  <si>
    <t xml:space="preserve">Death Valley, CA </t>
  </si>
  <si>
    <t>Gaule</t>
  </si>
  <si>
    <t>Abbottabad</t>
  </si>
  <si>
    <t>Durham City, UK</t>
  </si>
  <si>
    <t xml:space="preserve">HIER </t>
  </si>
  <si>
    <t>Lincoln, UK</t>
  </si>
  <si>
    <t>Lincoln</t>
  </si>
  <si>
    <t>Zürich, Switzerland</t>
  </si>
  <si>
    <t>Anoeta</t>
  </si>
  <si>
    <t>Dersaadet</t>
  </si>
  <si>
    <t>Überall in Deutschland</t>
  </si>
  <si>
    <t>Batman</t>
  </si>
  <si>
    <t>State College, PA area</t>
  </si>
  <si>
    <t>Montgomery, AL</t>
  </si>
  <si>
    <t>Madrid, Spain</t>
  </si>
  <si>
    <t>Vallecas (Madrid)</t>
  </si>
  <si>
    <t>germany,  near stuttgart</t>
  </si>
  <si>
    <t>Salt Lake City, UT</t>
  </si>
  <si>
    <t>Wellington City, New Zealand</t>
  </si>
  <si>
    <t>Humanitarian / Mystic</t>
  </si>
  <si>
    <t>Enfield</t>
  </si>
  <si>
    <t xml:space="preserve"> UK </t>
  </si>
  <si>
    <t>Jerusalem, Palestine</t>
  </si>
  <si>
    <t>Clapton, Hackney, London</t>
  </si>
  <si>
    <t>Stuttgart, Baden-Württemberg</t>
  </si>
  <si>
    <t>Y Buarth</t>
  </si>
  <si>
    <t>Portland, Oregon</t>
  </si>
  <si>
    <t>Dunedin NZ</t>
  </si>
  <si>
    <t>Türkiye</t>
  </si>
  <si>
    <t>Dunedin, New Zealand</t>
  </si>
  <si>
    <t>Auckland, New Zealand</t>
  </si>
  <si>
    <t>Royaume-Uni</t>
  </si>
  <si>
    <t>Paris, Ile-de-France</t>
  </si>
  <si>
    <t>Madrid, Comunidad de Madrid</t>
  </si>
  <si>
    <t>Sevilla</t>
  </si>
  <si>
    <t>El sur</t>
  </si>
  <si>
    <t>Bangor, Wales</t>
  </si>
  <si>
    <t>México D.F</t>
  </si>
  <si>
    <t>Acton</t>
  </si>
  <si>
    <t>Collado Villalba</t>
  </si>
  <si>
    <t>53.551103, 10.000653</t>
  </si>
  <si>
    <t xml:space="preserve">France </t>
  </si>
  <si>
    <t>Arbroath, Scotland</t>
  </si>
  <si>
    <t>Yharnam</t>
  </si>
  <si>
    <t>☭Ⓐ</t>
  </si>
  <si>
    <t>Wolsingham, England.</t>
  </si>
  <si>
    <t>MD/DC/VA - US</t>
  </si>
  <si>
    <t>Münster, Germany</t>
  </si>
  <si>
    <t>München, Bayern</t>
  </si>
  <si>
    <t xml:space="preserve">In the middle of nowhere </t>
  </si>
  <si>
    <t>Nottingham, Britanistan</t>
  </si>
  <si>
    <t xml:space="preserve"> UK</t>
  </si>
  <si>
    <t>Dublin City, Ireland</t>
  </si>
  <si>
    <t>London/Melbourne/Herefordshire</t>
  </si>
  <si>
    <t xml:space="preserve">Europa/USA </t>
  </si>
  <si>
    <t>Pardubice</t>
  </si>
  <si>
    <t xml:space="preserve">Manchester, UK </t>
  </si>
  <si>
    <t>Xixón 105FM</t>
  </si>
  <si>
    <t>Altea, España</t>
  </si>
  <si>
    <t>Lincoln, New Zealand</t>
  </si>
  <si>
    <t>Wellington, Aotearoa</t>
  </si>
  <si>
    <t>california coast</t>
  </si>
  <si>
    <t>Ireland</t>
  </si>
  <si>
    <t>Wakefield, England</t>
  </si>
  <si>
    <t>5th Dimension</t>
  </si>
  <si>
    <t>Columbus, Ohio</t>
  </si>
  <si>
    <t xml:space="preserve">NYC, DC &amp; Berlin </t>
  </si>
  <si>
    <t>Castilla, España, Europa.</t>
  </si>
  <si>
    <t>Yggdrasil a Gjol</t>
  </si>
  <si>
    <t>strasbourg</t>
  </si>
  <si>
    <t>Newcastle  NSW</t>
  </si>
  <si>
    <t>Deutscher Nordmärker</t>
  </si>
  <si>
    <t>Bury Saint Edmunds, England</t>
  </si>
  <si>
    <t xml:space="preserve">#Cardiff #Somaliland #Wales </t>
  </si>
  <si>
    <t>Colchester</t>
  </si>
  <si>
    <t>https://t.co/mlKuDauXii</t>
  </si>
  <si>
    <t>http://t.co/CBwWMm1Vj7</t>
  </si>
  <si>
    <t>http://t.co/qzt66FaC5M</t>
  </si>
  <si>
    <t>https://t.co/r1MtrCAfcx</t>
  </si>
  <si>
    <t>https://t.co/Yd7bzKz2AU</t>
  </si>
  <si>
    <t>https://t.co/XUuLrd0ePs</t>
  </si>
  <si>
    <t>http://t.co/RHcKQyMnDa</t>
  </si>
  <si>
    <t>http://t.co/lf79XsGKHv</t>
  </si>
  <si>
    <t>http://t.co/86oQlpQfQ7</t>
  </si>
  <si>
    <t>http://t.co/15hI6zfjEj</t>
  </si>
  <si>
    <t>http://t.co/KH6EtekF5q</t>
  </si>
  <si>
    <t>https://t.co/fhTPzhzwyw</t>
  </si>
  <si>
    <t>http://t.co/OjCDlX86sM</t>
  </si>
  <si>
    <t>https://t.co/hcIhhPgBht</t>
  </si>
  <si>
    <t>https://t.co/xkDYJ8CCVn</t>
  </si>
  <si>
    <t>http://t.co/XfrkLqtdT3</t>
  </si>
  <si>
    <t>https://t.co/mW6yitHcmW</t>
  </si>
  <si>
    <t>https://t.co/ORz5p1JZ9C</t>
  </si>
  <si>
    <t>http://t.co/4KqqvCNulR</t>
  </si>
  <si>
    <t>http://t.co/QxfgBVwkND</t>
  </si>
  <si>
    <t>http://t.co/08rPHjErZA</t>
  </si>
  <si>
    <t>http://t.co/1Pyg2hlmVg</t>
  </si>
  <si>
    <t>http://t.co/9ybuUzTRV2</t>
  </si>
  <si>
    <t>https://t.co/Kr2YvUa7kj</t>
  </si>
  <si>
    <t>https://t.co/C4j3Hg6KJK</t>
  </si>
  <si>
    <t>http://t.co/IoZ7oSl4SW</t>
  </si>
  <si>
    <t>https://t.co/LLd4Tq0QrS</t>
  </si>
  <si>
    <t>https://t.co/6RlLiDfcB3</t>
  </si>
  <si>
    <t>http://t.co/W5aO8AqMg8</t>
  </si>
  <si>
    <t>http://t.co/wR7ipyNhPj</t>
  </si>
  <si>
    <t>https://t.co/OUzpZ1e4JV</t>
  </si>
  <si>
    <t>http://t.co/y1MJjTnfx9</t>
  </si>
  <si>
    <t>https://t.co/QfunefrBiK</t>
  </si>
  <si>
    <t>https://t.co/1aAlHwQdV3</t>
  </si>
  <si>
    <t>https://t.co/y6zRxXFPh9</t>
  </si>
  <si>
    <t>https://t.co/LiGzKNEeBJ</t>
  </si>
  <si>
    <t>https://t.co/5jsQtOCf3O</t>
  </si>
  <si>
    <t>http://t.co/nRgCD7LPtP</t>
  </si>
  <si>
    <t>https://t.co/h4cEsv0dWA</t>
  </si>
  <si>
    <t>http://t.co/LcgtqJQT6i</t>
  </si>
  <si>
    <t>http://t.co/DMiBvj3MmG</t>
  </si>
  <si>
    <t>https://t.co/PliWMvEj9z</t>
  </si>
  <si>
    <t>http://t.co/bGnHGjX8jK</t>
  </si>
  <si>
    <t>https://t.co/rcef9phkC1</t>
  </si>
  <si>
    <t>http://t.co/pWQmyqEuCk</t>
  </si>
  <si>
    <t>https://t.co/fT2da6Ap9E</t>
  </si>
  <si>
    <t>http://t.co/xB1bh29yFn</t>
  </si>
  <si>
    <t>https://t.co/AEAltUeHmP</t>
  </si>
  <si>
    <t>http://t.co/6HV8VFKoRJ</t>
  </si>
  <si>
    <t>https://t.co/SLAWpMo4LN</t>
  </si>
  <si>
    <t>https://t.co/l4IxnVrc89</t>
  </si>
  <si>
    <t>https://t.co/PRJ8UrOaTh</t>
  </si>
  <si>
    <t>https://t.co/LoKqhKXYYB</t>
  </si>
  <si>
    <t>https://t.co/WzN2vkECio</t>
  </si>
  <si>
    <t>http://t.co/YGsqF2k4JJ</t>
  </si>
  <si>
    <t>http://t.co/dBmtdK83wg</t>
  </si>
  <si>
    <t>https://t.co/7mzk4ZYowq</t>
  </si>
  <si>
    <t>http://t.co/mhS5y5Qw3F</t>
  </si>
  <si>
    <t>https://t.co/nyCFzvoL8I</t>
  </si>
  <si>
    <t>https://t.co/sGP9kbI2Mb</t>
  </si>
  <si>
    <t>http://t.co/CRJaBXxoij</t>
  </si>
  <si>
    <t>https://t.co/eVg2FwELlk</t>
  </si>
  <si>
    <t>http://t.co/1VOd8ZzQuL</t>
  </si>
  <si>
    <t>https://t.co/henKyRvWvm</t>
  </si>
  <si>
    <t>http://t.co/GhAcKHdtZk</t>
  </si>
  <si>
    <t>http://t.co/kKqFXKkn64</t>
  </si>
  <si>
    <t>https://t.co/OSRuTN8DW2</t>
  </si>
  <si>
    <t>http://t.co/5DQZCNqbzJ</t>
  </si>
  <si>
    <t>http://t.co/igckZAtgP6</t>
  </si>
  <si>
    <t>https://t.co/9TP9Y7X0CK</t>
  </si>
  <si>
    <t>http://t.co/CJdUEssUCj</t>
  </si>
  <si>
    <t>http://t.co/83JN85Z6dP</t>
  </si>
  <si>
    <t>http://t.co/pEBUQVj2lX</t>
  </si>
  <si>
    <t>https://t.co/kfkn81VXQw</t>
  </si>
  <si>
    <t>https://t.co/fyzbl0T0Rx</t>
  </si>
  <si>
    <t>https://t.co/aYjGnLHreu</t>
  </si>
  <si>
    <t>https://t.co/lVoVreAjRA</t>
  </si>
  <si>
    <t>https://t.co/iLIwIWiTgv</t>
  </si>
  <si>
    <t>https://t.co/IGBqukh915</t>
  </si>
  <si>
    <t>https://t.co/5d9OwKYRWz</t>
  </si>
  <si>
    <t>http://t.co/1hnEMBmh0y</t>
  </si>
  <si>
    <t>http://t.co/cxCI8FhR6H</t>
  </si>
  <si>
    <t>https://t.co/hpi6fsK6rV</t>
  </si>
  <si>
    <t>https://t.co/nbYoH8ufsX</t>
  </si>
  <si>
    <t>https://t.co/Yjnw0Jv5hO</t>
  </si>
  <si>
    <t>http://t.co/KsnrwKHIZs</t>
  </si>
  <si>
    <t>http://t.co/35Ter1ev26</t>
  </si>
  <si>
    <t>http://t.co/S73O70xkyB</t>
  </si>
  <si>
    <t>https://t.co/OdTsLNUcoj</t>
  </si>
  <si>
    <t>http://t.co/iEN53bTUqa</t>
  </si>
  <si>
    <t>http://t.co/MdSSI9Npzi</t>
  </si>
  <si>
    <t>http://t.co/8TW9G4sqBd</t>
  </si>
  <si>
    <t>https://t.co/g0zjT7BZQt</t>
  </si>
  <si>
    <t>http://t.co/SyibLgokvl</t>
  </si>
  <si>
    <t>https://t.co/26qjPja5jZ</t>
  </si>
  <si>
    <t>https://t.co/Dv3IEbctJD</t>
  </si>
  <si>
    <t>https://t.co/wADm9DdTbZ</t>
  </si>
  <si>
    <t>https://t.co/UB9ZnGCWFP</t>
  </si>
  <si>
    <t>https://t.co/mNQRfsw8dw</t>
  </si>
  <si>
    <t>http://t.co/X2pEIt3Ziu</t>
  </si>
  <si>
    <t>http://t.co/1StCWzNG8R</t>
  </si>
  <si>
    <t>http://t.co/pbdnwAFL8e</t>
  </si>
  <si>
    <t>https://t.co/RIDBRqJrHf</t>
  </si>
  <si>
    <t>https://t.co/fOV5veQRr6</t>
  </si>
  <si>
    <t>http://t.co/37Aw4zuIf2</t>
  </si>
  <si>
    <t>https://t.co/KH4Uv6lbne</t>
  </si>
  <si>
    <t>http://t.co/FuSLIuQCbB</t>
  </si>
  <si>
    <t>http://t.co/27MlGeMCEo</t>
  </si>
  <si>
    <t>http://t.co/12azawHZKr</t>
  </si>
  <si>
    <t>http://t.co/u3kfYfRArD</t>
  </si>
  <si>
    <t>https://t.co/39Q0olht3z</t>
  </si>
  <si>
    <t>https://t.co/OQNzzi9Yks</t>
  </si>
  <si>
    <t>http://t.co/Fao29YkwPB</t>
  </si>
  <si>
    <t>https://t.co/2jSzRhUqpe</t>
  </si>
  <si>
    <t>http://t.co/aaRgOZcLB5</t>
  </si>
  <si>
    <t>https://t.co/auR9B7xjc0</t>
  </si>
  <si>
    <t>http://t.co/hjrwRM5uk3</t>
  </si>
  <si>
    <t>https://t.co/PbH5XT3hsz</t>
  </si>
  <si>
    <t>http://t.co/l3gPVLIiTO</t>
  </si>
  <si>
    <t>http://t.co/amsRCWZMC8</t>
  </si>
  <si>
    <t>http://t.co/Oqro7JuKIQ</t>
  </si>
  <si>
    <t>http://t.co/ebzpaXK0sE</t>
  </si>
  <si>
    <t>http://t.co/RGKs6IfHrT</t>
  </si>
  <si>
    <t>https://t.co/GS1o8lf9OI</t>
  </si>
  <si>
    <t>http://t.co/X10S76Ybyt</t>
  </si>
  <si>
    <t>http://t.co/zDmjX02i3r</t>
  </si>
  <si>
    <t>http://t.co/JmBsagmKoY</t>
  </si>
  <si>
    <t>http://t.co/eMxzPWqsgu</t>
  </si>
  <si>
    <t>https://t.co/mt6lS5WoY9</t>
  </si>
  <si>
    <t>http://t.co/kxcV3Tq5HU</t>
  </si>
  <si>
    <t>http://t.co/mz2xcYRDJz</t>
  </si>
  <si>
    <t>http://t.co/PhTb1yDTPx</t>
  </si>
  <si>
    <t>http://t.co/AGGnnk30rz</t>
  </si>
  <si>
    <t>http://t.co/CyQOW89elo</t>
  </si>
  <si>
    <t>https://t.co/tcXvl6wNoj</t>
  </si>
  <si>
    <t>https://t.co/Ndcb6N5Sfz</t>
  </si>
  <si>
    <t>http://t.co/11OeNq6Ure</t>
  </si>
  <si>
    <t>https://t.co/UCyw64xYif</t>
  </si>
  <si>
    <t>http://t.co/zjSBN2FIpj</t>
  </si>
  <si>
    <t>https://t.co/DLW9Os7cmN</t>
  </si>
  <si>
    <t>http://t.co/cesuOKsu78</t>
  </si>
  <si>
    <t>http://t.co/4CD78livbn</t>
  </si>
  <si>
    <t>https://t.co/iRkaxyfr3w</t>
  </si>
  <si>
    <t>https://t.co/kmgCKv6JYS</t>
  </si>
  <si>
    <t>http://t.co/2795vwb4jG</t>
  </si>
  <si>
    <t>http://t.co/YMXJi41LHn</t>
  </si>
  <si>
    <t>http://t.co/3Iu8TvDj8X</t>
  </si>
  <si>
    <t>https://t.co/vSCN1qjYMe</t>
  </si>
  <si>
    <t>http://t.co/8FWH3MdEuY</t>
  </si>
  <si>
    <t>https://t.co/yNzCt6se81</t>
  </si>
  <si>
    <t>https://t.co/9ol54pj8q5</t>
  </si>
  <si>
    <t>http://t.co/werX3FnZk7</t>
  </si>
  <si>
    <t>https://t.co/Kv1Gc8X1L3</t>
  </si>
  <si>
    <t>https://t.co/OjMjXHy2zK</t>
  </si>
  <si>
    <t>https://t.co/HxpuFselPd</t>
  </si>
  <si>
    <t>http://t.co/zIM5kp91Lg</t>
  </si>
  <si>
    <t>http://t.co/rWlaHHctW4</t>
  </si>
  <si>
    <t>http://t.co/49wbDQFvNY</t>
  </si>
  <si>
    <t>GMT</t>
  </si>
  <si>
    <t>https://pbs.twimg.com/profile_banners/172129475/1447453044</t>
  </si>
  <si>
    <t>https://pbs.twimg.com/profile_banners/522151907/1461275428</t>
  </si>
  <si>
    <t>https://pbs.twimg.com/profile_banners/3354740853/1435852014</t>
  </si>
  <si>
    <t>https://pbs.twimg.com/profile_banners/713119481669791749/1459017270</t>
  </si>
  <si>
    <t>https://pbs.twimg.com/profile_banners/776974927/1451231937</t>
  </si>
  <si>
    <t>https://pbs.twimg.com/profile_banners/1154313938/1460619015</t>
  </si>
  <si>
    <t>https://pbs.twimg.com/profile_banners/3303191769/1432939130</t>
  </si>
  <si>
    <t>https://pbs.twimg.com/profile_banners/712765683/1431251545</t>
  </si>
  <si>
    <t>https://pbs.twimg.com/profile_banners/2829895029/1413308428</t>
  </si>
  <si>
    <t>https://pbs.twimg.com/profile_banners/536665384/1418824266</t>
  </si>
  <si>
    <t>https://pbs.twimg.com/profile_banners/612733687/1460158208</t>
  </si>
  <si>
    <t>https://pbs.twimg.com/profile_banners/1163110932/1440852940</t>
  </si>
  <si>
    <t>https://pbs.twimg.com/profile_banners/20005728/1435173538</t>
  </si>
  <si>
    <t>https://pbs.twimg.com/profile_banners/722448770/1446387105</t>
  </si>
  <si>
    <t>https://pbs.twimg.com/profile_banners/2328913289/1453728727</t>
  </si>
  <si>
    <t>https://pbs.twimg.com/profile_banners/164208335/1363778553</t>
  </si>
  <si>
    <t>https://pbs.twimg.com/profile_banners/263558554/1452084173</t>
  </si>
  <si>
    <t>https://pbs.twimg.com/profile_banners/190687331/1389201375</t>
  </si>
  <si>
    <t>https://pbs.twimg.com/profile_banners/160230785/1382080089</t>
  </si>
  <si>
    <t>https://pbs.twimg.com/profile_banners/91478624/1400096856</t>
  </si>
  <si>
    <t>https://pbs.twimg.com/profile_banners/2485950907/1446487070</t>
  </si>
  <si>
    <t>https://pbs.twimg.com/profile_banners/465944355/1458485125</t>
  </si>
  <si>
    <t>https://pbs.twimg.com/profile_banners/568437023/1451159280</t>
  </si>
  <si>
    <t>https://pbs.twimg.com/profile_banners/3407376472/1459028327</t>
  </si>
  <si>
    <t>https://pbs.twimg.com/profile_banners/570984116/1455888022</t>
  </si>
  <si>
    <t>https://pbs.twimg.com/profile_banners/42843646/1460713456</t>
  </si>
  <si>
    <t>https://pbs.twimg.com/profile_banners/704369311004139520/1459208128</t>
  </si>
  <si>
    <t>https://pbs.twimg.com/profile_banners/364046816/1411227954</t>
  </si>
  <si>
    <t>https://pbs.twimg.com/profile_banners/123999903/1458432836</t>
  </si>
  <si>
    <t>https://pbs.twimg.com/profile_banners/14281853/1430764104</t>
  </si>
  <si>
    <t>https://pbs.twimg.com/profile_banners/2801691288/1410588385</t>
  </si>
  <si>
    <t>https://pbs.twimg.com/profile_banners/785438966/1410775591</t>
  </si>
  <si>
    <t>https://pbs.twimg.com/profile_banners/1645585171/1439461297</t>
  </si>
  <si>
    <t>https://pbs.twimg.com/profile_banners/1322911052/1448052706</t>
  </si>
  <si>
    <t>https://pbs.twimg.com/profile_banners/26103389/1357673058</t>
  </si>
  <si>
    <t>https://pbs.twimg.com/profile_banners/327407227/1439236080</t>
  </si>
  <si>
    <t>https://pbs.twimg.com/profile_banners/389025767/1356730634</t>
  </si>
  <si>
    <t>https://pbs.twimg.com/profile_banners/14756882/1434013927</t>
  </si>
  <si>
    <t>https://pbs.twimg.com/profile_banners/3076039949/1454432594</t>
  </si>
  <si>
    <t>https://pbs.twimg.com/profile_banners/372509048/1365797542</t>
  </si>
  <si>
    <t>https://pbs.twimg.com/profile_banners/3093225837/1426623960</t>
  </si>
  <si>
    <t>https://pbs.twimg.com/profile_banners/35908375/1459448296</t>
  </si>
  <si>
    <t>https://pbs.twimg.com/profile_banners/93123705/1398994629</t>
  </si>
  <si>
    <t>https://pbs.twimg.com/profile_banners/3155146932/1459188369</t>
  </si>
  <si>
    <t>https://pbs.twimg.com/profile_banners/3291488216/1450923849</t>
  </si>
  <si>
    <t>https://pbs.twimg.com/profile_banners/646763/1452073380</t>
  </si>
  <si>
    <t>https://pbs.twimg.com/profile_banners/2927349619/1452207786</t>
  </si>
  <si>
    <t>https://pbs.twimg.com/profile_banners/3077077197/1425734336</t>
  </si>
  <si>
    <t>https://pbs.twimg.com/profile_banners/3979948215/1450650135</t>
  </si>
  <si>
    <t>https://pbs.twimg.com/profile_banners/4098152890/1447764451</t>
  </si>
  <si>
    <t>https://pbs.twimg.com/profile_banners/2302101439/1455017744</t>
  </si>
  <si>
    <t>https://pbs.twimg.com/profile_banners/1221855379/1455674786</t>
  </si>
  <si>
    <t>https://pbs.twimg.com/profile_banners/906473184/1457195836</t>
  </si>
  <si>
    <t>https://pbs.twimg.com/profile_banners/71556008/1458039542</t>
  </si>
  <si>
    <t>https://pbs.twimg.com/profile_banners/37392302/1400434277</t>
  </si>
  <si>
    <t>https://pbs.twimg.com/profile_banners/366785550/1450684144</t>
  </si>
  <si>
    <t>https://pbs.twimg.com/profile_banners/871582633/1453888044</t>
  </si>
  <si>
    <t>https://pbs.twimg.com/profile_banners/262178953/1457524087</t>
  </si>
  <si>
    <t>https://pbs.twimg.com/profile_banners/608996416/1456233745</t>
  </si>
  <si>
    <t>https://pbs.twimg.com/profile_banners/4211359461/1449603606</t>
  </si>
  <si>
    <t>https://pbs.twimg.com/profile_banners/2838002775/1424204147</t>
  </si>
  <si>
    <t>https://pbs.twimg.com/profile_banners/28405764/1459094372</t>
  </si>
  <si>
    <t>https://pbs.twimg.com/profile_banners/73984785/1411478751</t>
  </si>
  <si>
    <t>https://pbs.twimg.com/profile_banners/771145920/1452253763</t>
  </si>
  <si>
    <t>https://pbs.twimg.com/profile_banners/1671376374/1460997293</t>
  </si>
  <si>
    <t>https://pbs.twimg.com/profile_banners/100290102/1414497226</t>
  </si>
  <si>
    <t>https://pbs.twimg.com/profile_banners/2834433873/1413630894</t>
  </si>
  <si>
    <t>https://pbs.twimg.com/profile_banners/2522431765/1460838229</t>
  </si>
  <si>
    <t>https://pbs.twimg.com/profile_banners/545022899/1456173557</t>
  </si>
  <si>
    <t>https://pbs.twimg.com/profile_banners/980107098/1452641123</t>
  </si>
  <si>
    <t>https://pbs.twimg.com/profile_banners/4498776677/1459970935</t>
  </si>
  <si>
    <t>https://pbs.twimg.com/profile_banners/4517767336/1450555293</t>
  </si>
  <si>
    <t>https://pbs.twimg.com/profile_banners/2846778639/1460225365</t>
  </si>
  <si>
    <t>https://pbs.twimg.com/profile_banners/181561712/1439637485</t>
  </si>
  <si>
    <t>https://pbs.twimg.com/profile_banners/2970125254/1441901075</t>
  </si>
  <si>
    <t>https://pbs.twimg.com/profile_banners/3588839127/1454000425</t>
  </si>
  <si>
    <t>https://pbs.twimg.com/profile_banners/3750641188/1443724358</t>
  </si>
  <si>
    <t>https://pbs.twimg.com/profile_banners/1440799260/1368964776</t>
  </si>
  <si>
    <t>https://pbs.twimg.com/profile_banners/217842210/1459709009</t>
  </si>
  <si>
    <t>https://pbs.twimg.com/profile_banners/3055409765/1458821195</t>
  </si>
  <si>
    <t>https://pbs.twimg.com/profile_banners/253987413/1426622795</t>
  </si>
  <si>
    <t>https://pbs.twimg.com/profile_banners/364056920/1398105018</t>
  </si>
  <si>
    <t>https://pbs.twimg.com/profile_banners/148234981/1361489864</t>
  </si>
  <si>
    <t>https://pbs.twimg.com/profile_banners/52359638/1431067003</t>
  </si>
  <si>
    <t>https://pbs.twimg.com/profile_banners/2867493574/1458387617</t>
  </si>
  <si>
    <t>https://pbs.twimg.com/profile_banners/4883199993/1454799294</t>
  </si>
  <si>
    <t>https://pbs.twimg.com/profile_banners/22434802/1459185545</t>
  </si>
  <si>
    <t>https://pbs.twimg.com/profile_banners/18020612/1439573181</t>
  </si>
  <si>
    <t>https://pbs.twimg.com/profile_banners/19409873/1421898860</t>
  </si>
  <si>
    <t>https://pbs.twimg.com/profile_banners/44852085/1413017488</t>
  </si>
  <si>
    <t>https://pbs.twimg.com/profile_banners/119189335/1461109221</t>
  </si>
  <si>
    <t>https://pbs.twimg.com/profile_banners/267043024/1427525268</t>
  </si>
  <si>
    <t>https://pbs.twimg.com/profile_banners/16789906/1433502327</t>
  </si>
  <si>
    <t>https://pbs.twimg.com/profile_banners/209054371/1423837203</t>
  </si>
  <si>
    <t>https://pbs.twimg.com/profile_banners/322211196/1392756334</t>
  </si>
  <si>
    <t>https://pbs.twimg.com/profile_banners/240629853/1435164335</t>
  </si>
  <si>
    <t>https://pbs.twimg.com/profile_banners/4871428900/1456386823</t>
  </si>
  <si>
    <t>https://pbs.twimg.com/profile_banners/571032300/1393353593</t>
  </si>
  <si>
    <t>https://pbs.twimg.com/profile_banners/131238874/1427297309</t>
  </si>
  <si>
    <t>https://pbs.twimg.com/profile_banners/59437971/1456939305</t>
  </si>
  <si>
    <t>https://pbs.twimg.com/profile_banners/103326783/1363108910</t>
  </si>
  <si>
    <t>https://pbs.twimg.com/profile_banners/532241033/1421241647</t>
  </si>
  <si>
    <t>https://pbs.twimg.com/profile_banners/904529306/1401919565</t>
  </si>
  <si>
    <t>https://pbs.twimg.com/profile_banners/241630776/1407883064</t>
  </si>
  <si>
    <t>https://pbs.twimg.com/profile_banners/45223554/1459777571</t>
  </si>
  <si>
    <t>https://pbs.twimg.com/profile_banners/202326677/1456695182</t>
  </si>
  <si>
    <t>https://pbs.twimg.com/profile_banners/2367517483/1414959087</t>
  </si>
  <si>
    <t>https://pbs.twimg.com/profile_banners/39302589/1402493620</t>
  </si>
  <si>
    <t>https://pbs.twimg.com/profile_banners/156321240/1459975949</t>
  </si>
  <si>
    <t>https://pbs.twimg.com/profile_banners/79822830/1442525551</t>
  </si>
  <si>
    <t>https://pbs.twimg.com/profile_banners/353784941/1442316881</t>
  </si>
  <si>
    <t>https://pbs.twimg.com/profile_banners/897265021/1410022695</t>
  </si>
  <si>
    <t>https://pbs.twimg.com/profile_banners/3631432707/1444393426</t>
  </si>
  <si>
    <t>https://pbs.twimg.com/profile_banners/247262571/1448020294</t>
  </si>
  <si>
    <t>https://pbs.twimg.com/profile_banners/146069162/1356195010</t>
  </si>
  <si>
    <t>https://pbs.twimg.com/profile_banners/1360292306/1367917560</t>
  </si>
  <si>
    <t>https://pbs.twimg.com/profile_banners/428368659/1456880621</t>
  </si>
  <si>
    <t>https://pbs.twimg.com/profile_banners/37649518/1365679260</t>
  </si>
  <si>
    <t>https://pbs.twimg.com/profile_banners/2765012123/1412965783</t>
  </si>
  <si>
    <t>https://pbs.twimg.com/profile_banners/107294397/1411867126</t>
  </si>
  <si>
    <t>https://pbs.twimg.com/profile_banners/2459721182/1458858180</t>
  </si>
  <si>
    <t>https://pbs.twimg.com/profile_banners/470220751/1419939571</t>
  </si>
  <si>
    <t>https://pbs.twimg.com/profile_banners/217951388/1456360693</t>
  </si>
  <si>
    <t>https://pbs.twimg.com/profile_banners/2613913015/1440930594</t>
  </si>
  <si>
    <t>https://pbs.twimg.com/profile_banners/17030063/1422164315</t>
  </si>
  <si>
    <t>https://pbs.twimg.com/profile_banners/1267817348/1363290310</t>
  </si>
  <si>
    <t>https://pbs.twimg.com/profile_banners/48470015/1434085020</t>
  </si>
  <si>
    <t>https://pbs.twimg.com/profile_banners/1730118852/1460260529</t>
  </si>
  <si>
    <t>https://pbs.twimg.com/profile_banners/1579059769/1453602109</t>
  </si>
  <si>
    <t>https://pbs.twimg.com/profile_banners/235280142/1433338628</t>
  </si>
  <si>
    <t>https://pbs.twimg.com/profile_banners/21390756/1446809950</t>
  </si>
  <si>
    <t>https://pbs.twimg.com/profile_banners/408365384/1454244541</t>
  </si>
  <si>
    <t>https://pbs.twimg.com/profile_banners/3297226109/1447092948</t>
  </si>
  <si>
    <t>https://pbs.twimg.com/profile_banners/279612469/1400368836</t>
  </si>
  <si>
    <t>https://pbs.twimg.com/profile_banners/16822030/1416140286</t>
  </si>
  <si>
    <t>https://pbs.twimg.com/profile_banners/3334894492/1434723483</t>
  </si>
  <si>
    <t>https://pbs.twimg.com/profile_banners/1711164091/1453756671</t>
  </si>
  <si>
    <t>https://pbs.twimg.com/profile_banners/4686088682/1454042972</t>
  </si>
  <si>
    <t>https://pbs.twimg.com/profile_banners/69948337/1460911348</t>
  </si>
  <si>
    <t>https://pbs.twimg.com/profile_banners/20433071/1452511445</t>
  </si>
  <si>
    <t>https://pbs.twimg.com/profile_banners/2780672572/1416960683</t>
  </si>
  <si>
    <t>https://pbs.twimg.com/profile_banners/3697578914/1457562611</t>
  </si>
  <si>
    <t>https://pbs.twimg.com/profile_banners/203040103/1432308424</t>
  </si>
  <si>
    <t>https://pbs.twimg.com/profile_banners/17714721/1417982376</t>
  </si>
  <si>
    <t>https://pbs.twimg.com/profile_banners/500984400/1459859177</t>
  </si>
  <si>
    <t>https://pbs.twimg.com/profile_banners/2340812917/1409406376</t>
  </si>
  <si>
    <t>https://pbs.twimg.com/profile_banners/717494307830235136/1459987801</t>
  </si>
  <si>
    <t>https://pbs.twimg.com/profile_banners/4817871243/1456761527</t>
  </si>
  <si>
    <t>https://pbs.twimg.com/profile_banners/99535301/1427702498</t>
  </si>
  <si>
    <t>https://pbs.twimg.com/profile_banners/717258705574752256/1459974621</t>
  </si>
  <si>
    <t>https://pbs.twimg.com/profile_banners/184632938/1446491150</t>
  </si>
  <si>
    <t>https://pbs.twimg.com/profile_banners/29770501/1406837733</t>
  </si>
  <si>
    <t>https://pbs.twimg.com/profile_banners/483489439/1459100994</t>
  </si>
  <si>
    <t>https://pbs.twimg.com/profile_banners/82380246/1459459120</t>
  </si>
  <si>
    <t>https://pbs.twimg.com/profile_banners/3588258623/1446035531</t>
  </si>
  <si>
    <t>https://pbs.twimg.com/profile_banners/224651746/1414743924</t>
  </si>
  <si>
    <t>https://pbs.twimg.com/profile_banners/434052915/1397558859</t>
  </si>
  <si>
    <t>https://pbs.twimg.com/profile_banners/1888411279/1448267282</t>
  </si>
  <si>
    <t>https://pbs.twimg.com/profile_banners/4869250666/1458123482</t>
  </si>
  <si>
    <t>https://pbs.twimg.com/profile_banners/1118051545/1429747920</t>
  </si>
  <si>
    <t>https://pbs.twimg.com/profile_banners/167867714/1417197326</t>
  </si>
  <si>
    <t>https://pbs.twimg.com/profile_banners/2365455722/1427372661</t>
  </si>
  <si>
    <t>https://pbs.twimg.com/profile_banners/42707719/1442839847</t>
  </si>
  <si>
    <t>https://pbs.twimg.com/profile_banners/1247478108/1417351346</t>
  </si>
  <si>
    <t>https://pbs.twimg.com/profile_banners/2320715580/1458475576</t>
  </si>
  <si>
    <t>https://pbs.twimg.com/profile_banners/129880735/1428227592</t>
  </si>
  <si>
    <t>https://pbs.twimg.com/profile_banners/207950470/1353100301</t>
  </si>
  <si>
    <t>https://pbs.twimg.com/profile_banners/2533055803/1405551607</t>
  </si>
  <si>
    <t>https://pbs.twimg.com/profile_banners/111352166/1386192436</t>
  </si>
  <si>
    <t>https://pbs.twimg.com/profile_banners/4805098035/1453828861</t>
  </si>
  <si>
    <t>https://pbs.twimg.com/profile_banners/80122366/1458404593</t>
  </si>
  <si>
    <t>https://pbs.twimg.com/profile_banners/106553030/1456335898</t>
  </si>
  <si>
    <t>https://pbs.twimg.com/profile_banners/1619798160/1432052092</t>
  </si>
  <si>
    <t>https://pbs.twimg.com/profile_banners/462229593/1428696229</t>
  </si>
  <si>
    <t>https://pbs.twimg.com/profile_banners/63544824/1413424743</t>
  </si>
  <si>
    <t>https://pbs.twimg.com/profile_banners/3889884381/1447911832</t>
  </si>
  <si>
    <t>https://pbs.twimg.com/profile_banners/18573621/1455358100</t>
  </si>
  <si>
    <t>https://pbs.twimg.com/profile_banners/19270523/1458098185</t>
  </si>
  <si>
    <t>https://pbs.twimg.com/profile_banners/28288862/1441870736</t>
  </si>
  <si>
    <t>https://pbs.twimg.com/profile_banners/722506906858864640/1461144819</t>
  </si>
  <si>
    <t>https://pbs.twimg.com/profile_banners/2331747024/1398116401</t>
  </si>
  <si>
    <t>https://pbs.twimg.com/profile_banners/291002183/1461240227</t>
  </si>
  <si>
    <t>https://pbs.twimg.com/profile_banners/486893116/1428309192</t>
  </si>
  <si>
    <t>https://pbs.twimg.com/profile_banners/321992083/1456906299</t>
  </si>
  <si>
    <t>https://pbs.twimg.com/profile_banners/2425509946/1421165636</t>
  </si>
  <si>
    <t>https://pbs.twimg.com/profile_banners/274979330/1455120131</t>
  </si>
  <si>
    <t>https://pbs.twimg.com/profile_banners/587554286/1401700395</t>
  </si>
  <si>
    <t>https://pbs.twimg.com/profile_banners/521448489/1403718633</t>
  </si>
  <si>
    <t>https://pbs.twimg.com/profile_banners/3535194023/1441299022</t>
  </si>
  <si>
    <t>https://pbs.twimg.com/profile_banners/2830381969/1427019354</t>
  </si>
  <si>
    <t>https://pbs.twimg.com/profile_banners/312321651/1370551233</t>
  </si>
  <si>
    <t>https://pbs.twimg.com/profile_banners/2298699218/1413237314</t>
  </si>
  <si>
    <t>https://pbs.twimg.com/profile_banners/1689012644/1459263901</t>
  </si>
  <si>
    <t>https://pbs.twimg.com/profile_banners/476485701/1436142740</t>
  </si>
  <si>
    <t>https://pbs.twimg.com/profile_banners/157437355/1428524065</t>
  </si>
  <si>
    <t>https://pbs.twimg.com/profile_banners/132236753/1454107028</t>
  </si>
  <si>
    <t>https://pbs.twimg.com/profile_banners/4157852087/1447178363</t>
  </si>
  <si>
    <t>https://pbs.twimg.com/profile_banners/2575234201/1426697015</t>
  </si>
  <si>
    <t>https://pbs.twimg.com/profile_banners/716002298699386880/1459544025</t>
  </si>
  <si>
    <t>https://pbs.twimg.com/profile_banners/49942424/1447553085</t>
  </si>
  <si>
    <t>https://pbs.twimg.com/profile_banners/36288710/1392493749</t>
  </si>
  <si>
    <t>https://pbs.twimg.com/profile_banners/1467082177/1443823385</t>
  </si>
  <si>
    <t>https://pbs.twimg.com/profile_banners/18814998/1401442928</t>
  </si>
  <si>
    <t>https://pbs.twimg.com/profile_banners/3099613624/1438298694</t>
  </si>
  <si>
    <t>https://pbs.twimg.com/profile_banners/538410752/1439152962</t>
  </si>
  <si>
    <t>https://pbs.twimg.com/profile_banners/1645310084/1453851348</t>
  </si>
  <si>
    <t>https://pbs.twimg.com/profile_banners/4861129152/1454948696</t>
  </si>
  <si>
    <t>https://pbs.twimg.com/profile_banners/3634428574/1460339809</t>
  </si>
  <si>
    <t>https://pbs.twimg.com/profile_banners/854611826/1378471422</t>
  </si>
  <si>
    <t>https://pbs.twimg.com/profile_banners/17481977/1415625071</t>
  </si>
  <si>
    <t>https://pbs.twimg.com/profile_banners/133166472/1380986982</t>
  </si>
  <si>
    <t>https://pbs.twimg.com/profile_banners/1099212848/1454100089</t>
  </si>
  <si>
    <t>https://pbs.twimg.com/profile_banners/2427513280/1443322353</t>
  </si>
  <si>
    <t>https://pbs.twimg.com/profile_banners/181132565/1440113088</t>
  </si>
  <si>
    <t>https://pbs.twimg.com/profile_banners/712573499282440192/1458811071</t>
  </si>
  <si>
    <t>https://pbs.twimg.com/profile_banners/2964761297/1441580289</t>
  </si>
  <si>
    <t>https://pbs.twimg.com/profile_banners/3410530498/1446217849</t>
  </si>
  <si>
    <t>https://pbs.twimg.com/profile_banners/1572171775/1433104817</t>
  </si>
  <si>
    <t>https://pbs.twimg.com/profile_banners/606554346/1355680944</t>
  </si>
  <si>
    <t>https://pbs.twimg.com/profile_banners/53669907/1374075644</t>
  </si>
  <si>
    <t>https://pbs.twimg.com/profile_banners/16309025/1459114977</t>
  </si>
  <si>
    <t>https://pbs.twimg.com/profile_banners/2906801315/1453843868</t>
  </si>
  <si>
    <t>https://pbs.twimg.com/profile_banners/43910287/1440857791</t>
  </si>
  <si>
    <t>https://pbs.twimg.com/profile_banners/62343716/1437755224</t>
  </si>
  <si>
    <t>https://pbs.twimg.com/profile_banners/1360345298/1452038779</t>
  </si>
  <si>
    <t>https://pbs.twimg.com/profile_banners/3089155533/1426178401</t>
  </si>
  <si>
    <t>https://pbs.twimg.com/profile_banners/4883594267/1460922464</t>
  </si>
  <si>
    <t>https://pbs.twimg.com/profile_banners/390372361/1446992609</t>
  </si>
  <si>
    <t>https://pbs.twimg.com/profile_banners/116475499/1461193326</t>
  </si>
  <si>
    <t>https://pbs.twimg.com/profile_banners/2902125272/1460919461</t>
  </si>
  <si>
    <t>https://pbs.twimg.com/profile_banners/3406500304/1440469911</t>
  </si>
  <si>
    <t>https://pbs.twimg.com/profile_banners/376744269/1455146276</t>
  </si>
  <si>
    <t>https://pbs.twimg.com/profile_banners/244048301/1364976436</t>
  </si>
  <si>
    <t>https://pbs.twimg.com/profile_banners/4150728005/1460858986</t>
  </si>
  <si>
    <t>https://pbs.twimg.com/profile_banners/490471617/1454934447</t>
  </si>
  <si>
    <t>https://pbs.twimg.com/profile_banners/1249899103/1370271693</t>
  </si>
  <si>
    <t>https://pbs.twimg.com/profile_banners/457043515/1456022573</t>
  </si>
  <si>
    <t>https://pbs.twimg.com/profile_banners/48036063/1433095907</t>
  </si>
  <si>
    <t>https://pbs.twimg.com/profile_banners/58186124/1460437989</t>
  </si>
  <si>
    <t>https://pbs.twimg.com/profile_banners/2617504225/1405111748</t>
  </si>
  <si>
    <t>https://pbs.twimg.com/profile_banners/345597968/1353416799</t>
  </si>
  <si>
    <t>https://pbs.twimg.com/profile_banners/723134282/1356014629</t>
  </si>
  <si>
    <t>https://pbs.twimg.com/profile_banners/3157985075/1451740002</t>
  </si>
  <si>
    <t>https://pbs.twimg.com/profile_banners/4358478733/1454517452</t>
  </si>
  <si>
    <t>https://pbs.twimg.com/profile_banners/47754786/1428514940</t>
  </si>
  <si>
    <t>https://pbs.twimg.com/profile_banners/65874139/1457039150</t>
  </si>
  <si>
    <t>https://pbs.twimg.com/profile_banners/3364774815/1456559278</t>
  </si>
  <si>
    <t>https://pbs.twimg.com/profile_banners/761283536/1459640312</t>
  </si>
  <si>
    <t>https://pbs.twimg.com/profile_banners/219983463/1460801616</t>
  </si>
  <si>
    <t>https://pbs.twimg.com/profile_banners/3351985150/1438409108</t>
  </si>
  <si>
    <t>https://pbs.twimg.com/profile_banners/2482216220/1431611961</t>
  </si>
  <si>
    <t>https://pbs.twimg.com/profile_banners/18994468/1393357046</t>
  </si>
  <si>
    <t>https://pbs.twimg.com/profile_banners/192334069/1435009280</t>
  </si>
  <si>
    <t>https://pbs.twimg.com/profile_banners/1710236786/1422401786</t>
  </si>
  <si>
    <t>https://pbs.twimg.com/profile_banners/323746988/1461259317</t>
  </si>
  <si>
    <t>https://pbs.twimg.com/profile_banners/1212706254/1361639552</t>
  </si>
  <si>
    <t>https://pbs.twimg.com/profile_banners/48328994/1458917220</t>
  </si>
  <si>
    <t>https://pbs.twimg.com/profile_banners/17122959/1427069811</t>
  </si>
  <si>
    <t>https://pbs.twimg.com/profile_banners/702434271995236352/1456309521</t>
  </si>
  <si>
    <t>https://pbs.twimg.com/profile_banners/423756071/1398803411</t>
  </si>
  <si>
    <t>https://pbs.twimg.com/profile_banners/2407605914/1427423171</t>
  </si>
  <si>
    <t>https://pbs.twimg.com/profile_banners/2938623403/1458281481</t>
  </si>
  <si>
    <t>https://pbs.twimg.com/profile_banners/44377087/1407594643</t>
  </si>
  <si>
    <t>https://pbs.twimg.com/profile_banners/3296350937/1432489351</t>
  </si>
  <si>
    <t>https://pbs.twimg.com/profile_banners/243918522/1460371157</t>
  </si>
  <si>
    <t>ur</t>
  </si>
  <si>
    <t>eu</t>
  </si>
  <si>
    <t>http://pbs.twimg.com/profile_background_images/545215014454325248/Bh3OsOML.jpeg</t>
  </si>
  <si>
    <t>http://pbs.twimg.com/profile_background_images/148955821/64.jpg</t>
  </si>
  <si>
    <t>http://pbs.twimg.com/profile_background_images/378800000133715500/ae4pIrHj.jpeg</t>
  </si>
  <si>
    <t>http://pbs.twimg.com/profile_background_images/437894831591809025/VaCJ8C8t.jpeg</t>
  </si>
  <si>
    <t>http://pbs.twimg.com/profile_background_images/681119875/df45e74d1faed2c40e78906add64d293.jpeg</t>
  </si>
  <si>
    <t>http://pbs.twimg.com/profile_background_images/457626324/twitter_background_dark3.png</t>
  </si>
  <si>
    <t>http://pbs.twimg.com/profile_background_images/448713097/PRINT_HOUSE_11_-_20_-_small.jpg</t>
  </si>
  <si>
    <t>http://pbs.twimg.com/profile_background_images/684101845384589312/UUqtraXh.jpg</t>
  </si>
  <si>
    <t>http://pbs.twimg.com/profile_background_images/720911171893772288/oz4IkvkG.jpg</t>
  </si>
  <si>
    <t>http://pbs.twimg.com/profile_background_images/697433575319179264/FcStmg0U.png</t>
  </si>
  <si>
    <t>http://pbs.twimg.com/profile_background_images/669190832/8e4e1499fd45a27e394edb4237b3d7d3.jpeg</t>
  </si>
  <si>
    <t>http://pbs.twimg.com/profile_background_images/378800000077790555/55a7468a5a690d62c5c4c966efe08a75.jpeg</t>
  </si>
  <si>
    <t>http://pbs.twimg.com/profile_background_images/831989184/1c2c0505f5caa4846f2c11124f9bb8ca.jpeg</t>
  </si>
  <si>
    <t>http://pbs.twimg.com/profile_background_images/281589064/4221086765_9fcc859ec4_b.jpg</t>
  </si>
  <si>
    <t>http://pbs.twimg.com/profile_background_images/51875972/20091019_6765.JPG</t>
  </si>
  <si>
    <t>http://pbs.twimg.com/profile_background_images/55973883/hintergrund_twitter.jpg</t>
  </si>
  <si>
    <t>http://pbs.twimg.com/profile_background_images/378800000153860131/6KLLME4v.jpeg</t>
  </si>
  <si>
    <t>http://pbs.twimg.com/profile_background_images/452509748940640256/Gin8bJbE.jpeg</t>
  </si>
  <si>
    <t>http://pbs.twimg.com/profile_background_images/378800000133102383/9nkwhOi0.jpeg</t>
  </si>
  <si>
    <t>http://pbs.twimg.com/profile_background_images/591204072415367169/YgrA2MLT.jpg</t>
  </si>
  <si>
    <t>http://pbs.twimg.com/profile_background_images/847194803/a3a03c300139aec1d674efa7170c33fb.jpeg</t>
  </si>
  <si>
    <t>http://pbs.twimg.com/profile_background_images/666600820172001280/UsIc5Vu9.png</t>
  </si>
  <si>
    <t>http://pbs.twimg.com/profile_background_images/378800000181734457/ZJAu_c2_.jpeg</t>
  </si>
  <si>
    <t>http://pbs.twimg.com/profile_background_images/53572147/flags_roll_up1_30_percent.JPG</t>
  </si>
  <si>
    <t>http://pbs.twimg.com/profile_background_images/78998223/twitter_bg2.jpg</t>
  </si>
  <si>
    <t>http://pbs.twimg.com/profile_background_images/666602934130593793/G6iPQwpG.jpg</t>
  </si>
  <si>
    <t>http://pbs.twimg.com/profile_background_images/629284908/h94ykx727dkkdwmb3vpy.jpeg</t>
  </si>
  <si>
    <t>http://pbs.twimg.com/profile_background_images/158007803/african-immigrants_998807c.jpg</t>
  </si>
  <si>
    <t>http://pbs.twimg.com/profile_background_images/579588212/lyi0nilcbjl7sr141of1.jpeg</t>
  </si>
  <si>
    <t>http://pbs.twimg.com/profile_background_images/21099747/twitter.jpg</t>
  </si>
  <si>
    <t>http://pbs.twimg.com/profile_background_images/558589367086641152/NvZPknPW.jpeg</t>
  </si>
  <si>
    <t>http://pbs.twimg.com/profile_background_images/694245542721916928/0q39JNSU.jpg</t>
  </si>
  <si>
    <t>http://pbs.twimg.com/profile_background_images/275278495/IMG_2448.PNG</t>
  </si>
  <si>
    <t>http://pbs.twimg.com/profile_background_images/570714880567566336/MziGsrq5.jpeg</t>
  </si>
  <si>
    <t>http://pbs.twimg.com/profile_background_images/571166481/hxzcmn0vnxgwbazvmt8o.gif</t>
  </si>
  <si>
    <t>http://pbs.twimg.com/profile_background_images/458312375758618626/dHiui4s3.jpeg</t>
  </si>
  <si>
    <t>http://pbs.twimg.com/profile_background_images/796942886/a38b99087a610167cf660b50f2fcee88.jpeg</t>
  </si>
  <si>
    <t>http://pbs.twimg.com/profile_background_images/552848373519110144/DOIiJbZp.jpeg</t>
  </si>
  <si>
    <t>http://pbs.twimg.com/profile_background_images/554382973/arabic-twitter.jpg</t>
  </si>
  <si>
    <t>http://pbs.twimg.com/profile_background_images/592232945517133824/Fp-cbWI-.jpg</t>
  </si>
  <si>
    <t>http://pbs.twimg.com/profile_background_images/593870052/dhdgds0wh32g2qkg7b76.png</t>
  </si>
  <si>
    <t>http://pbs.twimg.com/profile_background_images/474312745462951937/4zkHZ8Zv.jpeg</t>
  </si>
  <si>
    <t>http://pbs.twimg.com/profile_background_images/857512722/06119f2c1da79b530f0d973756755e3b.png</t>
  </si>
  <si>
    <t>http://pbs.twimg.com/profile_background_images/378800000032985007/e1ff705e8d2af67ad27be0ceb77f0154.jpeg</t>
  </si>
  <si>
    <t>http://pbs.twimg.com/profile_background_images/123102885/Kopie_von_10102009kl.jpg</t>
  </si>
  <si>
    <t>http://pbs.twimg.com/profile_background_images/524580611281797123/goorKj_1.jpeg</t>
  </si>
  <si>
    <t>http://pbs.twimg.com/profile_background_images/654354426992435200/pHvB7EMo.jpg</t>
  </si>
  <si>
    <t>http://pbs.twimg.com/profile_background_images/645698090259755008/nF_SQCvh.jpg</t>
  </si>
  <si>
    <t>http://pbs.twimg.com/profile_background_images/308513396/Collagen.jpg</t>
  </si>
  <si>
    <t>http://pbs.twimg.com/profile_background_images/477073365916602368/Fkwb-uP2.jpeg</t>
  </si>
  <si>
    <t>http://pbs.twimg.com/profile_background_images/441476826/st_pauli2</t>
  </si>
  <si>
    <t>http://pbs.twimg.com/profile_background_images/452641374/2012-03-19_11-23-52_Sametime_Appshare_Highlighter.png</t>
  </si>
  <si>
    <t>http://pbs.twimg.com/profile_background_images/378800000010202717/4f33a4d461e4007ee122d90a244877fb.jpeg</t>
  </si>
  <si>
    <t>http://pbs.twimg.com/profile_background_images/669213440410591232/K19MN37b.jpg</t>
  </si>
  <si>
    <t>http://pbs.twimg.com/profile_background_images/486922815581347840/Qe03KKm0.png</t>
  </si>
  <si>
    <t>http://pbs.twimg.com/profile_background_images/523826889/_MLK_Library.jpg</t>
  </si>
  <si>
    <t>http://pbs.twimg.com/profile_background_images/340232043/x16b474caf86ef9eb21684128f434ab0.jpg</t>
  </si>
  <si>
    <t>http://pbs.twimg.com/profile_background_images/118762090/Picture_111.jpg</t>
  </si>
  <si>
    <t>http://pbs.twimg.com/profile_background_images/378800000071408799/558c5238f5516f57e4dd6fb5e859af4b.jpeg</t>
  </si>
  <si>
    <t>http://pbs.twimg.com/profile_background_images/378800000071351649/ec8854cadef3d2f2ed794bda1515266c.jpeg</t>
  </si>
  <si>
    <t>http://pbs.twimg.com/profile_background_images/378800000133748267/PfdfVAL4.jpeg</t>
  </si>
  <si>
    <t>http://pbs.twimg.com/profile_background_images/230519122/ghhg.gif</t>
  </si>
  <si>
    <t>http://pbs.twimg.com/profile_background_images/150681963/statue-of-liberty-america-flag.jpg</t>
  </si>
  <si>
    <t>http://pbs.twimg.com/profile_background_images/648924908643180544/QEvDTfVp.jpg</t>
  </si>
  <si>
    <t>http://pbs.twimg.com/profile_background_images/503504616277831680/Sd7_cEQZ.png</t>
  </si>
  <si>
    <t>http://pbs.twimg.com/profile_background_images/527609353260380160/Gxourqz7.jpeg</t>
  </si>
  <si>
    <t>http://pbs.twimg.com/profile_background_images/187445478/DSC_4505.JPG</t>
  </si>
  <si>
    <t>http://pbs.twimg.com/profile_background_images/116093952/hatewatch_twitter_bkgd_2_.jpg</t>
  </si>
  <si>
    <t>http://pbs.twimg.com/profile_background_images/425566973/DSC_0033_twitter2.jpg</t>
  </si>
  <si>
    <t>http://pbs.twimg.com/profile_background_images/748138029/5913b0509d51bac63896cf98e6e28c74.jpeg</t>
  </si>
  <si>
    <t>http://pbs.twimg.com/profile_background_images/595562460599300096/PynF3MBJ.png</t>
  </si>
  <si>
    <t>http://pbs.twimg.com/profile_background_images/417449950/GrafPirTw2.png</t>
  </si>
  <si>
    <t>http://pbs.twimg.com/profile_background_images/269471610/bc-background.jpg</t>
  </si>
  <si>
    <t>http://pbs.twimg.com/profile_background_images/434063204499480577/C9_S0dsh.png</t>
  </si>
  <si>
    <t>http://pbs.twimg.com/profile_background_images/831852503/a758501e790a94a107bcd44e7c8e0cd5.jpeg</t>
  </si>
  <si>
    <t>http://pbs.twimg.com/profile_background_images/523990604468875266/xRbMJOI_.jpeg</t>
  </si>
  <si>
    <t>http://pbs.twimg.com/profile_background_images/431934280256585728/03tqlh8k.jpeg</t>
  </si>
  <si>
    <t>http://pbs.twimg.com/profile_background_images/651514209327419392/yrOEB7h6.jpg</t>
  </si>
  <si>
    <t>http://pbs.twimg.com/profile_background_images/447360244/LOGO_PRENSA_DEF..jpg</t>
  </si>
  <si>
    <t>http://pbs.twimg.com/profile_background_images/582850056019038208/3Yhsrs7b.jpg</t>
  </si>
  <si>
    <t>http://pbs.twimg.com/profile_background_images/624179007622377472/rLqCq6gc.jpg</t>
  </si>
  <si>
    <t>http://pbs.twimg.com/profile_background_images/887420088/e3b54af58b3b246e4780a4abb0453304.jpeg</t>
  </si>
  <si>
    <t>http://pbs.twimg.com/profile_background_images/378800000012719790/72d81636468ae03699c2f17bca6da77d.jpeg</t>
  </si>
  <si>
    <t>http://pbs.twimg.com/profile_background_images/193274579/severus-snape-severus-snape-6237055-800-1185.jpg</t>
  </si>
  <si>
    <t>http://pbs.twimg.com/profile_background_images/378800000060990278/c05f103464b54d63d32967b9e654ed19.jpeg</t>
  </si>
  <si>
    <t>http://pbs.twimg.com/profile_background_images/378800000057788485/adfe3057fc4fdd49ecdda6902f155140.jpeg</t>
  </si>
  <si>
    <t>http://pbs.twimg.com/profile_background_images/378800000160694959/ZKoftMpY.jpeg</t>
  </si>
  <si>
    <t>http://pbs.twimg.com/profile_background_images/604308706/rl6zyyid18mwmqbw540b.jpeg</t>
  </si>
  <si>
    <t>http://pbs.twimg.com/profile_background_images/687352205591080960/CKaj8VfX.jpg</t>
  </si>
  <si>
    <t>http://pbs.twimg.com/profile_background_images/158566188/NEW-twitter-wallpaper5.png</t>
  </si>
  <si>
    <t>http://pbs.twimg.com/profile_background_images/150761842/DSCN1727-1.jpg</t>
  </si>
  <si>
    <t>http://pbs.twimg.com/profile_background_images/721498552585756672/Iz10-c0S.jpg</t>
  </si>
  <si>
    <t>http://pbs.twimg.com/profile_background_images/378800000114723657/400983c4fd7471787de9c4e5643c998d.png</t>
  </si>
  <si>
    <t>http://pbs.twimg.com/profile_background_images/77496790/twitter.JPG</t>
  </si>
  <si>
    <t>http://pbs.twimg.com/profile_background_images/408460821/LogRKras1.jpg</t>
  </si>
  <si>
    <t>http://pbs.twimg.com/profile_background_images/125862309/twitter-torres-del-paine.jpg</t>
  </si>
  <si>
    <t>http://pbs.twimg.com/profile_background_images/560845564007305216/m6SIibOC.jpeg</t>
  </si>
  <si>
    <t>http://pbs.twimg.com/profile_background_images/622714359/nl44ikyjnwzrivuyneen.jpeg</t>
  </si>
  <si>
    <t>http://pbs.twimg.com/profile_background_images/568157603478257664/HGmEilgp.jpeg</t>
  </si>
  <si>
    <t>http://pbs.twimg.com/profile_background_images/613098634662383617/QPJ1e2td.jpg</t>
  </si>
  <si>
    <t>http://pbs.twimg.com/profile_background_images/591892822/uhovpbdmizcy91a6p0ar.jpeg</t>
  </si>
  <si>
    <t>http://pbs.twimg.com/profile_images/669576347497304064/HYpfOAss_normal.png</t>
  </si>
  <si>
    <t>http://pbs.twimg.com/profile_images/468515433209819137/-NpahNKT_normal.jpeg</t>
  </si>
  <si>
    <t>http://pbs.twimg.com/profile_images/1153931439/bilde_normal.jpeg</t>
  </si>
  <si>
    <t>http://pbs.twimg.com/profile_images/616632486794297344/7EQfyy5v_normal.jpg</t>
  </si>
  <si>
    <t>http://pbs.twimg.com/profile_images/713295352464596992/BfIGdKaz_normal.jpg</t>
  </si>
  <si>
    <t>http://pbs.twimg.com/profile_images/684060581591134209/d0gRDZFV_normal.jpg</t>
  </si>
  <si>
    <t>http://pbs.twimg.com/profile_images/3636494525/ac867fe7db3ee3938ad093ba5e912245_normal.jpeg</t>
  </si>
  <si>
    <t>http://pbs.twimg.com/profile_images/701088137032953857/dULBy9f2_normal.jpg</t>
  </si>
  <si>
    <t>http://pbs.twimg.com/profile_images/604778842109186048/wLca3Dmd_normal.jpg</t>
  </si>
  <si>
    <t>http://pbs.twimg.com/profile_images/378800000644692999/833b0fb3d1e62c84522d4cede85afb40_normal.jpeg</t>
  </si>
  <si>
    <t>http://pbs.twimg.com/profile_images/522079503200571394/VD7_ul4o_normal.jpeg</t>
  </si>
  <si>
    <t>http://pbs.twimg.com/profile_images/689856514581008384/TEruAPys_normal.jpg</t>
  </si>
  <si>
    <t>http://pbs.twimg.com/profile_images/671278318637961216/vR4vh1Qp_normal.jpg</t>
  </si>
  <si>
    <t>http://pbs.twimg.com/profile_images/378800000473338962/dcdd7d7bdee5de76dfd44c2296824695_normal.jpeg</t>
  </si>
  <si>
    <t>http://pbs.twimg.com/profile_images/698875643950403584/Kkdl8Aj0_normal.jpg</t>
  </si>
  <si>
    <t>http://pbs.twimg.com/profile_images/668546514696970241/ba2-gB3F_normal.jpg</t>
  </si>
  <si>
    <t>http://pbs.twimg.com/profile_images/719053186628194304/Y09rsqaX_normal.jpg</t>
  </si>
  <si>
    <t>http://pbs.twimg.com/profile_images/2666089770/a46c2357cb237226a6e17cc7216a8fa0_normal.jpeg</t>
  </si>
  <si>
    <t>http://pbs.twimg.com/profile_images/532584162994040832/ZiUFJd4d_normal.jpeg</t>
  </si>
  <si>
    <t>http://pbs.twimg.com/profile_images/569432850618134528/uk9YQy_n_normal.jpeg</t>
  </si>
  <si>
    <t>http://pbs.twimg.com/profile_images/1123700911/CRIT_logo_normal.JPG</t>
  </si>
  <si>
    <t>http://pbs.twimg.com/profile_images/542248278817914880/nC9rga0-_normal.jpeg</t>
  </si>
  <si>
    <t>http://pbs.twimg.com/profile_images/704712931473235969/wrHcLYbv_normal.jpg</t>
  </si>
  <si>
    <t>http://pbs.twimg.com/profile_images/662335056053035008/ylqEagou_normal.jpg</t>
  </si>
  <si>
    <t>http://pbs.twimg.com/profile_images/2402796796/nkw10kpjgjw0ru4shyla_normal.jpeg</t>
  </si>
  <si>
    <t>http://pbs.twimg.com/profile_images/2183899474/JW_photo_normal.jpg</t>
  </si>
  <si>
    <t>http://pbs.twimg.com/profile_images/714457705705050114/edbZpTo__normal.jpg</t>
  </si>
  <si>
    <t>http://pbs.twimg.com/profile_images/693400857233203200/zzEFqMYW_normal.jpg</t>
  </si>
  <si>
    <t>http://pbs.twimg.com/profile_images/718080115540885504/VX3SFVKB_normal.jpg</t>
  </si>
  <si>
    <t>http://pbs.twimg.com/profile_images/714586954013282304/4Ss0iorP_normal.jpg</t>
  </si>
  <si>
    <t>http://pbs.twimg.com/profile_images/662070329309728769/4ePwBaFK_normal.jpg</t>
  </si>
  <si>
    <t>http://pbs.twimg.com/profile_images/707532690531196928/6vXzfGAW_normal.jpg</t>
  </si>
  <si>
    <t>http://pbs.twimg.com/profile_images/513282461300572160/09NoY2fM_normal.jpeg</t>
  </si>
  <si>
    <t>http://pbs.twimg.com/profile_images/510670812492627969/66p91iZ__normal.jpeg</t>
  </si>
  <si>
    <t>http://pbs.twimg.com/profile_images/1692577132/chrisskidmore_normal.jpg</t>
  </si>
  <si>
    <t>http://pbs.twimg.com/profile_images/511455050187558912/EedCXxc1_normal.jpeg</t>
  </si>
  <si>
    <t>http://pbs.twimg.com/profile_images/631771664985010177/Lq73nFls_normal.jpg</t>
  </si>
  <si>
    <t>http://pbs.twimg.com/profile_images/667803012190998528/cR9TRhLe_normal.png</t>
  </si>
  <si>
    <t>http://pbs.twimg.com/profile_images/1801937677/t_sq_normal.jpg</t>
  </si>
  <si>
    <t>http://pbs.twimg.com/profile_images/1421963799/TORavatar_normal.jpg</t>
  </si>
  <si>
    <t>http://pbs.twimg.com/profile_images/720403023550357504/qz1kVVcB_normal.jpg</t>
  </si>
  <si>
    <t>http://pbs.twimg.com/profile_images/608924657404751872/FQcdOMjU_normal.jpg</t>
  </si>
  <si>
    <t>http://pbs.twimg.com/profile_images/694566923258982401/dpjHnu20_normal.png</t>
  </si>
  <si>
    <t>http://pbs.twimg.com/profile_images/423900562233757697/zznoK8kf_normal.jpeg</t>
  </si>
  <si>
    <t>http://pbs.twimg.com/profile_images/72279094/logo_twitter_normal.png</t>
  </si>
  <si>
    <t>http://pbs.twimg.com/profile_images/459505033030037504/EiFcBPwP_normal.jpeg</t>
  </si>
  <si>
    <t>http://pbs.twimg.com/profile_images/577927982645293056/5pzmN6Y__normal.jpeg</t>
  </si>
  <si>
    <t>http://pbs.twimg.com/profile_images/715604139884019713/CBF9kiOJ_normal.jpg</t>
  </si>
  <si>
    <t>http://pbs.twimg.com/profile_images/642563512657575936/R3CDy5Yu_normal.png</t>
  </si>
  <si>
    <t>http://pbs.twimg.com/profile_images/716325325312016384/Tm9lDi0D_normal.jpg</t>
  </si>
  <si>
    <t>http://pbs.twimg.com/profile_images/511799399899336704/KA6Fn_A8_normal.jpeg</t>
  </si>
  <si>
    <t>http://pbs.twimg.com/profile_images/590950827109568513/pYZCVVKb_normal.jpg</t>
  </si>
  <si>
    <t>http://pbs.twimg.com/profile_images/1314340127/av-16946_normal.jpg</t>
  </si>
  <si>
    <t>http://pbs.twimg.com/profile_images/714198459658735616/6zVnIL8C_normal.jpg</t>
  </si>
  <si>
    <t>http://pbs.twimg.com/profile_images/723061539691962368/5R7iCJYx_normal.jpg</t>
  </si>
  <si>
    <t>http://pbs.twimg.com/profile_images/378800000301835306/b9d94bdd7ffa8a23e3b0d6a6f442887d_normal.png</t>
  </si>
  <si>
    <t>http://pbs.twimg.com/profile_images/717440923999854593/nwsZKccm_normal.jpg</t>
  </si>
  <si>
    <t>http://pbs.twimg.com/profile_images/543269385570246656/Df_OSwsJ_normal.jpeg</t>
  </si>
  <si>
    <t>http://pbs.twimg.com/profile_images/670770276632760320/YBmGzjms_normal.png</t>
  </si>
  <si>
    <t>http://pbs.twimg.com/profile_images/704424266620669952/C43baN0Z_normal.jpg</t>
  </si>
  <si>
    <t>http://pbs.twimg.com/profile_images/661207651095826432/jDghVtxe_normal.jpg</t>
  </si>
  <si>
    <t>http://pbs.twimg.com/profile_images/534843396184363008/54TIec89_normal.jpeg</t>
  </si>
  <si>
    <t>http://pbs.twimg.com/profile_images/690632139872833537/taSdLvme_normal.jpg</t>
  </si>
  <si>
    <t>http://pbs.twimg.com/profile_images/722257464838586368/bUlKg5cd_normal.jpg</t>
  </si>
  <si>
    <t>http://pbs.twimg.com/profile_images/378800000706135417/9dee73c1249d33c0b87deb93cc6c66fe_normal.png</t>
  </si>
  <si>
    <t>http://pbs.twimg.com/profile_images/645688083309010944/RkFIlNua_normal.jpg</t>
  </si>
  <si>
    <t>http://pbs.twimg.com/profile_images/711853580475625472/ZhEDP-5a_normal.jpg</t>
  </si>
  <si>
    <t>http://pbs.twimg.com/profile_images/485406301842051072/iGnZVmqn_normal.jpeg</t>
  </si>
  <si>
    <t>http://pbs.twimg.com/profile_images/715841882543235073/KqjEgqJB_normal.jpg</t>
  </si>
  <si>
    <t>http://pbs.twimg.com/profile_images/532543826661896192/K4RfRTb4_normal.jpeg</t>
  </si>
  <si>
    <t>http://pbs.twimg.com/profile_images/1265622361/FEANTSA_logo_print_quality_normal.JPG</t>
  </si>
  <si>
    <t>http://pbs.twimg.com/profile_images/1265940699/NEW_LOGO_TWITTER_normal.jpg</t>
  </si>
  <si>
    <t>http://pbs.twimg.com/profile_images/695184021731414016/KMyLj2dn_normal.png</t>
  </si>
  <si>
    <t>http://pbs.twimg.com/profile_images/696716116958298114/cx15KSZ3_normal.jpg</t>
  </si>
  <si>
    <t>http://pbs.twimg.com/profile_images/567774105684811776/-3LqVKeU_normal.jpeg</t>
  </si>
  <si>
    <t>http://pbs.twimg.com/profile_images/426763248910606336/N23_vabP_normal.png</t>
  </si>
  <si>
    <t>http://pbs.twimg.com/profile_images/711982165060415489/tnYCyRNf_normal.jpg</t>
  </si>
  <si>
    <t>http://pbs.twimg.com/profile_images/710218887648952320/gCNszIVb_normal.jpg</t>
  </si>
  <si>
    <t>http://pbs.twimg.com/profile_images/413493573/prejuges12_normal.jpg</t>
  </si>
  <si>
    <t>http://pbs.twimg.com/profile_images/722547829810536448/rEQoMs17_normal.jpg</t>
  </si>
  <si>
    <t>http://pbs.twimg.com/profile_images/717086055380426754/EBGjZ8Fz_normal.jpg</t>
  </si>
  <si>
    <t>http://pbs.twimg.com/profile_images/589193971794124801/fJyjbafQ_normal.jpg</t>
  </si>
  <si>
    <t>http://pbs.twimg.com/profile_images/590232087900385280/jTmaFERH_normal.jpg</t>
  </si>
  <si>
    <t>http://pbs.twimg.com/profile_images/603357236874850304/6etULKc2_normal.jpg</t>
  </si>
  <si>
    <t>http://pbs.twimg.com/profile_images/378800000220532021/0b643081bcc47d3f92ebf1f9531e6280_normal.jpeg</t>
  </si>
  <si>
    <t>http://pbs.twimg.com/profile_images/598225476574957568/kL24zFQi_normal.jpg</t>
  </si>
  <si>
    <t>http://pbs.twimg.com/profile_images/719995892825239552/BpS8pIxu_normal.jpg</t>
  </si>
  <si>
    <t>http://pbs.twimg.com/profile_images/719888790786031616/VkbOclfP_normal.jpg</t>
  </si>
  <si>
    <t>http://pbs.twimg.com/profile_images/717790801233719296/iSJj47BL_normal.jpg</t>
  </si>
  <si>
    <t>http://pbs.twimg.com/profile_images/695378430192283648/AETrE3Q4_normal.jpg</t>
  </si>
  <si>
    <t>http://pbs.twimg.com/profile_images/722406357811535873/HfSieuw8_normal.jpg</t>
  </si>
  <si>
    <t>http://pbs.twimg.com/profile_images/632339617379848192/EZMSzhnM_normal.jpg</t>
  </si>
  <si>
    <t>http://pbs.twimg.com/profile_images/568694909733855232/vNdjHlv1_normal.jpeg</t>
  </si>
  <si>
    <t>http://pbs.twimg.com/profile_images/692754115236073472/TjaN8804_normal.jpg</t>
  </si>
  <si>
    <t>http://pbs.twimg.com/profile_images/636999379484737536/faOg0T0P_normal.jpg</t>
  </si>
  <si>
    <t>http://pbs.twimg.com/profile_images/649644253098975233/cnd3EHqd_normal.jpg</t>
  </si>
  <si>
    <t>http://pbs.twimg.com/profile_images/465018030624210944/q3Eup4dd_normal.png</t>
  </si>
  <si>
    <t>http://pbs.twimg.com/profile_images/680360767888179201/2DLl3_63_normal.jpg</t>
  </si>
  <si>
    <t>http://pbs.twimg.com/profile_images/591364894001238016/3YQ8Thp__normal.jpg</t>
  </si>
  <si>
    <t>http://pbs.twimg.com/profile_images/490762795537821696/NCm8d97j_normal.jpeg</t>
  </si>
  <si>
    <t>http://pbs.twimg.com/profile_images/469571109319233539/8QO16EQU_normal.jpeg</t>
  </si>
  <si>
    <t>http://pbs.twimg.com/profile_images/1976123955/image-preview_normal.jpg</t>
  </si>
  <si>
    <t>http://pbs.twimg.com/profile_images/718951381072089089/RhKQijPd_normal.jpg</t>
  </si>
  <si>
    <t>http://pbs.twimg.com/profile_images/702527422051295232/EmhgPZCI_normal.jpg</t>
  </si>
  <si>
    <t>http://pbs.twimg.com/profile_images/686554481362923520/jPFYtyPL_normal.jpg</t>
  </si>
  <si>
    <t>http://pbs.twimg.com/profile_images/699626412785979392/8R7VYi1Q_normal.jpg</t>
  </si>
  <si>
    <t>http://pbs.twimg.com/profile_images/711988702730461184/PgYv01Km_normal.jpg</t>
  </si>
  <si>
    <t>http://pbs.twimg.com/profile_images/615620009604345856/fqNS8Xg9_normal.jpg</t>
  </si>
  <si>
    <t>http://pbs.twimg.com/profile_images/1902085041/clip_image002_normal.jpg</t>
  </si>
  <si>
    <t>http://pbs.twimg.com/profile_images/2226461046/square_normal.jpg</t>
  </si>
  <si>
    <t>http://pbs.twimg.com/profile_images/520858947494752257/uGxojwGh_normal.jpeg</t>
  </si>
  <si>
    <t>http://pbs.twimg.com/profile_images/699052746259824640/n5q-BlbI_normal.jpg</t>
  </si>
  <si>
    <t>http://pbs.twimg.com/profile_images/679402268043534339/6cWbrIPC_normal.jpg</t>
  </si>
  <si>
    <t>http://pbs.twimg.com/profile_images/687539842591268864/eOqGtsdV_normal.jpg</t>
  </si>
  <si>
    <t>http://pbs.twimg.com/profile_images/675817917758459904/vTz6C8Nd_normal.jpg</t>
  </si>
  <si>
    <t>http://pbs.twimg.com/profile_images/610012927463157760/3d2aEWMm_normal.jpg</t>
  </si>
  <si>
    <t>http://pbs.twimg.com/profile_images/565524758976921600/P9fHzALz_normal.png</t>
  </si>
  <si>
    <t>http://pbs.twimg.com/profile_images/1450516219/SRMAHARAJ_LOGO10_normal.jpg</t>
  </si>
  <si>
    <t>http://pbs.twimg.com/profile_images/3084997095/e809bac88bda40597d0d6928c4104d11_normal.jpeg</t>
  </si>
  <si>
    <t>http://pbs.twimg.com/profile_images/702763258218987520/REfZdvLR_normal.jpg</t>
  </si>
  <si>
    <t>http://pbs.twimg.com/profile_images/566236112876609536/C9Mw_KoX_normal.jpeg</t>
  </si>
  <si>
    <t>http://pbs.twimg.com/profile_images/3637634148/8a6d98ddb32c6289995c5622323b970c_normal.jpeg</t>
  </si>
  <si>
    <t>http://pbs.twimg.com/profile_images/717496370429620224/oBNL5nuI_normal.jpg</t>
  </si>
  <si>
    <t>http://pbs.twimg.com/profile_images/444056448306135040/0m1OqiOn_normal.jpeg</t>
  </si>
  <si>
    <t>http://pbs.twimg.com/profile_images/555353714848849920/9WwfOgjn_normal.jpeg</t>
  </si>
  <si>
    <t>http://pbs.twimg.com/profile_images/681107968419590144/lV4Vl3jp_normal.jpg</t>
  </si>
  <si>
    <t>http://pbs.twimg.com/profile_images/499324973245558785/9lWXmLKy_normal.jpeg</t>
  </si>
  <si>
    <t>http://pbs.twimg.com/profile_images/719093084156477440/l7jIsvrW_normal.jpg</t>
  </si>
  <si>
    <t>http://pbs.twimg.com/profile_images/597487144656105472/Q3strPGL_normal.jpg</t>
  </si>
  <si>
    <t>http://pbs.twimg.com/profile_images/529001788242817026/I5dR_gGX_normal.jpeg</t>
  </si>
  <si>
    <t>http://pbs.twimg.com/profile_images/684418998247669760/hmPJ8MbE_normal.png</t>
  </si>
  <si>
    <t>http://pbs.twimg.com/profile_images/378800000181269232/c003f405d63f0b791a3cc4ab3a66deaa_normal.jpeg</t>
  </si>
  <si>
    <t>http://pbs.twimg.com/profile_images/573539236533633024/Zh0yCmgD_normal.jpeg</t>
  </si>
  <si>
    <t>http://pbs.twimg.com/profile_images/640592575020314624/k-EPgpuN_normal.jpg</t>
  </si>
  <si>
    <t>http://pbs.twimg.com/profile_images/721257265743994880/dsmHWBeX_normal.jpg</t>
  </si>
  <si>
    <t>http://pbs.twimg.com/profile_images/702075067996495873/JrcyQt9y_normal.jpg</t>
  </si>
  <si>
    <t>http://pbs.twimg.com/profile_images/672091143203516416/fx3D6887_normal.png</t>
  </si>
  <si>
    <t>http://pbs.twimg.com/profile_images/666161650051977216/Vv8dg9pT_normal.png</t>
  </si>
  <si>
    <t>http://pbs.twimg.com/profile_images/929239066/twitter_normal.jpg</t>
  </si>
  <si>
    <t>http://pbs.twimg.com/profile_images/705911078744621056/rgqbjoIr_normal.jpg</t>
  </si>
  <si>
    <t>http://pbs.twimg.com/profile_images/693120285508243461/h3PqkzdE_normal.jpg</t>
  </si>
  <si>
    <t>http://pbs.twimg.com/profile_images/1901872265/IMG_0124_normal.JPG</t>
  </si>
  <si>
    <t>http://pbs.twimg.com/profile_images/3371255140/c8f8f54e559dacc1337650397e15d8bd_normal.jpeg</t>
  </si>
  <si>
    <t>http://pbs.twimg.com/profile_images/723276193340989440/88Teg_1F_normal.jpg</t>
  </si>
  <si>
    <t>http://pbs.twimg.com/profile_images/722722647574999040/G96n4Pcx_normal.jpg</t>
  </si>
  <si>
    <t>http://pbs.twimg.com/profile_images/680187445539946496/jZKZlNLy_normal.jpg</t>
  </si>
  <si>
    <t>http://pbs.twimg.com/profile_images/691237420998721536/NinEli7N_normal.jpg</t>
  </si>
  <si>
    <t>http://pbs.twimg.com/profile_images/559454282484035585/8Wpp1b2V_normal.jpeg</t>
  </si>
  <si>
    <t>http://pbs.twimg.com/profile_images/699712881542197252/G-0WOxPi_normal.png</t>
  </si>
  <si>
    <t>http://pbs.twimg.com/profile_images/559223073769943040/cIvxjbnF_normal.jpeg</t>
  </si>
  <si>
    <t>http://pbs.twimg.com/profile_images/3379942507/6318e7140a4195234e3ef351fe235dfd_normal.jpeg</t>
  </si>
  <si>
    <t>http://pbs.twimg.com/profile_images/555104911914844160/SUQE2Rqp_normal.png</t>
  </si>
  <si>
    <t>http://pbs.twimg.com/profile_images/627972213195456512/0zBqGi90_normal.jpg</t>
  </si>
  <si>
    <t>http://pbs.twimg.com/profile_images/568534675526672384/2nZpwS-a_normal.jpeg</t>
  </si>
  <si>
    <t>http://pbs.twimg.com/profile_images/691077310485671936/RXWHyN3m_normal.png</t>
  </si>
  <si>
    <t>http://pbs.twimg.com/profile_images/378800000439541933/8fa6fce790726c30006b16dd4e42d883_normal.jpeg</t>
  </si>
  <si>
    <t>http://pbs.twimg.com/profile_images/2241149519/RSC-logo-web_normal.jpg</t>
  </si>
  <si>
    <t>http://pbs.twimg.com/profile_images/693778875571159040/-lRtrcSg_normal.jpg</t>
  </si>
  <si>
    <t>http://pbs.twimg.com/profile_images/676500470211452932/zvcAfVUj_normal.jpg</t>
  </si>
  <si>
    <t>http://pbs.twimg.com/profile_images/1305700168/iri5464_normal.gif</t>
  </si>
  <si>
    <t>http://pbs.twimg.com/profile_images/554787336349704192/VPK1reF1_normal.jpeg</t>
  </si>
  <si>
    <t>http://pbs.twimg.com/profile_images/611901047565631488/ELOY8iWR_normal.jpg</t>
  </si>
  <si>
    <t>http://pbs.twimg.com/profile_images/668805731525726209/JuVEK2RC_normal.jpg</t>
  </si>
  <si>
    <t>http://pbs.twimg.com/profile_images/682728289354387456/7yQNzlx__normal.jpg</t>
  </si>
  <si>
    <t>http://pbs.twimg.com/profile_images/642027585686384640/eJJ65-hg_normal.jpg</t>
  </si>
  <si>
    <t>http://pbs.twimg.com/profile_images/722186482748944384/XpqWIb6N_normal.jpg</t>
  </si>
  <si>
    <t>http://pbs.twimg.com/profile_images/691744644691005440/UD1Dq8WI_normal.jpg</t>
  </si>
  <si>
    <t>http://pbs.twimg.com/profile_images/537398927629492224/-gaJbNL2_normal.jpeg</t>
  </si>
  <si>
    <t>http://pbs.twimg.com/profile_images/707694768919224320/xv-WK7zC_normal.jpg</t>
  </si>
  <si>
    <t>http://pbs.twimg.com/profile_images/506899473847422977/nvS7h4MB_normal.jpeg</t>
  </si>
  <si>
    <t>http://pbs.twimg.com/profile_images/521718074282504192/qiu-72Dx_normal.jpeg</t>
  </si>
  <si>
    <t>http://pbs.twimg.com/profile_images/734331794/karl_sm_normal.jpg</t>
  </si>
  <si>
    <t>http://pbs.twimg.com/profile_images/690961798074363906/udd74dIp_normal.jpg</t>
  </si>
  <si>
    <t>http://pbs.twimg.com/profile_images/685398869451108352/4CLmtj_w_normal.jpg</t>
  </si>
  <si>
    <t>http://pbs.twimg.com/profile_images/706259191015546880/pQpus1uc_normal.jpg</t>
  </si>
  <si>
    <t>http://pbs.twimg.com/profile_images/717611300466122753/Jmo88YC2_normal.jpg</t>
  </si>
  <si>
    <t>http://pbs.twimg.com/profile_images/710198121893138438/eDm7SFhb_normal.jpg</t>
  </si>
  <si>
    <t>http://pbs.twimg.com/profile_images/711713399399440385/r9UDdCIz_normal.jpg</t>
  </si>
  <si>
    <t>http://pbs.twimg.com/profile_images/722891841243332608/aFRYNsck_normal.jpg</t>
  </si>
  <si>
    <t>http://pbs.twimg.com/profile_images/708030139863605248/aBOQU41k_normal.jpg</t>
  </si>
  <si>
    <t>http://pbs.twimg.com/profile_images/570631148780568576/aXVMBMiu_normal.jpeg</t>
  </si>
  <si>
    <t>http://pbs.twimg.com/profile_images/480012636726108160/qP3ldVtb_normal.png</t>
  </si>
  <si>
    <t>http://pbs.twimg.com/profile_images/705686712404598784/ZFHf-rAB_normal.jpg</t>
  </si>
  <si>
    <t>http://pbs.twimg.com/profile_images/618729007228583936/2ekyRABE_normal.jpg</t>
  </si>
  <si>
    <t>http://pbs.twimg.com/profile_images/721095977797578753/7jsEyOVc_normal.jpg</t>
  </si>
  <si>
    <t>http://pbs.twimg.com/profile_images/659422321489420288/VQ1DIzpg_normal.png</t>
  </si>
  <si>
    <t>http://pbs.twimg.com/profile_images/690463522816397312/yBgrrPy3_normal.jpg</t>
  </si>
  <si>
    <t>http://pbs.twimg.com/profile_images/415820507888357376/rGRdETmM_normal.jpeg</t>
  </si>
  <si>
    <t>http://pbs.twimg.com/profile_images/378800000268978432/7c008619da4436faab01b1a61bfbf076_normal.jpeg</t>
  </si>
  <si>
    <t>http://pbs.twimg.com/profile_images/633028530494771200/_Q3Q_OiQ_normal.jpg</t>
  </si>
  <si>
    <t>http://pbs.twimg.com/profile_images/668707077473239040/KxDuXe1y_normal.jpg</t>
  </si>
  <si>
    <t>http://pbs.twimg.com/profile_images/708021138316730368/Hw92tV2c_normal.jpg</t>
  </si>
  <si>
    <t>http://pbs.twimg.com/profile_images/671810459700363264/uSWhO6xW_normal.png</t>
  </si>
  <si>
    <t>http://pbs.twimg.com/profile_images/538385011477454848/-ba5xEIK_normal.jpeg</t>
  </si>
  <si>
    <t>http://pbs.twimg.com/profile_images/581069358404759552/ReGNDtaG_normal.jpg</t>
  </si>
  <si>
    <t>http://pbs.twimg.com/profile_images/416626256273498112/9q0QebHZ_normal.jpeg</t>
  </si>
  <si>
    <t>http://pbs.twimg.com/profile_images/651491897534365696/bCxFIpeN_normal.png</t>
  </si>
  <si>
    <t>http://pbs.twimg.com/profile_images/481531514044157952/e8zlQs30_normal.jpeg</t>
  </si>
  <si>
    <t>http://pbs.twimg.com/profile_images/691618514185142273/ifJUA1Re_normal.jpg</t>
  </si>
  <si>
    <t>http://pbs.twimg.com/profile_images/699492640178442241/PI8fViaJ_normal.jpg</t>
  </si>
  <si>
    <t>http://pbs.twimg.com/profile_images/517302937765158912/u2Dumypb_normal.png</t>
  </si>
  <si>
    <t>http://pbs.twimg.com/profile_images/1288181146/Pal_normal.jpg</t>
  </si>
  <si>
    <t>http://pbs.twimg.com/profile_images/489539343879376899/XSUr8Xbl_normal.jpeg</t>
  </si>
  <si>
    <t>http://pbs.twimg.com/profile_images/602128048658509826/U7wT36dh_normal.jpg</t>
  </si>
  <si>
    <t>http://pbs.twimg.com/profile_images/716029308771426305/9DkGq0XV_normal.jpg</t>
  </si>
  <si>
    <t>http://pbs.twimg.com/profile_images/721810023408615427/NsMzGhYN_normal.jpg</t>
  </si>
  <si>
    <t>http://pbs.twimg.com/profile_images/647407250546532352/prIFxyVW_normal.jpg</t>
  </si>
  <si>
    <t>http://pbs.twimg.com/profile_images/689864055427706880/wW3MLUvK_normal.jpg</t>
  </si>
  <si>
    <t>http://pbs.twimg.com/profile_images/688817509475184640/RNJBrRle_normal.jpg</t>
  </si>
  <si>
    <t>http://pbs.twimg.com/profile_images/698265591304626176/zzT-28hA_normal.jpg</t>
  </si>
  <si>
    <t>http://pbs.twimg.com/profile_images/600696214267498496/P99zb4Bg_normal.png</t>
  </si>
  <si>
    <t>http://pbs.twimg.com/profile_images/662456649769095169/ry9LSUg1_normal.jpg</t>
  </si>
  <si>
    <t>http://pbs.twimg.com/profile_images/624209392188133376/XHRymQ0S_normal.jpg</t>
  </si>
  <si>
    <t>http://pbs.twimg.com/profile_images/524678151092199424/iXCE_Hyx_normal.jpeg</t>
  </si>
  <si>
    <t>http://pbs.twimg.com/profile_images/667216702506070016/Y0xXcJBL_normal.jpg</t>
  </si>
  <si>
    <t>http://pbs.twimg.com/profile_images/722297699274338304/YGJMxvVf_normal.jpg</t>
  </si>
  <si>
    <t>http://pbs.twimg.com/profile_images/675061450319273985/kTZolmrD_normal.jpg</t>
  </si>
  <si>
    <t>http://pbs.twimg.com/profile_images/722943479429509120/LaKUjFOW_normal.jpg</t>
  </si>
  <si>
    <t>http://pbs.twimg.com/profile_images/699773066201604098/y3w_yNIe_normal.jpg</t>
  </si>
  <si>
    <t>http://pbs.twimg.com/profile_images/722511989843619840/lZaboO0i_normal.jpg</t>
  </si>
  <si>
    <t>http://pbs.twimg.com/profile_images/451314667348955136/TaR4wlTI_normal.jpeg</t>
  </si>
  <si>
    <t>http://pbs.twimg.com/profile_images/463273917927280640/3BXYbrXH_normal.jpeg</t>
  </si>
  <si>
    <t>http://pbs.twimg.com/profile_images/584997491424231424/LXqHULkr_normal.jpg</t>
  </si>
  <si>
    <t>http://pbs.twimg.com/profile_images/704941810280484864/wOQtOLsl_normal.jpg</t>
  </si>
  <si>
    <t>http://pbs.twimg.com/profile_images/723262878883655680/jTUXnTEx_normal.jpg</t>
  </si>
  <si>
    <t>http://pbs.twimg.com/profile_images/697449870588641280/czD1vGyy_normal.png</t>
  </si>
  <si>
    <t>http://pbs.twimg.com/profile_images/473392509872119808/9xBAFpiq_normal.jpeg</t>
  </si>
  <si>
    <t>http://pbs.twimg.com/profile_images/688450386341007360/PuNGvq1E_normal.jpg</t>
  </si>
  <si>
    <t>http://pbs.twimg.com/profile_images/640557093355921410/c2Zc4zWr_normal.jpg</t>
  </si>
  <si>
    <t>http://pbs.twimg.com/profile_images/720298999941435392/Lwxuj6-n_normal.jpg</t>
  </si>
  <si>
    <t>http://pbs.twimg.com/profile_images/2300321693/2b9r5t0zsjlas0cu88cb_normal.jpeg</t>
  </si>
  <si>
    <t>http://pbs.twimg.com/profile_images/723268163887050752/xcTNw8XV_normal.jpg</t>
  </si>
  <si>
    <t>http://pbs.twimg.com/profile_images/701101929821175808/uWIiEd7z_normal.png</t>
  </si>
  <si>
    <t>http://pbs.twimg.com/profile_images/2348268149/ce1x2hpr95okr9o6fqq1_normal.jpeg</t>
  </si>
  <si>
    <t>http://pbs.twimg.com/profile_images/585515194144706562/6YPz1HuZ_normal.jpg</t>
  </si>
  <si>
    <t>http://pbs.twimg.com/profile_images/648611886787899392/mmEm8WL0_normal.jpg</t>
  </si>
  <si>
    <t>http://pbs.twimg.com/profile_images/2549378758/5qsiu4uj7oad49etxqvu_normal.jpeg</t>
  </si>
  <si>
    <t>http://pbs.twimg.com/profile_images/598071925114589184/tu24mQSs_normal.jpg</t>
  </si>
  <si>
    <t>http://pbs.twimg.com/profile_images/664139632263712769/d0KqrItU_normal.jpg</t>
  </si>
  <si>
    <t>http://pbs.twimg.com/profile_images/652913001335529472/PJv7d8h6_normal.png</t>
  </si>
  <si>
    <t>http://pbs.twimg.com/profile_images/716008113443307520/glm3Q0BG_normal.jpg</t>
  </si>
  <si>
    <t>http://pbs.twimg.com/profile_images/717111643541475329/g9Ie9ocb_normal.jpg</t>
  </si>
  <si>
    <t>http://pbs.twimg.com/profile_images/434776416127680513/h1YY-Di8_normal.jpeg</t>
  </si>
  <si>
    <t>http://pbs.twimg.com/profile_images/589124037881815042/cvmy3goW_normal.png</t>
  </si>
  <si>
    <t>http://pbs.twimg.com/profile_images/719913019250114561/jOXzfG7h_normal.jpg</t>
  </si>
  <si>
    <t>http://pbs.twimg.com/profile_images/581022722509152256/WgcyB-4H_normal.jpg</t>
  </si>
  <si>
    <t>http://pbs.twimg.com/profile_images/703245454071300096/w2GqJ1dn_normal.jpg</t>
  </si>
  <si>
    <t>http://pbs.twimg.com/profile_images/703048483532627968/QKo7ohBX_normal.jpg</t>
  </si>
  <si>
    <t>http://pbs.twimg.com/profile_images/2858195186/3e67e40dbdb224aa71137ea591b60792_normal.png</t>
  </si>
  <si>
    <t>http://pbs.twimg.com/profile_images/665704232939610116/5w68W0sX_normal.jpg</t>
  </si>
  <si>
    <t>http://pbs.twimg.com/profile_images/696730912667598848/MeUGhTIc_normal.png</t>
  </si>
  <si>
    <t>http://pbs.twimg.com/profile_images/710211296671735808/8BfYardB_normal.jpg</t>
  </si>
  <si>
    <t>http://pbs.twimg.com/profile_images/378800000406697877/37810e1bbc301f5eceb7b210d28ece50_normal.jpeg</t>
  </si>
  <si>
    <t>http://pbs.twimg.com/profile_images/3640793110/286ea2bbb1cfde280850eb60e0011fa5_normal.jpeg</t>
  </si>
  <si>
    <t>http://pbs.twimg.com/profile_images/436522350322798592/xxGpD77P_normal.png</t>
  </si>
  <si>
    <t>http://pbs.twimg.com/profile_images/722042866164461568/SBccT6ud_normal.jpg</t>
  </si>
  <si>
    <t>http://pbs.twimg.com/profile_images/671053610910781441/5Qs9BEfB_normal.png</t>
  </si>
  <si>
    <t>http://pbs.twimg.com/profile_images/693172488621129728/_dq9oIlL_normal.jpg</t>
  </si>
  <si>
    <t>http://pbs.twimg.com/profile_images/623181563895877632/tvcSk4Vj_normal.jpg</t>
  </si>
  <si>
    <t>http://pbs.twimg.com/profile_images/1663705545/image_normal.jpg</t>
  </si>
  <si>
    <t>http://pbs.twimg.com/profile_images/698780521095110656/CXQJvelL_normal.jpg</t>
  </si>
  <si>
    <t>http://pbs.twimg.com/profile_images/679945371917905920/R7PlKeUU_normal.jpg</t>
  </si>
  <si>
    <t>http://pbs.twimg.com/profile_images/714294916210417664/WjljbF1z_normal.jpg</t>
  </si>
  <si>
    <t>http://pbs.twimg.com/profile_images/640659994258579456/jkcsgdfw_normal.jpg</t>
  </si>
  <si>
    <t>http://pbs.twimg.com/profile_images/660114020037447681/zVsfRCIm_normal.jpg</t>
  </si>
  <si>
    <t>http://pbs.twimg.com/profile_images/605111468493795328/YWgWbuLC_normal.png</t>
  </si>
  <si>
    <t>http://pbs.twimg.com/profile_images/680183036332347392/OvJ2awzf_normal.jpg</t>
  </si>
  <si>
    <t>http://pbs.twimg.com/profile_images/682227942022201344/xbBHCvbN_normal.png</t>
  </si>
  <si>
    <t>http://pbs.twimg.com/profile_images/672227857226031104/pSvKc715_normal.png</t>
  </si>
  <si>
    <t>http://pbs.twimg.com/profile_images/617028720155619328/kTzasCJx_normal.jpg</t>
  </si>
  <si>
    <t>http://pbs.twimg.com/profile_images/692097537864552448/1d0SLQXA_normal.jpg</t>
  </si>
  <si>
    <t>http://pbs.twimg.com/profile_images/718646389551435777/Hapdzgv__normal.jpg</t>
  </si>
  <si>
    <t>http://pbs.twimg.com/profile_images/1793310479/John_Pringle_Photo_3_normal.jpg</t>
  </si>
  <si>
    <t>http://pbs.twimg.com/profile_images/682002146355613697/QZNdvgnc_normal.jpg</t>
  </si>
  <si>
    <t>http://pbs.twimg.com/profile_images/647490751300026368/nEb4h0hc_normal.jpg</t>
  </si>
  <si>
    <t>http://pbs.twimg.com/profile_images/708324865074458624/fn2Wpnz9_normal.jpg</t>
  </si>
  <si>
    <t>http://pbs.twimg.com/profile_images/1787218138/image_normal.jpg</t>
  </si>
  <si>
    <t>http://pbs.twimg.com/profile_images/722922619188736000/SA6Es2NI_normal.jpg</t>
  </si>
  <si>
    <t>http://pbs.twimg.com/profile_images/701526843279540224/_2OorwZd_normal.jpg</t>
  </si>
  <si>
    <t>http://pbs.twimg.com/profile_images/654800424310968321/Ykb7I_v-_normal.jpg</t>
  </si>
  <si>
    <t>http://pbs.twimg.com/profile_images/655753958678491136/1BG5_-Od_normal.jpg</t>
  </si>
  <si>
    <t>http://pbs.twimg.com/profile_images/703643892172922882/x_0XbEdS_normal.jpg</t>
  </si>
  <si>
    <t>http://pbs.twimg.com/profile_images/2779537304/711a3d887d1a34c9a524cc603574539b_normal.jpeg</t>
  </si>
  <si>
    <t>http://pbs.twimg.com/profile_images/721369017450131456/dIeTFRai_normal.jpg</t>
  </si>
  <si>
    <t>http://pbs.twimg.com/profile_images/716395891955994624/oI0s4k8y_normal.jpg</t>
  </si>
  <si>
    <t>http://pbs.twimg.com/profile_images/378800000137786258/75a8a4d5182bd1bc9c9b9e26bbc95c46_normal.jpeg</t>
  </si>
  <si>
    <t>http://pbs.twimg.com/profile_images/696820464979722241/SiwlAxUZ_normal.jpg</t>
  </si>
  <si>
    <t>http://pbs.twimg.com/profile_images/705507667725393920/eRBDuur8_normal.jpg</t>
  </si>
  <si>
    <t>http://pbs.twimg.com/profile_images/431125123337175040/VjiqA3Dp_normal.jpeg</t>
  </si>
  <si>
    <t>http://pbs.twimg.com/profile_images/719756734189821952/rWGrNBJ4_normal.jpg</t>
  </si>
  <si>
    <t>http://pbs.twimg.com/profile_images/3724266848/e31b999488e0ec4cbde7e407f02e7e02_normal.jpeg</t>
  </si>
  <si>
    <t>http://pbs.twimg.com/profile_images/487611126322962435/CRJTCdAV_normal.jpeg</t>
  </si>
  <si>
    <t>http://pbs.twimg.com/profile_images/447741469571301376/243V0knZ_normal.png</t>
  </si>
  <si>
    <t>http://pbs.twimg.com/profile_images/3103184118/e67c6967488e8dc8a2c6abadc33407cc_normal.jpeg</t>
  </si>
  <si>
    <t>http://pbs.twimg.com/profile_images/710881542701080576/okPKNhRP_normal.jpg</t>
  </si>
  <si>
    <t>http://pbs.twimg.com/profile_images/703371909208121345/c8klUk1o_normal.jpg</t>
  </si>
  <si>
    <t>http://pbs.twimg.com/profile_images/477395212927377408/3w_-65xI_normal.jpeg</t>
  </si>
  <si>
    <t>http://pbs.twimg.com/profile_images/704380628414943232/JG088WqW_normal.jpg</t>
  </si>
  <si>
    <t>http://pbs.twimg.com/profile_images/694270102670213120/ylOhOgJS_normal.jpg</t>
  </si>
  <si>
    <t>http://pbs.twimg.com/profile_images/652938066273902592/4YFt5OnF_normal.png</t>
  </si>
  <si>
    <t>http://pbs.twimg.com/profile_images/718322477093556224/Iwk85we6_normal.jpg</t>
  </si>
  <si>
    <t>http://pbs.twimg.com/profile_images/2599154266/photo_normal.jpg</t>
  </si>
  <si>
    <t>http://pbs.twimg.com/profile_images/621446170007732224/hXOCX-D6_normal.jpg</t>
  </si>
  <si>
    <t>http://pbs.twimg.com/profile_images/615214764751474688/vRVSEQtg_normal.jpg</t>
  </si>
  <si>
    <t>http://pbs.twimg.com/profile_images/721288538948517889/3GngeMU4_normal.jpg</t>
  </si>
  <si>
    <t>http://pbs.twimg.com/profile_images/628164998225858560/ZrPt0CLg_normal.jpg</t>
  </si>
  <si>
    <t>http://pbs.twimg.com/profile_images/464175454044168192/HukUFRaB_normal.jpeg</t>
  </si>
  <si>
    <t>http://pbs.twimg.com/profile_images/708095616858103808/ZekT8psn_normal.jpg</t>
  </si>
  <si>
    <t>http://pbs.twimg.com/profile_images/613107799740977152/I9iic-BQ_normal.jpg</t>
  </si>
  <si>
    <t>http://pbs.twimg.com/profile_images/720737705198546944/1icp4_D4_normal.jpg</t>
  </si>
  <si>
    <t>http://pbs.twimg.com/profile_images/560219825499541504/AyODcsiF_normal.jpeg</t>
  </si>
  <si>
    <t>http://pbs.twimg.com/profile_images/723201484641447936/mELH3Okg_normal.jpg</t>
  </si>
  <si>
    <t>http://pbs.twimg.com/profile_images/642826199631294464/BBqfPZzJ_normal.jpg</t>
  </si>
  <si>
    <t>http://pbs.twimg.com/profile_images/713376769206693888/GIUDlZev_normal.jpg</t>
  </si>
  <si>
    <t>http://pbs.twimg.com/profile_images/378800000221661706/56238c73489b12287bf4d4f941a400dd_normal.jpeg</t>
  </si>
  <si>
    <t>http://pbs.twimg.com/profile_images/681982579755642880/W-Ef3KAZ_normal.jpg</t>
  </si>
  <si>
    <t>http://pbs.twimg.com/profile_images/579798932533858304/VAHLcfl__normal.jpg</t>
  </si>
  <si>
    <t>http://pbs.twimg.com/profile_images/553258717568069632/HMPpnpzN_normal.jpeg</t>
  </si>
  <si>
    <t>http://pbs.twimg.com/profile_images/702441163693924353/Zarnlyyt_normal.jpg</t>
  </si>
  <si>
    <t>http://pbs.twimg.com/profile_images/2746140801/b11539470d28101c8c9c1a2e9def8929_normal.jpeg</t>
  </si>
  <si>
    <t>http://pbs.twimg.com/profile_images/581279000129118208/43QaVaqy_normal.jpg</t>
  </si>
  <si>
    <t>http://pbs.twimg.com/profile_images/719784793882230784/tWu2jh1b_normal.jpg</t>
  </si>
  <si>
    <t>http://pbs.twimg.com/profile_images/378800000192767821/66b40dd9484afb146e5911a9ac98b606_normal.jpeg</t>
  </si>
  <si>
    <t>http://pbs.twimg.com/profile_images/378800000397513620/c48b4066c26ffaf1a66d83704d192441_normal.jpeg</t>
  </si>
  <si>
    <t>http://pbs.twimg.com/profile_images/378800000041649727/a72285466e0a68f96cf663fb6380276c_normal.jpeg</t>
  </si>
  <si>
    <t>http://pbs.twimg.com/profile_images/602416345762922497/n7EBPh1r_normal.jpg</t>
  </si>
  <si>
    <t>http://pbs.twimg.com/profile_images/719885436861227009/er_PL9Hx_normal.jpg</t>
  </si>
  <si>
    <t>http://pbs.twimg.com/profile_images/530416204683698177/p3ZKtDLI_normal.jpeg</t>
  </si>
  <si>
    <t>https://twitter.com/iuvall</t>
  </si>
  <si>
    <t>https://twitter.com/alf_indignado</t>
  </si>
  <si>
    <t>https://twitter.com/frxtakos</t>
  </si>
  <si>
    <t>https://twitter.com/beardedhippy</t>
  </si>
  <si>
    <t>https://twitter.com/andreasvlbg</t>
  </si>
  <si>
    <t>https://twitter.com/hasanboy_16</t>
  </si>
  <si>
    <t>https://twitter.com/funkhauszorra</t>
  </si>
  <si>
    <t>https://twitter.com/renefleissner</t>
  </si>
  <si>
    <t>https://twitter.com/eastleedslabour</t>
  </si>
  <si>
    <t>https://twitter.com/debracoupar</t>
  </si>
  <si>
    <t>https://twitter.com/ianeastleeds</t>
  </si>
  <si>
    <t>https://twitter.com/ballerstaedt</t>
  </si>
  <si>
    <t>https://twitter.com/einfachmite</t>
  </si>
  <si>
    <t>https://twitter.com/stez72</t>
  </si>
  <si>
    <t>https://twitter.com/tpashby</t>
  </si>
  <si>
    <t>https://twitter.com/marcialbarba</t>
  </si>
  <si>
    <t>https://twitter.com/barte20390564</t>
  </si>
  <si>
    <t>https://twitter.com/pickard_jon</t>
  </si>
  <si>
    <t>https://twitter.com/djwarburton</t>
  </si>
  <si>
    <t>https://twitter.com/babakazarmi</t>
  </si>
  <si>
    <t>https://twitter.com/critnashville</t>
  </si>
  <si>
    <t>https://twitter.com/fsisqo</t>
  </si>
  <si>
    <t>https://twitter.com/forbes</t>
  </si>
  <si>
    <t>https://twitter.com/forbesunder30</t>
  </si>
  <si>
    <t>https://twitter.com/jvpvc</t>
  </si>
  <si>
    <t>https://twitter.com/dr_jim1</t>
  </si>
  <si>
    <t>https://twitter.com/maxjhowden</t>
  </si>
  <si>
    <t>https://twitter.com/bashirsherani</t>
  </si>
  <si>
    <t>https://twitter.com/joemino</t>
  </si>
  <si>
    <t>https://twitter.com/refugeecrimemap</t>
  </si>
  <si>
    <t>https://twitter.com/galinagalanos</t>
  </si>
  <si>
    <t>https://twitter.com/sr_projects</t>
  </si>
  <si>
    <t>https://twitter.com/conservatives</t>
  </si>
  <si>
    <t>https://twitter.com/fordeglen</t>
  </si>
  <si>
    <t>https://twitter.com/cskidmoremp</t>
  </si>
  <si>
    <t>https://twitter.com/d2bchristians</t>
  </si>
  <si>
    <t>https://twitter.com/mowat4ws</t>
  </si>
  <si>
    <t>https://twitter.com/kin_connect</t>
  </si>
  <si>
    <t>https://twitter.com/billhaslam</t>
  </si>
  <si>
    <t>https://twitter.com/tnofc4refugees</t>
  </si>
  <si>
    <t>https://twitter.com/sengerm</t>
  </si>
  <si>
    <t>https://twitter.com/janapur</t>
  </si>
  <si>
    <t>https://twitter.com/bnmwijetunge</t>
  </si>
  <si>
    <t>https://twitter.com/backborwick</t>
  </si>
  <si>
    <t>https://twitter.com/kafinkbeiner</t>
  </si>
  <si>
    <t>https://twitter.com/nexthamburg</t>
  </si>
  <si>
    <t>https://twitter.com/monchubelenos</t>
  </si>
  <si>
    <t>https://twitter.com/la_llume</t>
  </si>
  <si>
    <t>https://twitter.com/patariega</t>
  </si>
  <si>
    <t>https://twitter.com/matthewsoerens</t>
  </si>
  <si>
    <t>https://twitter.com/ana_villellas</t>
  </si>
  <si>
    <t>https://twitter.com/apivalencia</t>
  </si>
  <si>
    <t>https://twitter.com/v_leonetti_</t>
  </si>
  <si>
    <t>https://twitter.com/heridfan</t>
  </si>
  <si>
    <t>https://twitter.com/arshadahmedche2</t>
  </si>
  <si>
    <t>https://twitter.com/chatelp</t>
  </si>
  <si>
    <t>https://twitter.com/pirat_django</t>
  </si>
  <si>
    <t>https://twitter.com/wahlplakate2016</t>
  </si>
  <si>
    <t>https://twitter.com/charlottenyic</t>
  </si>
  <si>
    <t>https://twitter.com/maggiezasss</t>
  </si>
  <si>
    <t>https://twitter.com/lighthouserr</t>
  </si>
  <si>
    <t>https://twitter.com/dersteuerzahler</t>
  </si>
  <si>
    <t>https://twitter.com/la_llegra</t>
  </si>
  <si>
    <t>https://twitter.com/whitegenocidetm</t>
  </si>
  <si>
    <t>https://twitter.com/whitestrabbit_</t>
  </si>
  <si>
    <t>https://twitter.com/jef_europe</t>
  </si>
  <si>
    <t>https://twitter.com/klausmeier0104</t>
  </si>
  <si>
    <t>https://twitter.com/mwigbels</t>
  </si>
  <si>
    <t>https://twitter.com/rebellcomedy</t>
  </si>
  <si>
    <t>https://twitter.com/wplus09</t>
  </si>
  <si>
    <t>https://twitter.com/rosampsalamanca</t>
  </si>
  <si>
    <t>https://twitter.com/feantsa</t>
  </si>
  <si>
    <t>https://twitter.com/picum_post</t>
  </si>
  <si>
    <t>https://twitter.com/redacoge</t>
  </si>
  <si>
    <t>https://twitter.com/yxyzyxy</t>
  </si>
  <si>
    <t>https://twitter.com/darksideoftheeg</t>
  </si>
  <si>
    <t>https://twitter.com/discawards</t>
  </si>
  <si>
    <t>https://twitter.com/arlingtonchurch</t>
  </si>
  <si>
    <t>https://twitter.com/loupiotnoir</t>
  </si>
  <si>
    <t>https://twitter.com/cimade63</t>
  </si>
  <si>
    <t>https://twitter.com/g_vimont</t>
  </si>
  <si>
    <t>https://twitter.com/justineb98</t>
  </si>
  <si>
    <t>https://twitter.com/kevnid</t>
  </si>
  <si>
    <t>https://twitter.com/joujou74_</t>
  </si>
  <si>
    <t>https://twitter.com/1feedom</t>
  </si>
  <si>
    <t>https://twitter.com/puretruth678</t>
  </si>
  <si>
    <t>https://twitter.com/fotografgrecko</t>
  </si>
  <si>
    <t>https://twitter.com/tkohlmeier</t>
  </si>
  <si>
    <t>https://twitter.com/010marysol110</t>
  </si>
  <si>
    <t>https://twitter.com/johnshepherd88</t>
  </si>
  <si>
    <t>https://twitter.com/silv3r_1337</t>
  </si>
  <si>
    <t>https://twitter.com/mlk_marina</t>
  </si>
  <si>
    <t>https://twitter.com/harry_styles</t>
  </si>
  <si>
    <t>https://twitter.com/_ichnicht</t>
  </si>
  <si>
    <t>https://twitter.com/dittmarkatrin</t>
  </si>
  <si>
    <t>https://twitter.com/edcentretownchc</t>
  </si>
  <si>
    <t>https://twitter.com/refugee613</t>
  </si>
  <si>
    <t>https://twitter.com/miguelmartink</t>
  </si>
  <si>
    <t>https://twitter.com/hectorgabla</t>
  </si>
  <si>
    <t>https://twitter.com/sisepuedevll</t>
  </si>
  <si>
    <t>https://twitter.com/fid1dec</t>
  </si>
  <si>
    <t>https://twitter.com/cosmicrevolt</t>
  </si>
  <si>
    <t>https://twitter.com/g_heaven</t>
  </si>
  <si>
    <t>https://twitter.com/amienaa</t>
  </si>
  <si>
    <t>https://twitter.com/lucas_le_fou</t>
  </si>
  <si>
    <t>https://twitter.com/mattymattler</t>
  </si>
  <si>
    <t>https://twitter.com/nonjob6</t>
  </si>
  <si>
    <t>https://twitter.com/jackcarnold</t>
  </si>
  <si>
    <t>https://twitter.com/davidlammy</t>
  </si>
  <si>
    <t>https://twitter.com/sallyjoagain</t>
  </si>
  <si>
    <t>https://twitter.com/larissawalter5</t>
  </si>
  <si>
    <t>https://twitter.com/adctweets</t>
  </si>
  <si>
    <t>https://twitter.com/orhan55</t>
  </si>
  <si>
    <t>https://twitter.com/peterbarnorsaba</t>
  </si>
  <si>
    <t>https://twitter.com/nzredcross</t>
  </si>
  <si>
    <t>https://twitter.com/rachinthetron</t>
  </si>
  <si>
    <t>https://twitter.com/laiapelachsaget</t>
  </si>
  <si>
    <t>https://twitter.com/jkriggins</t>
  </si>
  <si>
    <t>https://twitter.com/yogiteaeurope</t>
  </si>
  <si>
    <t>https://twitter.com/s_r_maharaj</t>
  </si>
  <si>
    <t>https://twitter.com/ashishjthakkar</t>
  </si>
  <si>
    <t>https://twitter.com/nowhumanity</t>
  </si>
  <si>
    <t>https://twitter.com/kpeterlbw</t>
  </si>
  <si>
    <t>https://twitter.com/bineb</t>
  </si>
  <si>
    <t>https://twitter.com/w1llowfield</t>
  </si>
  <si>
    <t>https://twitter.com/lulabutton</t>
  </si>
  <si>
    <t>https://twitter.com/liamfoxmp</t>
  </si>
  <si>
    <t>https://twitter.com/ellibobby</t>
  </si>
  <si>
    <t>https://twitter.com/_sanan_</t>
  </si>
  <si>
    <t>https://twitter.com/arantzatxu</t>
  </si>
  <si>
    <t>https://twitter.com/manulecoop</t>
  </si>
  <si>
    <t>https://twitter.com/kmkowalski</t>
  </si>
  <si>
    <t>https://twitter.com/johncarrollu</t>
  </si>
  <si>
    <t>https://twitter.com/cleworldaffairs</t>
  </si>
  <si>
    <t>https://twitter.com/albertodelvalle</t>
  </si>
  <si>
    <t>https://twitter.com/tantepolly</t>
  </si>
  <si>
    <t>https://twitter.com/coldsweetness</t>
  </si>
  <si>
    <t>https://twitter.com/wort_weise</t>
  </si>
  <si>
    <t>https://twitter.com/gersayswelcome</t>
  </si>
  <si>
    <t>https://twitter.com/nrwpunktde</t>
  </si>
  <si>
    <t>https://twitter.com/emden09</t>
  </si>
  <si>
    <t>https://twitter.com/gellis18</t>
  </si>
  <si>
    <t>https://twitter.com/use_your_head_</t>
  </si>
  <si>
    <t>https://twitter.com/stpauligram</t>
  </si>
  <si>
    <t>https://twitter.com/ususmama</t>
  </si>
  <si>
    <t>https://twitter.com/zukowskikrebs</t>
  </si>
  <si>
    <t>https://twitter.com/tu_oficina</t>
  </si>
  <si>
    <t>https://twitter.com/alfred996</t>
  </si>
  <si>
    <t>https://twitter.com/bermejof1</t>
  </si>
  <si>
    <t>https://twitter.com/maximilien_</t>
  </si>
  <si>
    <t>https://twitter.com/anarchommintern</t>
  </si>
  <si>
    <t>https://twitter.com/tomhouck</t>
  </si>
  <si>
    <t>https://twitter.com/philkentatl</t>
  </si>
  <si>
    <t>https://twitter.com/tedterry1</t>
  </si>
  <si>
    <t>https://twitter.com/hannarosebutler</t>
  </si>
  <si>
    <t>https://twitter.com/mc80840075</t>
  </si>
  <si>
    <t>https://twitter.com/cosmopolisto</t>
  </si>
  <si>
    <t>https://twitter.com/heremagazineca</t>
  </si>
  <si>
    <t>https://twitter.com/passagescanada</t>
  </si>
  <si>
    <t>https://twitter.com/refugeestudies</t>
  </si>
  <si>
    <t>https://twitter.com/sarinamaar</t>
  </si>
  <si>
    <t>https://twitter.com/robinstroup</t>
  </si>
  <si>
    <t>https://twitter.com/balleryna</t>
  </si>
  <si>
    <t>https://twitter.com/p_i</t>
  </si>
  <si>
    <t>https://twitter.com/fluechtlingstag</t>
  </si>
  <si>
    <t>https://twitter.com/nancyjones0</t>
  </si>
  <si>
    <t>https://twitter.com/joshua_schmid16</t>
  </si>
  <si>
    <t>https://twitter.com/francdefrance</t>
  </si>
  <si>
    <t>https://twitter.com/ahsan_jehangir</t>
  </si>
  <si>
    <t>https://twitter.com/bethanyusher</t>
  </si>
  <si>
    <t>https://twitter.com/unbequemes</t>
  </si>
  <si>
    <t>https://twitter.com/nzrefugeeyc</t>
  </si>
  <si>
    <t>https://twitter.com/yterzian</t>
  </si>
  <si>
    <t>https://twitter.com/deejay10k</t>
  </si>
  <si>
    <t>https://twitter.com/karlmccartney</t>
  </si>
  <si>
    <t>https://twitter.com/loveconcursall</t>
  </si>
  <si>
    <t>https://twitter.com/gpminter</t>
  </si>
  <si>
    <t>https://twitter.com/heigion</t>
  </si>
  <si>
    <t>https://twitter.com/irresistibleich</t>
  </si>
  <si>
    <t>https://twitter.com/hmelnoy72</t>
  </si>
  <si>
    <t>https://twitter.com/poglyadika</t>
  </si>
  <si>
    <t>https://twitter.com/rsfharmaila</t>
  </si>
  <si>
    <t>https://twitter.com/sertoglu_fatma</t>
  </si>
  <si>
    <t>https://twitter.com/hilal_kaplan</t>
  </si>
  <si>
    <t>https://twitter.com/ichwaehleafd</t>
  </si>
  <si>
    <t>https://twitter.com/avmuratcicek</t>
  </si>
  <si>
    <t>https://twitter.com/dreanoll</t>
  </si>
  <si>
    <t>https://twitter.com/hatewatch</t>
  </si>
  <si>
    <t>https://twitter.com/the_ice_man_24</t>
  </si>
  <si>
    <t>https://twitter.com/sarahnewtonmp</t>
  </si>
  <si>
    <t>https://twitter.com/hamakirsali</t>
  </si>
  <si>
    <t>https://twitter.com/madrid4refugees</t>
  </si>
  <si>
    <t>https://twitter.com/lakallevallecas</t>
  </si>
  <si>
    <t>https://twitter.com/heiderosie</t>
  </si>
  <si>
    <t>https://twitter.com/piratjn</t>
  </si>
  <si>
    <t>https://twitter.com/luanamaclac</t>
  </si>
  <si>
    <t>https://twitter.com/lanz_ellis</t>
  </si>
  <si>
    <t>https://twitter.com/volkanslv</t>
  </si>
  <si>
    <t>https://twitter.com/janebaghori</t>
  </si>
  <si>
    <t>https://twitter.com/joanryanenfield</t>
  </si>
  <si>
    <t>https://twitter.com/gerrysimpsonhrw</t>
  </si>
  <si>
    <t>https://twitter.com/wake_uk</t>
  </si>
  <si>
    <t>https://twitter.com/dr_chris_jones</t>
  </si>
  <si>
    <t>https://twitter.com/pplsassembly</t>
  </si>
  <si>
    <t>https://twitter.com/antiracismday</t>
  </si>
  <si>
    <t>https://twitter.com/moethemyth</t>
  </si>
  <si>
    <t>https://twitter.com/bernameaden</t>
  </si>
  <si>
    <t>https://twitter.com/zazafl</t>
  </si>
  <si>
    <t>https://twitter.com/juliet945600</t>
  </si>
  <si>
    <t>https://twitter.com/josephwillits</t>
  </si>
  <si>
    <t>https://twitter.com/astonhedge</t>
  </si>
  <si>
    <t>https://twitter.com/squirrelchristi</t>
  </si>
  <si>
    <t>https://twitter.com/rees_matthew89</t>
  </si>
  <si>
    <t>https://twitter.com/joshgarrels</t>
  </si>
  <si>
    <t>https://twitter.com/lionleon99</t>
  </si>
  <si>
    <t>https://twitter.com/sineb_el_media</t>
  </si>
  <si>
    <t>https://twitter.com/maybritillner</t>
  </si>
  <si>
    <t>https://twitter.com/stevegallagher</t>
  </si>
  <si>
    <t>https://twitter.com/cemilcaglar60</t>
  </si>
  <si>
    <t>https://twitter.com/sjwri</t>
  </si>
  <si>
    <t>https://twitter.com/carry_thefuture</t>
  </si>
  <si>
    <t>https://twitter.com/mellopuffy</t>
  </si>
  <si>
    <t>https://twitter.com/amnestynz</t>
  </si>
  <si>
    <t>https://twitter.com/anitalharvey</t>
  </si>
  <si>
    <t>https://twitter.com/megbatesnz</t>
  </si>
  <si>
    <t>https://twitter.com/kagune19</t>
  </si>
  <si>
    <t>https://twitter.com/gjpvernant</t>
  </si>
  <si>
    <t>https://twitter.com/1denmadrid</t>
  </si>
  <si>
    <t>https://twitter.com/aprensasevilla</t>
  </si>
  <si>
    <t>https://twitter.com/jjtellezrubio</t>
  </si>
  <si>
    <t>https://twitter.com/nitro_politic</t>
  </si>
  <si>
    <t>https://twitter.com/lollytaff</t>
  </si>
  <si>
    <t>https://twitter.com/diolchgar</t>
  </si>
  <si>
    <t>https://twitter.com/criquaer</t>
  </si>
  <si>
    <t>https://twitter.com/jeswonehouse</t>
  </si>
  <si>
    <t>https://twitter.com/bre_redes</t>
  </si>
  <si>
    <t>https://twitter.com/_swordswoman_</t>
  </si>
  <si>
    <t>https://twitter.com/diarefugiado</t>
  </si>
  <si>
    <t>https://twitter.com/ragondin06</t>
  </si>
  <si>
    <t>https://twitter.com/schnee_mueller</t>
  </si>
  <si>
    <t>https://twitter.com/georgenewbrook</t>
  </si>
  <si>
    <t>https://twitter.com/dancrawford85</t>
  </si>
  <si>
    <t>https://twitter.com/petitejean1</t>
  </si>
  <si>
    <t>https://twitter.com/crookedrib</t>
  </si>
  <si>
    <t>https://twitter.com/peter_cat</t>
  </si>
  <si>
    <t>https://twitter.com/janeellison</t>
  </si>
  <si>
    <t>https://twitter.com/veronicagar16</t>
  </si>
  <si>
    <t>https://twitter.com/iucvillalba</t>
  </si>
  <si>
    <t>https://twitter.com/_rabiasa</t>
  </si>
  <si>
    <t>https://twitter.com/snape_sama</t>
  </si>
  <si>
    <t>https://twitter.com/marcatonna</t>
  </si>
  <si>
    <t>https://twitter.com/glblctznuk</t>
  </si>
  <si>
    <t>https://twitter.com/fhollande</t>
  </si>
  <si>
    <t>https://twitter.com/salmahayek</t>
  </si>
  <si>
    <t>https://twitter.com/idjhonrasy</t>
  </si>
  <si>
    <t>https://twitter.com/debateaudience</t>
  </si>
  <si>
    <t>https://twitter.com/twittwerling</t>
  </si>
  <si>
    <t>https://twitter.com/yoorwullie</t>
  </si>
  <si>
    <t>https://twitter.com/socialmediaukrt</t>
  </si>
  <si>
    <t>https://twitter.com/andonithacrew</t>
  </si>
  <si>
    <t>https://twitter.com/tropaantifa</t>
  </si>
  <si>
    <t>https://twitter.com/alrexmichael</t>
  </si>
  <si>
    <t>https://twitter.com/govuk</t>
  </si>
  <si>
    <t>https://twitter.com/timchater</t>
  </si>
  <si>
    <t>https://twitter.com/wolsinghamearl</t>
  </si>
  <si>
    <t>https://twitter.com/naimatrk34</t>
  </si>
  <si>
    <t>https://twitter.com/singhmeakulpa</t>
  </si>
  <si>
    <t>https://twitter.com/q8ijin</t>
  </si>
  <si>
    <t>https://twitter.com/sparkiemikey</t>
  </si>
  <si>
    <t>https://twitter.com/ulfiii612</t>
  </si>
  <si>
    <t>https://twitter.com/hannaholm</t>
  </si>
  <si>
    <t>https://twitter.com/vonroehling</t>
  </si>
  <si>
    <t>https://twitter.com/jamsession4444</t>
  </si>
  <si>
    <t>https://twitter.com/paulwilko657</t>
  </si>
  <si>
    <t>https://twitter.com/pabloesp99</t>
  </si>
  <si>
    <t>https://twitter.com/kmcccomcastnet</t>
  </si>
  <si>
    <t>https://twitter.com/olivebridget</t>
  </si>
  <si>
    <t>https://twitter.com/amnestyireland</t>
  </si>
  <si>
    <t>https://twitter.com/studentsoflcc</t>
  </si>
  <si>
    <t>https://twitter.com/mariaduggan</t>
  </si>
  <si>
    <t>https://twitter.com/johndpringle_</t>
  </si>
  <si>
    <t>https://twitter.com/baja241</t>
  </si>
  <si>
    <t>https://twitter.com/ladyaodh</t>
  </si>
  <si>
    <t>https://twitter.com/spaceclampit9</t>
  </si>
  <si>
    <t>https://twitter.com/herculesensei</t>
  </si>
  <si>
    <t>https://twitter.com/paulnekoranec</t>
  </si>
  <si>
    <t>https://twitter.com/mjonunez16</t>
  </si>
  <si>
    <t>https://twitter.com/danyboy8888</t>
  </si>
  <si>
    <t>https://twitter.com/garrusjake</t>
  </si>
  <si>
    <t>https://twitter.com/liviapolise</t>
  </si>
  <si>
    <t>https://twitter.com/jeffl76</t>
  </si>
  <si>
    <t>https://twitter.com/radiokras</t>
  </si>
  <si>
    <t>https://twitter.com/globaldebout15m</t>
  </si>
  <si>
    <t>https://twitter.com/pbadaboum</t>
  </si>
  <si>
    <t>https://twitter.com/yesocialists</t>
  </si>
  <si>
    <t>https://twitter.com/imenemiraoui</t>
  </si>
  <si>
    <t>https://twitter.com/fleuravr</t>
  </si>
  <si>
    <t>https://twitter.com/yyc_webslinger</t>
  </si>
  <si>
    <t>https://twitter.com/jaynemacnz</t>
  </si>
  <si>
    <t>https://twitter.com/ugamboiaki</t>
  </si>
  <si>
    <t>https://twitter.com/itzubaltzeta</t>
  </si>
  <si>
    <t>https://twitter.com/fairmuenchen</t>
  </si>
  <si>
    <t>https://twitter.com/tepaamu</t>
  </si>
  <si>
    <t>https://twitter.com/tpacific</t>
  </si>
  <si>
    <t>https://twitter.com/grannies4equal</t>
  </si>
  <si>
    <t>https://twitter.com/ashamedaustrali</t>
  </si>
  <si>
    <t>https://twitter.com/aljp497</t>
  </si>
  <si>
    <t>https://twitter.com/refugeecampaign</t>
  </si>
  <si>
    <t>https://twitter.com/littleredsal</t>
  </si>
  <si>
    <t>https://twitter.com/teachertomo</t>
  </si>
  <si>
    <t>https://twitter.com/wakefieldnut</t>
  </si>
  <si>
    <t>https://twitter.com/weare_wakefield</t>
  </si>
  <si>
    <t>https://twitter.com/jensvolke</t>
  </si>
  <si>
    <t>https://twitter.com/koscielninja</t>
  </si>
  <si>
    <t>https://twitter.com/alexkollet</t>
  </si>
  <si>
    <t>https://twitter.com/ustogethercbus</t>
  </si>
  <si>
    <t>https://twitter.com/culturalvistas</t>
  </si>
  <si>
    <t>https://twitter.com/scarrsport</t>
  </si>
  <si>
    <t>https://twitter.com/ikerepublican</t>
  </si>
  <si>
    <t>https://twitter.com/webchutz</t>
  </si>
  <si>
    <t>https://twitter.com/ripollrafa</t>
  </si>
  <si>
    <t>https://twitter.com/m_altan44</t>
  </si>
  <si>
    <t>https://twitter.com/ph4t313</t>
  </si>
  <si>
    <t>https://twitter.com/adem_sakrak</t>
  </si>
  <si>
    <t>https://twitter.com/amelvillian</t>
  </si>
  <si>
    <t>https://twitter.com/emmakb</t>
  </si>
  <si>
    <t>https://twitter.com/tyrannywatch</t>
  </si>
  <si>
    <t>https://twitter.com/refugeesweicome</t>
  </si>
  <si>
    <t>https://twitter.com/sevezubiri</t>
  </si>
  <si>
    <t>https://twitter.com/joancescaa</t>
  </si>
  <si>
    <t>https://twitter.com/interjew</t>
  </si>
  <si>
    <t>https://twitter.com/omnico72</t>
  </si>
  <si>
    <t>https://twitter.com/domususa</t>
  </si>
  <si>
    <t>https://twitter.com/asiaronn</t>
  </si>
  <si>
    <t>https://twitter.com/amnesty_bse</t>
  </si>
  <si>
    <t>https://twitter.com/aliabdi_</t>
  </si>
  <si>
    <t>https://twitter.com/colchestersoup</t>
  </si>
  <si>
    <t>iuvall
RT @Alf_Indignado: #refugeeswelcome
bienvenidos refugiados a Valladolid,
cacerolada en Fuente Dorada https://t.co/cx4dSJn2t9</t>
  </si>
  <si>
    <t xml:space="preserve">alf_indignado
</t>
  </si>
  <si>
    <t xml:space="preserve">mashable
</t>
  </si>
  <si>
    <t>frxtakos
RT @beardedhippy: Yesterday we
celebrated #Yezidi New Year with
the unaccompanied minors on #Chios
#Greece #RefugeesWelcome https://t.co/z2…</t>
  </si>
  <si>
    <t xml:space="preserve">beardedhippy
</t>
  </si>
  <si>
    <t>andreasvlbg
RT @FunkhausZorra: Super! RT“@hasanboy_16:
Gerade entdeckt. #RefugeesWelcome
https://t.co/UYLQK2mgs4”</t>
  </si>
  <si>
    <t xml:space="preserve">hasanboy_16
</t>
  </si>
  <si>
    <t xml:space="preserve">funkhauszorra
</t>
  </si>
  <si>
    <t>renefleissner
RT @hasanboy_16: Gerade entdeckt.
#RefugeesWelcome https://t.co/cl34cvXVFR</t>
  </si>
  <si>
    <t>eastleedslabour
RT @ianeastleeds: Thanks to @debracoupar
of @EastLeedsLabour in Templenewsam
for signing our #refugeeswelcome
pledge https://t.co/Wg67D3tDOW</t>
  </si>
  <si>
    <t xml:space="preserve">debracoupar
</t>
  </si>
  <si>
    <t xml:space="preserve">ianeastleeds
</t>
  </si>
  <si>
    <t>ballerstaedt
RT @einfachMite: Linkes Twix..
Rechtes Twix.. So sieht man sich
wieder! #nonazis #refugeeswelcome
https://t.co/em0KqwQway</t>
  </si>
  <si>
    <t xml:space="preserve">einfachmite
</t>
  </si>
  <si>
    <t>louisobry
RT @amnesty: #Refugees have risked
everything to keep their loved
ones safe @GovChristie #RefugeesWelcome
https://t.co/jIhNglZ4He https://t…</t>
  </si>
  <si>
    <t>stez72
That what is happening under our
eyes ... shame on us #Syria #refugeeswelcome
#RefugeeCrisis https://t.co/lagL9zBDW5</t>
  </si>
  <si>
    <t>tpashby
A scale replica of the Triumphal
Arch destroyed by Daesh/ISIS in
#Palmyra #RefugeesWelcome #NoBorders
#SmashBorders https://t.co/AzZBtbw9E2</t>
  </si>
  <si>
    <t>marcialbarba
RT @Alf_Indignado: #refugeeswelcome
bienvenidos refugiados a Valladolid,
cacerolada en Fuente Dorada https://t.co/cx4dSJn2t9</t>
  </si>
  <si>
    <t>barte20390564
Widzę, że strona założona przez
Sorosa refugeeswelcome.Polska już
działa. Jacyś chętni na goszczenie
ciapatych?</t>
  </si>
  <si>
    <t>pickard_jon
.@DJWarburton Please vote on Monday
and welcome 3000 refugee children
to Britain #refugeeswelcome</t>
  </si>
  <si>
    <t xml:space="preserve">djwarburton
</t>
  </si>
  <si>
    <t>fear_eile
RT @amnesty: #Refugees have risked
everything to keep their loved
ones safe @GovChristie #RefugeesWelcome
https://t.co/jIhNglZ4He https://t…</t>
  </si>
  <si>
    <t>babakazarmi
RT @mashable: Campaign combats
hate against refugees one ad at
a time https://t.co/TDFKwDhoqV
#refugeeswelcome https://t.co/3JRECUoJfY</t>
  </si>
  <si>
    <t>critnashville
Ask Gov. Haslam to veto SJR467.
Diversity over division! #RefugeesWelcome
https://t.co/RbYcgi2BCh</t>
  </si>
  <si>
    <t>fsisqo
@JVPVC @ForbesUnder30 @Forbes is
there a link to this presentation?
Working on acculturation among
#refugees in South TLV #refugeeswelcome</t>
  </si>
  <si>
    <t xml:space="preserve">forbes
</t>
  </si>
  <si>
    <t xml:space="preserve">forbesunder30
</t>
  </si>
  <si>
    <t xml:space="preserve">jvpvc
</t>
  </si>
  <si>
    <t>dr_jim1
RT @amnesty: #Refugees have risked
everything to keep their loved
ones safe @GovChristie #RefugeesWelcome
https://t.co/jIhNglZ4He https://t…</t>
  </si>
  <si>
    <t>maxjhowden
RT @amnesty: #Refugees have risked
everything to keep their loved
ones safe @GovChristie #RefugeesWelcome
https://t.co/jIhNglZ4He https://t…</t>
  </si>
  <si>
    <t>bashirsherani
RT @amnesty: #Refugees have risked
everything to keep their loved
ones safe @GovChristie #RefugeesWelcome
https://t.co/jIhNglZ4He https://t…</t>
  </si>
  <si>
    <t>joemino
RT @RefugeeCrimeMap: Flüchtlingskriminalität
| #abmerkeln #grenzendicht #refugeeswelcome
#lügenpresse https://t.co/gJec1cnrYW
https://t.co/…</t>
  </si>
  <si>
    <t>refugeecrimemap
Flüchtlingskriminalität | #illner
#schauhin #einzelfall #refugeeswelcome
#merkel https://t.co/Kn1XKpdweh
https://t.co/pdA7daB79r</t>
  </si>
  <si>
    <t>galinagalanos
RT @mashable: Campaign combats
hate against refugees one ad at
a time https://t.co/TDFKwDhoqV
#refugeeswelcome https://t.co/3JRECUoJfY</t>
  </si>
  <si>
    <t>sr_projects
#RefugeesWelcome .@UKLabour .@Conservatives
Imagine if every village/town/city
in UK hosted only 10 people #Hope
https://t.co/5PUsvzJD08</t>
  </si>
  <si>
    <t xml:space="preserve">conservatives
</t>
  </si>
  <si>
    <t>fordeglen
.@cskidmoremp Please do the right
thing on Monday and welcome 3000
refugee children to Britain #refugeeswelcome</t>
  </si>
  <si>
    <t xml:space="preserve">cskidmoremp
</t>
  </si>
  <si>
    <t>d2bchristians
.@mowat4ws Please use your power
on Monday and welcome 3000 refugee
children to Britain #refugeeswelcome</t>
  </si>
  <si>
    <t xml:space="preserve">mowat4ws
</t>
  </si>
  <si>
    <t>kin_connect
RT @TNOfc4Refugees: Ask Gov @BillHaslam
to veto #sjr467 - the resolution
to sue Fed over refugee resettlement:
https://t.co/8GDBJfZGHb #ref…</t>
  </si>
  <si>
    <t xml:space="preserve">billhaslam
</t>
  </si>
  <si>
    <t xml:space="preserve">tnofc4refugees
</t>
  </si>
  <si>
    <t>sengerm
RT @janapur: Ich erzähle auf der
#rpten was über meine Erlebnisse
beim Helfen. #refugeeswelcome https://t.co/iZnB4zmcEP</t>
  </si>
  <si>
    <t xml:space="preserve">janapur
</t>
  </si>
  <si>
    <t>bnmwijetunge
.@backborwick Please use your power
on Monday and welcome 3000 refugee
children to Britain #refugeeswelcome</t>
  </si>
  <si>
    <t xml:space="preserve">backborwick
</t>
  </si>
  <si>
    <t>kafinkbeiner
RT @nexthamburg: 2.5. Betahaus
Hamburg: Bring eine Projektidee
mit, wie Hamburg ein Zuhause für
die Zuwanderer wird. #refugeeswelcome
https…</t>
  </si>
  <si>
    <t xml:space="preserve">nexthamburg
</t>
  </si>
  <si>
    <t>monchubelenos
RT @La_Llume: CENADOR VEGANU -
#REFUGEESWELCOME Vienres 22 d'Abril
21:00 Tolos beneficios dirán destinaos
a ayudar a les refuxaes https://t…</t>
  </si>
  <si>
    <t>la_llume
CENADOR VEGANU - #REFUGEESWELCOME
Vienres 22 d'Abril 21:00 Tolos
beneficios dirán destinaos a ayudar
a les refuxaes https://t.co/pdy6XYTXsR</t>
  </si>
  <si>
    <t>patariega
RT @La_Llume: CENADOR VEGANU -
#REFUGEESWELCOME Vienres 22 d'Abril
21:00 Tolos beneficios dirán destinaos
a ayudar a les refuxaes https://t…</t>
  </si>
  <si>
    <t>matthewsoerens
RT @TNOfc4Refugees: Ask Gov @BillHaslam
to veto #sjr467 - the resolution
to sue Fed over refugee resettlement:
https://t.co/8GDBJfZGHb #ref…</t>
  </si>
  <si>
    <t>ana_villellas
RT @V_Leonetti_: Mi aportación
para #refugioilustrado #expo @APIValencia
#refugeeswelcome #ilustracion #veronicaleonetti
https://t.co/pU7hx…</t>
  </si>
  <si>
    <t xml:space="preserve">apivalencia
</t>
  </si>
  <si>
    <t xml:space="preserve">v_leonetti_
</t>
  </si>
  <si>
    <t>heridfan
RT @amnesty: .@GovChristie wants
to block vulnerable #refugees.
Tell him no. #RefugeesWelcome https://t.co/jIhNglZ4He
https://t.co/AJLa54lc…</t>
  </si>
  <si>
    <t>arshadahmedche2
RT @amnesty: #Refugees have risked
everything to keep their loved
ones safe @GovChristie #RefugeesWelcome
https://t.co/jIhNglZ4He https://t…</t>
  </si>
  <si>
    <t>chatelp
RT @mashable: Campaign combats
hate against refugees one ad at
a time https://t.co/TDFKwDhoqV
#refugeeswelcome https://t.co/3JRECUoJfY</t>
  </si>
  <si>
    <t>pirat_django
#Freifunk in der Traglufthalle
steht. 2,5 Stunden Kabelverlegung.
#freifunkMünchen #refugeeswelcome
#refugees https://t.co/vHI4FfjvRl</t>
  </si>
  <si>
    <t>wahlplakate2016
RT @RefugeeCrimeMap: Flüchtlingskriminalität
| #illner #schauhin #einzelfall
#refugeeswelcome #merkel https://t.co/Kn1XKpdweh
https://t.co…</t>
  </si>
  <si>
    <t>charlottenyic
@POTUS we can not claim to be so
great if we do so little for the
#RefugeeCrisis #refugeeswelcome
#immigrantNY https://t.co/u0O3mRu0rJ</t>
  </si>
  <si>
    <t>maggiezasss
RT @LighthouseRR: Today is the
first math class in #Katsikas!
Children taught by Musab, a teacher
staying at the camp #refugeeswelcome
http…</t>
  </si>
  <si>
    <t xml:space="preserve">lighthouserr
</t>
  </si>
  <si>
    <t>dersteuerzahler
RT @RefugeeCrimeMap: Flüchtlingskriminalität
| #illner #schauhin #einzelfall
#refugeeswelcome #merkel https://t.co/yRaURfXTmb
https://t.co…</t>
  </si>
  <si>
    <t>la_llegra
RT @La_Llume: CENADOR VEGANU -
#REFUGEESWELCOME Vienres 22 d'Abril
21:00 Tolos beneficios dirán destinaos
a ayudar a les refuxaes https://t…</t>
  </si>
  <si>
    <t>whitegenocidetm
RT @WhitestRabbit_: #RecentStudiesSuggest
that 77% of rapes in #Sweden are
committed by #Muslim men #IslamIsEvil
#RefugeesWelcome https:…</t>
  </si>
  <si>
    <t xml:space="preserve">whitestrabbit_
</t>
  </si>
  <si>
    <t>jftaveira1993
International Seminar -&amp;gt; European
Y.O.U.T.H.: Welcoming #refugees!
https://t.co/DR0b7OnajZ via @JEF_Europe
#RefugeeCrisis #RefugeesWelcome</t>
  </si>
  <si>
    <t xml:space="preserve">jef_europe
</t>
  </si>
  <si>
    <t>klausmeier0104
RT @RefugeeCrimeMap: Flüchtlingskriminalität
| #illner #schauhin #einzelfall
#refugeeswelcome #noislam https://t.co/1zcH3G6uh3
https://t.c…</t>
  </si>
  <si>
    <t>mwigbels
RT @wPlus09: Wow, ich bin schwer
beeindruckt! https://t.co/hi5zmDbiGy
// #refugeeswelcome @RebellComedy</t>
  </si>
  <si>
    <t xml:space="preserve">rebellcomedy
</t>
  </si>
  <si>
    <t xml:space="preserve">wplus09
</t>
  </si>
  <si>
    <t>rosampsalamanca
RT @REDACOGE: #RefugeesWelcome
Pedimos que las políticas de asilo
cumplan los estándares internacionales
@PICUM_post @FEANTSA</t>
  </si>
  <si>
    <t xml:space="preserve">feantsa
</t>
  </si>
  <si>
    <t xml:space="preserve">picum_post
</t>
  </si>
  <si>
    <t xml:space="preserve">redacoge
</t>
  </si>
  <si>
    <t>yxyzyxy
RT @darksideoftheeg: Der #refugeeswelcome-ava,
die elegante Art "ich bin ein Trottel"
zu sagen.</t>
  </si>
  <si>
    <t>darksideoftheeg
Der #refugeeswelcome-ava, die elegante
Art "ich bin ein Trottel" zu sagen.</t>
  </si>
  <si>
    <t>discawards
RT @arlingtonchurch: What a cutie!
Syrian refugees thank #PopeFrancis
for their #safepassage. https://t.co/7iIOxvo7mm
#refugeeswelcome http…</t>
  </si>
  <si>
    <t xml:space="preserve">arlingtonchurch
</t>
  </si>
  <si>
    <t>loupiotnoir
RT @G_Vimont: Je fais le mort car
des meurent en méditerranée #refugeeswelcome
#cercledesilence @cimade63 #ClermontFd
https://t.co/jAaOoH…</t>
  </si>
  <si>
    <t xml:space="preserve">cimade63
</t>
  </si>
  <si>
    <t xml:space="preserve">g_vimont
</t>
  </si>
  <si>
    <t>justineb98
RT @darksideoftheeg: Der #refugeeswelcome-ava,
die elegante Art "ich bin ein Trottel"
zu sagen.</t>
  </si>
  <si>
    <t>kevnid
RT @joujou74_: La mairie de #Barcelone
affiche son soutien aux refugiés.
#refugeeswelcome https://t.co/8tdfdshRag</t>
  </si>
  <si>
    <t xml:space="preserve">joujou74_
</t>
  </si>
  <si>
    <t>1feedom
RT @FotografGrecko: @Puretruth678
Wer ist Deutschland? #refugeeswelcome
#nopegida #noafd #nonazis</t>
  </si>
  <si>
    <t>puretruth678
@FotografGrecko #refugees sind
nicht Deutschland. Minderheiten
wie antideutsche #refugeeswelcome
Plärrer gehören dazu. #refugeesNOTwelcome</t>
  </si>
  <si>
    <t>fotografgrecko
@Puretruth678 Wer ist Deutschland?
#refugeeswelcome #nopegida #noafd
#nonazis</t>
  </si>
  <si>
    <t>tkohlmeier
RT @darksideoftheeg: Der #refugeeswelcome-ava,
die elegante Art "ich bin ein Trottel"
zu sagen.</t>
  </si>
  <si>
    <t>010marysol110
RT @amnesty: #Refugees have risked
everything to keep their loved
ones safe @GovChristie #RefugeesWelcome
https://t.co/jIhNglZ4He https://t…</t>
  </si>
  <si>
    <t>johnshepherd88
RT @WhitestRabbit_: #RecentStudiesSuggest
that 77% of rapes in #Sweden are
committed by #Muslim men #IslamIsEvil
#RefugeesWelcome https:…</t>
  </si>
  <si>
    <t>silv3r_1337
RT @darksideoftheeg: Der #refugeeswelcome-ava,
die elegante Art "ich bin ein Trottel"
zu sagen.</t>
  </si>
  <si>
    <t>mlk_marina
RT @Harry_Styles: Take a stand
with us &amp;amp; @savechildrenuk:
help make #RefugeesWelcome. http://t.co/pXUymBKqEn</t>
  </si>
  <si>
    <t xml:space="preserve">harry_styles
</t>
  </si>
  <si>
    <t>_ichnicht
RT @darksideoftheeg: Der #refugeeswelcome-ava,
die elegante Art "ich bin ein Trottel"
zu sagen.</t>
  </si>
  <si>
    <t>dittmarkatrin
RT @RefugeeCrimeMap: Flüchtlingskriminalität
| #illner #schauhin #einzelfall
#refugeeswelcome #merkel https://t.co/Kn1XKpdweh
https://t.co…</t>
  </si>
  <si>
    <t>umche1
#refugeeswelcome https://t.co/f2Qgj5PruN</t>
  </si>
  <si>
    <t>edcentretownchc
RT @refugee613: All government-assisted
Syrian refugees in Ottawa have
found permanent housing! https://t.co/HSvvc3tczO
#ottnews #refugeesw…</t>
  </si>
  <si>
    <t xml:space="preserve">refugee613
</t>
  </si>
  <si>
    <t>miguelmartink
RT @hectorgabla: #Valladolid se
hace oír en la primera cacerolada
ante la crisis de los refugiad@s.
#refugeeswelcome https://t.co/IrSWkZZpG4</t>
  </si>
  <si>
    <t>hectorgabla
#Valladolid se hace oír en la primera
cacerolada ante la crisis de los
refugiad@s. #refugeeswelcome https://t.co/IrSWkZZpG4</t>
  </si>
  <si>
    <t>sisepuedevll
RT @hectorgabla: #Valladolid se
hace oír en la primera cacerolada
ante la crisis de los refugiad@s.
#refugeeswelcome https://t.co/IrSWkZZpG4</t>
  </si>
  <si>
    <t>fid1dec
#refugeeswelcome https://t.co/tNH30eZ9p8</t>
  </si>
  <si>
    <t>cosmicrevolt
RT @WhitestRabbit_: #RecentStudiesSuggest
that 77% of rapes in #Sweden are
committed by #Muslim men #IslamIsEvil
#RefugeesWelcome https:…</t>
  </si>
  <si>
    <t>g_heaven
RT @mashable: Campaign combats
hate against refugees one ad at
a time https://t.co/TDFKwDhoqV
#refugeeswelcome https://t.co/3JRECUoJfY</t>
  </si>
  <si>
    <t>amienaa
RT @mashable: Campaign combats
hate against refugees one ad at
a time https://t.co/TDFKwDhoqV
#refugeeswelcome https://t.co/3JRECUoJfY</t>
  </si>
  <si>
    <t>lucas_le_fou
https://t.co/n1hDgoQqCv Merkel
please, stop. #refugeeswelcome
brought this and hundreds more
of these cases about.</t>
  </si>
  <si>
    <t>mattymattler
RT @Nonjob6: .@BreitbartLondon
So basically, all these #refugeeswelcome
clowns are paedophile facilitators.
https://t.co/OyMzoIhPvn</t>
  </si>
  <si>
    <t xml:space="preserve">nonjob6
</t>
  </si>
  <si>
    <t>jackcarnold
@DavidLammy Please vote on Monday
and welcome 3000 refugee children
to Britain #refugeeswelcome</t>
  </si>
  <si>
    <t xml:space="preserve">davidlammy
</t>
  </si>
  <si>
    <t>sallyjoagain
RT @amnesty: #Refugees have risked
everything to keep their loved
ones safe @GovChristie #RefugeesWelcome
https://t.co/jIhNglZ4He https://t…</t>
  </si>
  <si>
    <t>larissawalter5
RT @RefugeeCrimeMap: Flüchtlingskriminalität
| #illner #schauhin #einzelfall
#refugeeswelcome #merkel https://t.co/yRaURfXTmb
https://t.co…</t>
  </si>
  <si>
    <t>adctweets
Demand Gov. Haslam veto Tennessee's
anti-Refugee resettlement resolution!
#refugeeswelcome @ https://t.co/PUR3G9xuTs
https://t.co/WbplQYoCYH</t>
  </si>
  <si>
    <t>schlueterova
RT @RefugeeCrimeMap: Flüchtlingskriminalität
| #illner #schauhin #einzelfall
#refugeeswelcome #merkel https://t.co/Kn1XKpdweh
https://t.co…</t>
  </si>
  <si>
    <t>orhan55
RT @amnesty: #Refugees have risked
everything to keep their loved
ones safe @GovChristie #RefugeesWelcome
https://t.co/jIhNglZ4He https://t…</t>
  </si>
  <si>
    <t>peterbarnorsaba
RT @Rachinthetron: Red cross welcoming
new arrivals from syria it's #Dunedin
#refugeeswelcome @NZRedCross https://t.co/0XL9K3j0zT</t>
  </si>
  <si>
    <t>nzredcross
RT @Rachinthetron: 'Thank you for
all your smiles that plant hope
in us' Syrian rep speaking on behalf
of arrivals @NZRedCross #Dunedin
#re…</t>
  </si>
  <si>
    <t>rachinthetron
'Thank you for all your smiles
that plant hope in us' Syrian rep
speaking on behalf of arrivals
@NZRedCross #Dunedin #refugeeswelcome</t>
  </si>
  <si>
    <t>laiapelachsaget
Tothom és de casa i a Salt per
sort hi ha molta gent q ho té clar
#refugeeswelcome #tothomesdecasa
https://t.co/CwRmpmPgRW</t>
  </si>
  <si>
    <t>jkriggins
Thank you @yogiteaeurope for reminding
me why we must support #refugees
#refugeeswelcome https://t.co/OcaOCdDrF2</t>
  </si>
  <si>
    <t xml:space="preserve">yogiteaeurope
</t>
  </si>
  <si>
    <t>s_r_maharaj
RT @NowHumanity: Africa’s Youngest
Billionaire @AshishJThakkar Credits
His Success To Being A #Refugee
#RefugeesWelcome #HelpRefugees
https…</t>
  </si>
  <si>
    <t xml:space="preserve">ashishjthakkar
</t>
  </si>
  <si>
    <t xml:space="preserve">nowhumanity
</t>
  </si>
  <si>
    <t>kpeterlbw
RT @w1llowfield: Danke für diese
klaren Worte @BineB! #refugeeswelcome
https://t.co/DXcVHIIj1k</t>
  </si>
  <si>
    <t xml:space="preserve">bineb
</t>
  </si>
  <si>
    <t xml:space="preserve">w1llowfield
</t>
  </si>
  <si>
    <t>lulabutton
.@LiamFoxMP Please do the right
thing on Monday and welcome 3000
refugee children to Britain #refugeeswelcome</t>
  </si>
  <si>
    <t xml:space="preserve">liamfoxmp
</t>
  </si>
  <si>
    <t>ellibobby
RT @w1llowfield: Danke für diese
klaren Worte @BineB! #refugeeswelcome
https://t.co/DXcVHIIj1k</t>
  </si>
  <si>
    <t>_sanan_
RT @arantzatxu: #refugeeswelcome
#getxo #romo #itzubaltzeta https://t.co/PNuJZf2HoZ</t>
  </si>
  <si>
    <t xml:space="preserve">arantzatxu
</t>
  </si>
  <si>
    <t>manulecoop
RT @G_Vimont: Je fais le mort car
des meurent en méditerranée #refugeeswelcome
#cercledesilence @cimade63 #ClermontFd
https://t.co/jAaOoH…</t>
  </si>
  <si>
    <t>kmkowalski
How to build a refugee camp, May
10 @CleWorldAffairs @JohnCarrollU
#RefugeeCrisis #refugeeswelcome
https://t.co/LoQOgv3DGn</t>
  </si>
  <si>
    <t xml:space="preserve">johncarrollu
</t>
  </si>
  <si>
    <t xml:space="preserve">cleworldaffairs
</t>
  </si>
  <si>
    <t>albertodelvalle
RT @hectorgabla: #Valladolid se
hace oír en la primera cacerolada
ante la crisis de los refugiad@s.
#refugeeswelcome https://t.co/IrSWkZZpG4</t>
  </si>
  <si>
    <t>tantepolly
RT @w1llowfield: Danke für diese
klaren Worte @BineB! #refugeeswelcome
https://t.co/DXcVHIIj1k</t>
  </si>
  <si>
    <t>coldsweetness
RT @darksideoftheeg: Der #refugeeswelcome-ava,
die elegante Art "ich bin ein Trottel"
zu sagen.</t>
  </si>
  <si>
    <t>wort_weise
RT @NRWpunktDE: "Welcome to NRW":
Land #NRW und @GerSaysWelcome bringen
App für Flüchtlinge an den Start
https://t.co/zYyR0tsvRU #refugeesw…</t>
  </si>
  <si>
    <t xml:space="preserve">gersayswelcome
</t>
  </si>
  <si>
    <t xml:space="preserve">nrwpunktde
</t>
  </si>
  <si>
    <t>emden09
RT @w1llowfield: Danke für diese
klaren Worte @BineB! #refugeeswelcome
https://t.co/DXcVHIIj1k</t>
  </si>
  <si>
    <t>gellis18
RT @darksideoftheeg: Der #refugeeswelcome-ava,
die elegante Art "ich bin ein Trottel"
zu sagen.</t>
  </si>
  <si>
    <t>use_your_head_
RT @stpauligram: #fcsp by fc_sankt_pauli_athens_club
#fc_sankt_pauli_athens_club #fcsp
#willkommen #refugeeswelcome #fcstpauli
#hsv … https…</t>
  </si>
  <si>
    <t>stpauligram
#fcsp by fc_sankt_pauli_athens_club
#fc_sankt_pauli_athens_club #fcsp
#willkommen #refugeeswelcome #fcstpauli
#hsv … https://t.co/yBWQ9sWnFW</t>
  </si>
  <si>
    <t>ususmama
RT @ZukowskiKrebs: @ususmama Danke
Dir für dieses Gedicht! #refugeeswelcome</t>
  </si>
  <si>
    <t xml:space="preserve">zukowskikrebs
</t>
  </si>
  <si>
    <t>tu_oficina
RT @hectorgabla: #Valladolid se
hace oír en la primera cacerolada
ante la crisis de los refugiad@s.
#refugeeswelcome https://t.co/IrSWkZZpG4</t>
  </si>
  <si>
    <t>alfred996
RT @w1llowfield: Danke für diese
klaren Worte @BineB! #refugeeswelcome
https://t.co/DXcVHIIj1k</t>
  </si>
  <si>
    <t>bermejof1
RT @hectorgabla: #Valladolid se
hace oír en la primera cacerolada
ante la crisis de los refugiad@s.
#refugeeswelcome https://t.co/IrSWkZZpG4</t>
  </si>
  <si>
    <t>maximilien_
RT @anarchommintern: #RefugeesWelcome
https://t.co/8xDtUwDl9a https://t.co/fBf0hCuwex</t>
  </si>
  <si>
    <t xml:space="preserve">anarchommintern
</t>
  </si>
  <si>
    <t>tomhouck
RT @tedterry1: how do you know
you are doing the right thing?
get called a loser by @PhilKentAtl
#GeorgiaGang #gapol Mom will be
so proud!…</t>
  </si>
  <si>
    <t xml:space="preserve">philkentatl
</t>
  </si>
  <si>
    <t xml:space="preserve">tedterry1
</t>
  </si>
  <si>
    <t>hannarosebutler
RT @Rachinthetron: Red cross welcoming
new arrivals from syria it's #Dunedin
#refugeeswelcome @NZRedCross https://t.co/0XL9K3j0zT</t>
  </si>
  <si>
    <t>mc80840075
RT @darksideoftheeg: Der #refugeeswelcome-ava,
die elegante Art "ich bin ein Trottel"
zu sagen.</t>
  </si>
  <si>
    <t>cosmopolisto
Grandmas are the best https://t.co/vc703I7CjK
@refugeestudies @PassagesCanada
@heremagazineCA @ccrweb #refugeeswelcome</t>
  </si>
  <si>
    <t xml:space="preserve">heremagazineca
</t>
  </si>
  <si>
    <t xml:space="preserve">passagescanada
</t>
  </si>
  <si>
    <t xml:space="preserve">refugeestudies
</t>
  </si>
  <si>
    <t>sarinamaar
RT @hasanboy_16: Gerade entdeckt.
#RefugeesWelcome https://t.co/cl34cvXVFR</t>
  </si>
  <si>
    <t>robinstroup
RT @amnesty: #Refugees have risked
everything to keep their loved
ones safe @GovChristie #RefugeesWelcome
https://t.co/jIhNglZ4He https://t…</t>
  </si>
  <si>
    <t>balleryna
RT @Fluechtlingstag: @P_I Signifikant,
das sich linke #refugeeswelcome
Profiteure nicht für ein Bleiberecht
christlicher refugees einsetzen…</t>
  </si>
  <si>
    <t xml:space="preserve">p_i
</t>
  </si>
  <si>
    <t xml:space="preserve">fluechtlingstag
</t>
  </si>
  <si>
    <t>nancyjones0
RT @amnesty: #Refugees have risked
everything to keep their loved
ones safe @GovChristie #RefugeesWelcome
https://t.co/jIhNglZ4He https://t…</t>
  </si>
  <si>
    <t>joshua_schmid16
RT @amnesty: #Refugees have risked
everything to keep their loved
ones safe @GovChristie #RefugeesWelcome
https://t.co/jIhNglZ4He https://t…</t>
  </si>
  <si>
    <t>francdefrance
RT @WhitestRabbit_: #RecentStudiesSuggest
that 77% of rapes in #Sweden are
committed by #Muslim men #IslamIsEvil
#RefugeesWelcome https:…</t>
  </si>
  <si>
    <t>ahsan_jehangir
RT @bethanyusher: Friends in Greece
reporting some babies detained
in camps becoming malnourished
due to insufficient baby milk #refugeeswe…</t>
  </si>
  <si>
    <t xml:space="preserve">bethanyusher
</t>
  </si>
  <si>
    <t>unbequemes
RT @darksideoftheeg: Der #refugeeswelcome-ava,
die elegante Art "ich bin ein Trottel"
zu sagen.</t>
  </si>
  <si>
    <t>nzrefugeeyc
RT @Rachinthetron: Red cross welcoming
new arrivals from syria it's #Dunedin
#refugeeswelcome @NZRedCross https://t.co/0XL9K3j0zT</t>
  </si>
  <si>
    <t>yterzian
RT @mashable: Campaign combats
hate against refugees one ad at
a time https://t.co/TDFKwDhoqV
#refugeeswelcome https://t.co/3JRECUoJfY</t>
  </si>
  <si>
    <t>deejay10k
.@karlmccartney Please use your
power on Monday and welcome 3000
refugee children to Britain #refugeeswelcome</t>
  </si>
  <si>
    <t xml:space="preserve">karlmccartney
</t>
  </si>
  <si>
    <t>loveconcursall
RT @bethanyusher: Friends in Greece
reporting some babies detained
in camps becoming malnourished
due to insufficient baby milk #refugeeswe…</t>
  </si>
  <si>
    <t>gpminter
RT @amnesty: #Refugees have risked
everything to keep their loved
ones safe @GovChristie #RefugeesWelcome
https://t.co/jIhNglZ4He https://t…</t>
  </si>
  <si>
    <t>heigion
RT @FunkhausZorra: Super! RT“@hasanboy_16:
Gerade entdeckt. #RefugeesWelcome
https://t.co/UYLQK2mgs4”</t>
  </si>
  <si>
    <t>irresistibleich
RT @wPlus09: Wow, ich bin schwer
beeindruckt! https://t.co/hi5zmDbiGy
// #refugeeswelcome @RebellComedy</t>
  </si>
  <si>
    <t>hmelnoy72
RT @PoglyadiKa: https://t.co/NnhvXMv0U4
#котята #котики #котэ #сat #kitten
#беженцы #мигранты #RefugeeCrisis
#migrants #Syria #refugeeswelc…</t>
  </si>
  <si>
    <t xml:space="preserve">poglyadika
</t>
  </si>
  <si>
    <t>rsfharmaila
RT @stpauligram: #fcsp by fc_sankt_pauli_athens_club
#fc_sankt_pauli_athens_club #fcsp
#willkommen #refugeeswelcome #fcstpauli
#hsv … https…</t>
  </si>
  <si>
    <t>sertoglu_fatma
RT @hilal_kaplan: Young Syrian
refugees handing flowers to Turkish
people with their thanks #RefugeesWelcome
#Turkey #Syria https://t.co/…</t>
  </si>
  <si>
    <t>hilal_kaplan
Young Syrian refugees handing flowers
to Turkish people with their thanks
#RefugeesWelcome #Turkey #Syria
https://t.co/TFmFAty7AD</t>
  </si>
  <si>
    <t>ichwaehleafd
RT @Fluechtlingstag: @P_I Signifikant,
das sich linke #refugeeswelcome
Profiteure nicht für ein Bleiberecht
christlicher refugees einsetzen…</t>
  </si>
  <si>
    <t>avmuratcicek
RT @hilal_kaplan: Young Syrian
refugees handing flowers to Turkish
people with their thanks #RefugeesWelcome
#Turkey #Syria https://t.co/…</t>
  </si>
  <si>
    <t>dreanoll
RT @Hatewatch: Fox's Bo Dietl opines
that ‘we are being raped in this
country by illegal aliens’ #RefugeesWelcome
https://t.co/jGrfusmHdg</t>
  </si>
  <si>
    <t xml:space="preserve">hatewatch
</t>
  </si>
  <si>
    <t>the_ice_man_24
@SarahNewtonMP you are my #MP please
do the right thing, and vote to
welcome unaccompanied #refugee
children #refugeeswelcome #OpenArms</t>
  </si>
  <si>
    <t xml:space="preserve">sarahnewtonmp
</t>
  </si>
  <si>
    <t>hamakirsali
RT @hilal_kaplan: Young Syrian
refugees handing flowers to Turkish
people with their thanks #RefugeesWelcome
#Turkey #Syria https://t.co/…</t>
  </si>
  <si>
    <t>madrid4refugees
Celebramos los 30 años a pie de
barrio de @lakallevallecas. Felicidades!!
#refugiadosbienvenidos #refugeeswelcome
https://t.co/PerzYkMTBH</t>
  </si>
  <si>
    <t xml:space="preserve">lakallevallecas
</t>
  </si>
  <si>
    <t>heiderosie
RT @piratjn: Wenn dieser uminöse
#Flüchtlingspakt gecancelt würde,
würde ich mich eh besser führen.
https://t.co/VXLGaY7Kkh #refugeeswelcom…</t>
  </si>
  <si>
    <t xml:space="preserve">piratjn
</t>
  </si>
  <si>
    <t>luanamaclac
RT @crystalallclear: https://t.co/OZlwI0KoaQ
This is for every moron who tweeted
#refugeeswelcome - this is your
fault.</t>
  </si>
  <si>
    <t xml:space="preserve">crystalallclear
</t>
  </si>
  <si>
    <t>lanz_ellis
RT @Rachinthetron: Clapping, tears
and smiles greets Syrian families
in Dunedin @NZRedCross #refugeeswelcome</t>
  </si>
  <si>
    <t>volkanslv
RT @hilal_kaplan: Young Syrian
refugees handing flowers to Turkish
people with their thanks #RefugeesWelcome
#Turkey #Syria https://t.co/…</t>
  </si>
  <si>
    <t>janebaghori
RT @josephwillits: Important piece
from @Juliet945600 on why the UK
must help Europe's refugee children
https://t.co/XMusNOstUi #refugeeswe…</t>
  </si>
  <si>
    <t xml:space="preserve">joanryanenfield
</t>
  </si>
  <si>
    <t xml:space="preserve">karinborjeesson
</t>
  </si>
  <si>
    <t xml:space="preserve">gerrysimpsonhrw
</t>
  </si>
  <si>
    <t xml:space="preserve">wake_uk
</t>
  </si>
  <si>
    <t xml:space="preserve">dr_chris_jones
</t>
  </si>
  <si>
    <t xml:space="preserve">pplsassembly
</t>
  </si>
  <si>
    <t xml:space="preserve">antiracismday
</t>
  </si>
  <si>
    <t xml:space="preserve">moethemyth
</t>
  </si>
  <si>
    <t xml:space="preserve">bernameaden
</t>
  </si>
  <si>
    <t>zazafl
Turkish border guards shoot DEAD
eight Syrians https://t.co/qWxAvmlx2s
#RefugeesWelcome #FortressEurope
#noborders #safepassage</t>
  </si>
  <si>
    <t xml:space="preserve">juliet945600
</t>
  </si>
  <si>
    <t xml:space="preserve">josephwillits
</t>
  </si>
  <si>
    <t>astonhedge
#jprdl #BrusselsAttacks #terroryzm
thanks #refugeeswelcome https://t.co/Zj2RntOp5T</t>
  </si>
  <si>
    <t>squirrelchristi
#Syrian #Children in The #War أطفال
سوريا. #refugeeswelcome https://t.co/PznhJH4m5S</t>
  </si>
  <si>
    <t>rees_matthew89
Loving @JoshGarrels 's new track
'hiding place'. So apt when you
think of all those people displaced
in the world today. #refugeeswelcome</t>
  </si>
  <si>
    <t xml:space="preserve">joshgarrels
</t>
  </si>
  <si>
    <t>lionleon99
@maybritillner sagt jemand aus
der #refugeeswelcome -Clique, der
#refugees bedingungslos reinlässt,
solange er sie nicht als Nachbarn
hat!👎</t>
  </si>
  <si>
    <t xml:space="preserve">sineb_el_media
</t>
  </si>
  <si>
    <t xml:space="preserve">maybritillner
</t>
  </si>
  <si>
    <t>stevegallagher
RT @Rachinthetron: 'Thank you for
all your smiles that plant hope
in us' Syrian rep speaking on behalf
of arrivals @NZRedCross #Dunedin
#re…</t>
  </si>
  <si>
    <t>cemilcaglar60
RT @hilal_kaplan: Young Syrian
refugees handing flowers to Turkish
people with their thanks #RefugeesWelcome
#Turkey #Syria https://t.co/…</t>
  </si>
  <si>
    <t>sjwri
RT @Rachinthetron: 'Thank you for
all your smiles that plant hope
in us' Syrian rep speaking on behalf
of arrivals @NZRedCross #Dunedin
#re…</t>
  </si>
  <si>
    <t>carry_thefuture
#CTFAthensTeam8 fitted these two
proud papas with carriers! &amp;lt;3
#carrythelove #wearallthebabies
#refugeeswelcome https://t.co/rDXXphTMXX</t>
  </si>
  <si>
    <t>mellopuffy
RT @MegBatesNZ: Aww so lovely,
awesome people! @AnitaLHarvey @AmnestyNZ
#refugeeswelcome #DoubleTheQuota
https://t.co/ROj3Tddj9K</t>
  </si>
  <si>
    <t>amnestynz
RT @MegBatesNZ: Aww so lovely,
awesome people! @AnitaLHarvey @AmnestyNZ
#refugeeswelcome #DoubleTheQuota
https://t.co/ROj3Tddj9K</t>
  </si>
  <si>
    <t>anitalharvey
RT @MegBatesNZ: Aww so lovely,
awesome people! @AnitaLHarvey @AmnestyNZ
#refugeeswelcome #DoubleTheQuota
https://t.co/ROj3Tddj9K</t>
  </si>
  <si>
    <t>megbatesnz
Aww so lovely, awesome people!
@AnitaLHarvey @AmnestyNZ #refugeeswelcome
#DoubleTheQuota https://t.co/ROj3Tddj9K</t>
  </si>
  <si>
    <t>kagune19
RT @amnesty: #Refugees have risked
everything to keep their loved
ones safe @GovChristie #RefugeesWelcome
https://t.co/jIhNglZ4He https://t…</t>
  </si>
  <si>
    <t>gjpvernant
RT @joujou74_: La mairie de #Barcelone
affiche son soutien aux refugiés.
#refugeeswelcome https://t.co/8tdfdshRag</t>
  </si>
  <si>
    <t>1denmadrid
RT @jjtellezrubio: Apoyando la
campaña #AcojamosALosRefugiadosYa
https://t.co/kRnSvycSnS CC @aprensasevilla
#refugeeswelcome"</t>
  </si>
  <si>
    <t xml:space="preserve">aprensasevilla
</t>
  </si>
  <si>
    <t xml:space="preserve">jjtellezrubio
</t>
  </si>
  <si>
    <t>nitro_politic
RT @joujou74_: La mairie de #Barcelone
affiche son soutien aux refugiés.
#refugeeswelcome https://t.co/8tdfdshRag</t>
  </si>
  <si>
    <t>lollytaff
RT @joujou74_: La mairie de #Barcelone
affiche son soutien aux refugiés.
#refugeeswelcome https://t.co/8tdfdshRag</t>
  </si>
  <si>
    <t>diolchgar
RT @BernaMeaden: Interesting to
note that Cardinal Nichols spoke
of refugees on #r4today whilst
BBC refers to migrants. #refugeeswelcome</t>
  </si>
  <si>
    <t>criquaer
RT @hrw: Our comment on @Pontifex
visit to Lesbos, Greece, today.
#RefugeesWelcome. https://t.co/y7eFlIsPGk</t>
  </si>
  <si>
    <t>jeswonehouse
Acto de apoyo a migrantes en #Sevillahoy
#refugeeswelcome @DiaRefugiado
@BRE_redes https://t.co/ZhPJCgYV2I</t>
  </si>
  <si>
    <t xml:space="preserve">bre_redes
</t>
  </si>
  <si>
    <t>_swordswoman_
RT @jeswonehouse: Acto de apoyo
a migrantes en #Sevillahoy #refugeeswelcome
@DiaRefugiado @BRE_redes https://t.co/ZhPJCgYV2I</t>
  </si>
  <si>
    <t xml:space="preserve">diarefugiado
</t>
  </si>
  <si>
    <t>ragondin06
RT @joujou74_: La mairie de #Barcelone
affiche son soutien aux refugiés.
#refugeeswelcome https://t.co/8tdfdshRag</t>
  </si>
  <si>
    <t>schnee_mueller
RT @Fluechtlingstag: @P_I Signifikant,
das sich linke #refugeeswelcome
Profiteure nicht für ein Bleiberecht
christlicher refugees einsetzen…</t>
  </si>
  <si>
    <t>georgenewbrook
RT @dancrawford85: Government plan
to resettle 3,000 refugee children
is 'not good enough,' say MPs and
charities: https://t.co/nRWgtn02I7…</t>
  </si>
  <si>
    <t xml:space="preserve">dancrawford85
</t>
  </si>
  <si>
    <t>petitejean1
Once again the political classes
take from our homeless to give
to #refugeeswelcome https://t.co/ZTnkurHC0U</t>
  </si>
  <si>
    <t>crookedrib
RT @bethanyusher: Friends in Greece
reporting some babies detained
in camps becoming malnourished
due to insufficient baby milk #refugeeswe…</t>
  </si>
  <si>
    <t>peter_cat
.@janeellison as my MP please do
the right thing. and vote to welcome
unaccompanied refugee children
#refugeeswelcome</t>
  </si>
  <si>
    <t xml:space="preserve">janeellison
</t>
  </si>
  <si>
    <t>veronicagar16
RT @iucvillalba: Acto en Villalba
sobre los refugiados y el papel
vergonzoso de esta Unión Europea.
#VergUEnza #RefugeesWelcome https://t.c…</t>
  </si>
  <si>
    <t xml:space="preserve">iucvillalba
</t>
  </si>
  <si>
    <t>_rabiasa
https://t.co/zZjVvlVDRJ https://t.co/zZjVvlVDRJ
Gurur vesilemiz #Turkey 👏 #refugeeswelcome
👏</t>
  </si>
  <si>
    <t>snape_sama
RT @Fluechtlingstag: @P_I Signifikant,
das sich linke #refugeeswelcome
Profiteure nicht für ein Bleiberecht
christlicher refugees einsetzen…</t>
  </si>
  <si>
    <t>marcatonna
I agree w/@salmahayek! @David_Cameron
@fhollande pls commit to make a
fair share of #RefugeesWelcome
https://t.co/hvfmpWxchU @glblctznuk</t>
  </si>
  <si>
    <t xml:space="preserve">glblctznuk
</t>
  </si>
  <si>
    <t xml:space="preserve">fhollande
</t>
  </si>
  <si>
    <t xml:space="preserve">salmahayek
</t>
  </si>
  <si>
    <t>idjhonrasy
Interstellar https://t.co/LjqwpDUG57
@DebateAudience #refugeeswelcome
#myFirstTweet</t>
  </si>
  <si>
    <t xml:space="preserve">debateaudience
</t>
  </si>
  <si>
    <t>twittwerling
RT @YoorWullie: Built in the mid
70s, The Polish Map of Scotland,
built as a thank you for giving
Poles refuge. #refugeeswelcome
http://t.c…</t>
  </si>
  <si>
    <t xml:space="preserve">yoorwullie
</t>
  </si>
  <si>
    <t>socialmediaukrt
RT @mashable: Campaign combats
hate against refugees one ad at
a time https://t.co/TDFKwDhoqV
#refugeeswelcome https://t.co/3JRECUoJfY</t>
  </si>
  <si>
    <t>andonithacrew
RT @TropaAntifa: ¡REFUGEES WELCOME!
Huyen de la masacre fomentada por
Occidente. #RefugeesWelcome https://t.co/lXunGw5Yd3</t>
  </si>
  <si>
    <t xml:space="preserve">tropaantifa
</t>
  </si>
  <si>
    <t>alrexmichael
RT @timchater: Come on @govuk,
it’s time we did our bit #refugeeswelcome
#ashamedtobebritish https://t.co/6ZZz8lQ2MN</t>
  </si>
  <si>
    <t xml:space="preserve">govuk
</t>
  </si>
  <si>
    <t xml:space="preserve">timchater
</t>
  </si>
  <si>
    <t>wolsinghamearl
RT @crystalallclear: https://t.co/OZlwI0KoaQ
This is for every moron who tweeted
#refugeeswelcome - this is your
fault.</t>
  </si>
  <si>
    <t>naimatrk34
RT @hilal_kaplan: Young Syrian
refugees handing flowers to Turkish
people with their thanks #RefugeesWelcome
#Turkey #Syria https://t.co/…</t>
  </si>
  <si>
    <t>singhmeakulpa
RT @beardedhippy: Yesterday we
celebrated #Yezidi New Year with
the unaccompanied minors on #Chios
#Greece #RefugeesWelcome https://t.co/z2…</t>
  </si>
  <si>
    <t>q8ijin
RT @bethanyusher: Friends in Greece
reporting some babies detained
in camps becoming malnourished
due to insufficient baby milk #refugeeswe…</t>
  </si>
  <si>
    <t>sparkiemikey
RT @crystalallclear: https://t.co/OZlwI0KoaQ
This is for every moron who tweeted
#refugeeswelcome - this is your
fault.</t>
  </si>
  <si>
    <t>ulfiii612
RT @HannaHolm: Rente mit 70, marodes
Gesundheitssystem, Hartz IV-Elend,
Altersarmut... Im Rekordsteuerland
ist wohl nur für #refugeeswelcom…</t>
  </si>
  <si>
    <t xml:space="preserve">hannaholm
</t>
  </si>
  <si>
    <t>vonroehling
RT @janimine: #refugeeswelcome
in Europe ... https://t.co/Fqrei4J9Za</t>
  </si>
  <si>
    <t>jamsession4444
RT @PaulWilko657: Danish research:
Only 2 percent of refugees are
able to work https://t.co/0wQIQtuvy4
#refugeeswelcome https://t.co/omyoCv…</t>
  </si>
  <si>
    <t>paulwilko657
Robert Spencer in Ottawa April
13: The real motive for Islamic
migration to the West https://t.co/tt2w8Idc60
#refugeeswelcome</t>
  </si>
  <si>
    <t>pabloesp99
RT @TropaAntifa: ¡REFUGEES WELCOME!
Huyen de la masacre fomentada por
Occidente. #RefugeesWelcome https://t.co/lXunGw5Yd3</t>
  </si>
  <si>
    <t>kmcccomcastnet
RT @crystalallclear: https://t.co/OZlwI0KoaQ
This is for every moron who tweeted
#refugeeswelcome - this is your
fault.</t>
  </si>
  <si>
    <t>olivebridget
RT @StudentsOfLCC: The banner we
signed and held in support of the
#refugees with @AmnestyIreland
last week! #refugeeswelcome #amnesty
http…</t>
  </si>
  <si>
    <t xml:space="preserve">amnestyireland
</t>
  </si>
  <si>
    <t xml:space="preserve">studentsoflcc
</t>
  </si>
  <si>
    <t>mariaduggan
RT @josephwillits: Important piece
from @Juliet945600 on why the UK
must help Europe's refugee children
https://t.co/XMusNOstUi #refugeeswe…</t>
  </si>
  <si>
    <t>johndpringle_
Yet again tens of thousands forced
to flee, but trapped in "this bloody,
brutal conflict". #MSF #RefugeesWelcome
https://t.co/a1AgfIhzaV</t>
  </si>
  <si>
    <t>baja241
RT @LadyAodh: Muslim migrants riot
in France, destroys buildings,
attack police &amp;amp; French citizens
https://t.co/m7lZJXlqer #whitegenocide
#r…</t>
  </si>
  <si>
    <t xml:space="preserve">ladyaodh
</t>
  </si>
  <si>
    <t>spaceclampit9
RT @PaulWilko657: Robert Spencer
in Ottawa April 13: The real motive
for Islamic migration to the West
https://t.co/tt2w8Idc60 #refugeeswe…</t>
  </si>
  <si>
    <t>herculesensei
RT @joujou74_: La mairie de #Barcelone
affiche son soutien aux refugiés.
#refugeeswelcome https://t.co/8tdfdshRag</t>
  </si>
  <si>
    <t>paulnekoranec
#AWKWARD ... Anti-migrant Slovak
PM Robert Fico treated by refugee
doctor https://t.co/v9hjTtmp03
#Slovakia #RobertFico #refugeeswelcome</t>
  </si>
  <si>
    <t>mjonunez16
RT @amnesty: #Refugees have risked
everything to keep their loved
ones safe @GovChristie #RefugeesWelcome
https://t.co/jIhNglZ4He https://t…</t>
  </si>
  <si>
    <t>danyboy8888
RT @PaulWilko657: Danish research:
Only 2 percent of refugees are
able to work https://t.co/0wQIQtuvy4
#refugeeswelcome https://t.co/omyoCv…</t>
  </si>
  <si>
    <t>garrusjake
Donald Trump Releases Video: An
EMERGENCY Warning #Trump #refugeeswelcome
https://t.co/q758vKGGYV</t>
  </si>
  <si>
    <t>liviapolise
RT @jeffl76: #Syria #RefugeesWelcome
https://t.co/smC9w9voqT</t>
  </si>
  <si>
    <t>jeffl76
#Syria #RefugeesWelcome https://t.co/smC9w9voqT</t>
  </si>
  <si>
    <t>radiokras
RT @La_Llume: CENADOR VEGANU -
#REFUGEESWELCOME Vienres 22 d'Abril
21:00 Tolos beneficios dirán destinaos
a ayudar a les refuxaes https://t…</t>
  </si>
  <si>
    <t>globaldebout15m
RT @La_Llume: CENADOR VEGANU -
#REFUGEESWELCOME Vienres 22 d'Abril
21:00 Tolos beneficios dirán destinaos
a ayudar a les refuxaes https://t…</t>
  </si>
  <si>
    <t>pbadaboum
RT @joujou74_: La mairie de #Barcelone
affiche son soutien aux refugiés.
#refugeeswelcome https://t.co/8tdfdshRag</t>
  </si>
  <si>
    <t xml:space="preserve">yesocialists
</t>
  </si>
  <si>
    <t xml:space="preserve">imenemiraoui
</t>
  </si>
  <si>
    <t>fleuravr
RT @joujou74_: La mairie de #Barcelone
affiche son soutien aux refugiés.
#refugeeswelcome https://t.co/8tdfdshRag</t>
  </si>
  <si>
    <t>yyc_webslinger
#refugeeswelcome https://t.co/ES8xJ2cQ2g</t>
  </si>
  <si>
    <t>jaynemacnz
Proud of my hometown, Dunedin,
for welcoming Syrian refugees #refugeeswelcome
#doublethequota https://t.co/63Xv8Y8gZE</t>
  </si>
  <si>
    <t>ugamboiaki
RT @arantzatxu: #refugeeswelcome
#getxo #romo #itzubaltzeta https://t.co/PNuJZf2HoZ</t>
  </si>
  <si>
    <t>itzubaltzeta
RT @arantzatxu: #refugeeswelcome
#getxo #romo #itzubaltzeta https://t.co/PNuJZf2HoZ</t>
  </si>
  <si>
    <t>fairmuenchen
RT @w1llowfield: Danke für diese
klaren Worte @BineB! #refugeeswelcome
https://t.co/DXcVHIIj1k</t>
  </si>
  <si>
    <t>tepaamu
RT @MegBatesNZ: Aww so lovely,
awesome people! @AnitaLHarvey @AmnestyNZ
#refugeeswelcome #DoubleTheQuota
https://t.co/ROj3Tddj9K</t>
  </si>
  <si>
    <t>tpacific
RT @jeffl76: #Syria #RefugeesWelcome
https://t.co/smC9w9voqT</t>
  </si>
  <si>
    <t>grannies4equal
#refugeeswelcome https://t.co/uyyaR59iDG</t>
  </si>
  <si>
    <t>ashamedaustrali
RT @grannies4equal: #refugeeswelcome
https://t.co/uyyaR59iDG</t>
  </si>
  <si>
    <t>aljp497
RT @Jenn_Abrams: George Clooney
is a foxy guy But not as foxy as
refugees are So #refugeeswelcome
at all of the Clooney's mansions
https://…</t>
  </si>
  <si>
    <t>refugeecampaign
For Syrian refugee children, homework
a joy and a sign of becoming Canadian
https://t.co/xDPcWfbI9T #refugeeswelcome</t>
  </si>
  <si>
    <t>littleredsal
Can any local folks get more of
these 2 me b4 Thurs. @WeAre_Wakefield
@WakefieldNUT @teachertomo #refugeeswelcome
https://t.co/g5ALJkE3Jk</t>
  </si>
  <si>
    <t xml:space="preserve">teachertomo
</t>
  </si>
  <si>
    <t xml:space="preserve">wakefieldnut
</t>
  </si>
  <si>
    <t xml:space="preserve">weare_wakefield
</t>
  </si>
  <si>
    <t>jensvolke
RT @wPlus09: Wow, ich bin schwer
beeindruckt! https://t.co/hi5zmDbiGy
// #refugeeswelcome @RebellComedy</t>
  </si>
  <si>
    <t>koscielninja
RT @PaulWilko657: Robert Spencer
in Ottawa April 13: The real motive
for Islamic migration to the West
https://t.co/tt2w8Idc60 #refugeeswe…</t>
  </si>
  <si>
    <t>alexkollet
RT @PaulWilko657: Robert Spencer
in Ottawa April 13: The real motive
for Islamic migration to the West
https://t.co/tt2w8Idc60 #refugeeswe…</t>
  </si>
  <si>
    <t>ustogethercbus
Celebrating our peers who are creating
pathways to self-sufficiency for
refugees worldwide! #WCTE16 #refugeeswelcome
https://t.co/hkd1QGVSaQ</t>
  </si>
  <si>
    <t>culturalvistas
RT @USTogetherCBUS: Celebrating
our peers who are creating pathways
to self-sufficiency for refugees
worldwide! #WCTE16 #refugeeswelcome
ht…</t>
  </si>
  <si>
    <t>scarrsport
.@MrSpeakerUK as my MP please be
compassionate. and vote to welcome
unaccompanied refugee children
#refugeeswelcome Thank you.</t>
  </si>
  <si>
    <t>ikerepublican
RT @jeffl76: #Syria #RefugeesWelcome
https://t.co/smC9w9voqT</t>
  </si>
  <si>
    <t>webchutz
RT @RipollRafa: Esta es la explicación
del refugiados bienvenidos. Mano
de obra barata para las elites
económicas. #refugeeswelcome https:/…</t>
  </si>
  <si>
    <t xml:space="preserve">ripollrafa
</t>
  </si>
  <si>
    <t>m_altan44
RT @hilal_kaplan: Young Syrian
refugees handing flowers to Turkish
people with their thanks #RefugeesWelcome
#Turkey #Syria https://t.co/…</t>
  </si>
  <si>
    <t>ph4t313
#refugees #vienna #unhcr #diakonie
#caritas #thecrisisisthegovernment
#refugeeswelcome https://t.co/yhVMBBEzfZ</t>
  </si>
  <si>
    <t>adem_sakrak
RT @hilal_kaplan: Young Syrian
refugees handing flowers to Turkish
people with their thanks #RefugeesWelcome
#Turkey #Syria https://t.co/…</t>
  </si>
  <si>
    <t>amelvillian
RT @joujou74_: La mairie de #Barcelone
affiche son soutien aux refugiés.
#refugeeswelcome https://t.co/8tdfdshRag</t>
  </si>
  <si>
    <t>emmakb
this is how u welcome people who
need new safe homes as their country
suffers thru war #kiwipride #refugeeswelcome
https://t.co/TDXFPykhak</t>
  </si>
  <si>
    <t>tyrannywatch
RT @PaulWilko657: Robert Spencer
in Ottawa April 13: The real motive
for Islamic migration to the West
https://t.co/tt2w8Idc60 #refugeeswe…</t>
  </si>
  <si>
    <t>refugeesweicome
Hugh Fitzgerald: Homo Kaplanensis:
“Europe Was Defined By Islam. And
Islam Is Redefining It N... https://t.co/CM7IIQHAQX
#RefugeesWelcome</t>
  </si>
  <si>
    <t>sevezubiri
RT @joancescAA: &amp;lt;Welcome&amp;gt;
#refugeeswelcome https://t.co/NUHjQYfpqT</t>
  </si>
  <si>
    <t xml:space="preserve">joancescaa
</t>
  </si>
  <si>
    <t>interjew
RT @PaulWilko657: Danish research:
Only 2 percent of refugees are
able to work https://t.co/0wQIQtuvy4
#refugeeswelcome https://t.co/omyoCv…</t>
  </si>
  <si>
    <t>omnico72
RT @amnesty: #Refugees have risked
everything to keep their loved
ones safe @GovChristie #RefugeesWelcome
https://t.co/jIhNglZ4He https://t…</t>
  </si>
  <si>
    <t>domususa
RT @Fluechtlingstag: @P_I Signifikant,
das sich linke #refugeeswelcome
Profiteure nicht für ein Bleiberecht
christlicher refugees einsetzen…</t>
  </si>
  <si>
    <t>asiaronn
RT @amnesty: #Refugees have risked
everything to keep their loved
ones safe @GovChristie #RefugeesWelcome
https://t.co/jIhNglZ4He https://t…</t>
  </si>
  <si>
    <t>amnesty_bse
RT @amnesty: #Refugees have risked
everything to keep their loved
ones safe @GovChristie #RefugeesWelcome
https://t.co/jIhNglZ4He https://t…</t>
  </si>
  <si>
    <t>aliabdi_
Really pleased to see the determination
by @CitizensUK to work endlessly
to safeguard children #refugeeswelcome
👏 https://t.co/6yBN5AiS97</t>
  </si>
  <si>
    <t>citizensuk
RT @AliAbdi_: Really pleased to
see the determination by @CitizensUK
to work endlessly to safeguard
children #refugeeswelcome 👏 https://t.c…</t>
  </si>
  <si>
    <t>colchestersoup
RT @AliAbdi_: Really pleased to
see the determination by @CitizensUK
to work endlessly to safeguard
children #refugeeswelcome 👏 https://t.c…</t>
  </si>
  <si>
    <t>GraphSource░TwitterSearch▓GraphTerm░Refugeeswelcome</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</si>
</sst>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0.0"/>
    <numFmt numFmtId="165" formatCode="#,##0.0"/>
    <numFmt numFmtId="166" formatCode="#,##0.000"/>
    <numFmt numFmtId="167" formatCode="0.000"/>
  </numFmts>
  <fonts count="13" x14ac:knownFonts="1">
    <font>
      <sz val="11"/>
      <color theme="1"/>
      <name val="Calibri"/>
      <family val="2"/>
      <scheme val="minor"/>
    </font>
    <font>
      <b/>
      <sz val="11"/>
      <color theme="1"/>
      <name val="Calibri"/>
      <family val="2"/>
      <scheme val="minor"/>
    </font>
    <font>
      <b/>
      <sz val="8"/>
      <color indexed="81"/>
      <name val="Tahoma"/>
      <family val="2"/>
    </font>
    <font>
      <sz val="8"/>
      <color indexed="81"/>
      <name val="Tahoma"/>
      <family val="2"/>
    </font>
    <font>
      <u/>
      <sz val="8"/>
      <color indexed="81"/>
      <name val="Tahoma"/>
      <family val="2"/>
    </font>
    <font>
      <sz val="11"/>
      <color theme="1"/>
      <name val="Calibri"/>
      <family val="2"/>
      <scheme val="minor"/>
    </font>
    <font>
      <sz val="11"/>
      <color theme="0"/>
      <name val="Calibri"/>
      <family val="2"/>
      <scheme val="minor"/>
    </font>
    <font>
      <b/>
      <sz val="11"/>
      <color theme="0"/>
      <name val="Calibri"/>
      <family val="2"/>
      <scheme val="minor"/>
    </font>
    <font>
      <b/>
      <sz val="9"/>
      <color indexed="81"/>
      <name val="Tahoma"/>
      <family val="2"/>
    </font>
    <font>
      <sz val="9"/>
      <color indexed="81"/>
      <name val="Tahoma"/>
      <family val="2"/>
    </font>
    <font>
      <sz val="11"/>
      <color theme="1"/>
      <name val="Calibri"/>
      <family val="2"/>
      <scheme val="minor"/>
    </font>
    <font>
      <u/>
      <sz val="11"/>
      <color theme="10"/>
      <name val="Calibri"/>
      <family val="2"/>
      <scheme val="minor"/>
    </font>
    <font>
      <sz val="11"/>
      <color theme="1"/>
      <name val="Calibri"/>
      <scheme val="minor"/>
    </font>
  </fonts>
  <fills count="10">
    <fill>
      <patternFill patternType="none"/>
    </fill>
    <fill>
      <patternFill patternType="gray125"/>
    </fill>
    <fill>
      <patternFill patternType="solid">
        <fgColor theme="1" tint="0.499984740745262"/>
        <bgColor indexed="64"/>
      </patternFill>
    </fill>
    <fill>
      <patternFill patternType="solid">
        <fgColor theme="4" tint="0.59996337778862885"/>
        <bgColor indexed="64"/>
      </patternFill>
    </fill>
    <fill>
      <patternFill patternType="solid">
        <fgColor theme="4" tint="0.39994506668294322"/>
        <bgColor indexed="64"/>
      </patternFill>
    </fill>
    <fill>
      <patternFill patternType="solid">
        <fgColor theme="4" tint="0.79998168889431442"/>
        <bgColor indexed="64"/>
      </patternFill>
    </fill>
    <fill>
      <patternFill patternType="solid">
        <fgColor theme="4" tint="-0.24994659260841701"/>
        <bgColor indexed="64"/>
      </patternFill>
    </fill>
    <fill>
      <patternFill patternType="solid">
        <fgColor theme="4"/>
        <bgColor theme="4"/>
      </patternFill>
    </fill>
    <fill>
      <patternFill patternType="solid">
        <fgColor theme="4" tint="0.59999389629810485"/>
        <bgColor theme="4" tint="0.59999389629810485"/>
      </patternFill>
    </fill>
    <fill>
      <patternFill patternType="solid">
        <fgColor theme="4" tint="0.79998168889431442"/>
        <bgColor theme="4" tint="0.79998168889431442"/>
      </patternFill>
    </fill>
  </fills>
  <borders count="12">
    <border>
      <left/>
      <right/>
      <top/>
      <bottom/>
      <diagonal/>
    </border>
    <border>
      <left style="thin">
        <color theme="0"/>
      </left>
      <right style="thin">
        <color theme="0"/>
      </right>
      <top style="thin">
        <color theme="0"/>
      </top>
      <bottom style="thin">
        <color theme="0"/>
      </bottom>
      <diagonal/>
    </border>
    <border>
      <left style="thin">
        <color theme="0"/>
      </left>
      <right/>
      <top/>
      <bottom/>
      <diagonal/>
    </border>
    <border>
      <left/>
      <right style="thin">
        <color theme="0"/>
      </right>
      <top/>
      <bottom style="thick">
        <color theme="0"/>
      </bottom>
      <diagonal/>
    </border>
    <border>
      <left/>
      <right/>
      <top/>
      <bottom style="thick">
        <color theme="0"/>
      </bottom>
      <diagonal/>
    </border>
    <border>
      <left/>
      <right style="thin">
        <color theme="0"/>
      </right>
      <top/>
      <bottom style="thin">
        <color theme="0"/>
      </bottom>
      <diagonal/>
    </border>
    <border>
      <left/>
      <right/>
      <top/>
      <bottom style="thin">
        <color theme="0"/>
      </bottom>
      <diagonal/>
    </border>
    <border>
      <left/>
      <right style="thin">
        <color theme="0"/>
      </right>
      <top/>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diagonal/>
    </border>
  </borders>
  <cellStyleXfs count="10">
    <xf numFmtId="0" fontId="0" fillId="0" borderId="0"/>
    <xf numFmtId="49" fontId="5" fillId="2" borderId="1" applyNumberFormat="0" applyFont="0" applyAlignment="0" applyProtection="0"/>
    <xf numFmtId="0" fontId="5" fillId="0" borderId="0" applyNumberFormat="0" applyFont="0" applyFill="0" applyBorder="0" applyAlignment="0" applyProtection="0"/>
    <xf numFmtId="0" fontId="5" fillId="0" borderId="0" applyNumberFormat="0" applyFont="0" applyBorder="0" applyAlignment="0" applyProtection="0"/>
    <xf numFmtId="49" fontId="5" fillId="5" borderId="1" applyNumberFormat="0" applyFont="0" applyAlignment="0" applyProtection="0"/>
    <xf numFmtId="49" fontId="5" fillId="4" borderId="1" applyNumberFormat="0" applyAlignment="0" applyProtection="0"/>
    <xf numFmtId="0" fontId="6" fillId="6" borderId="1" applyNumberFormat="0" applyAlignment="0" applyProtection="0"/>
    <xf numFmtId="164" fontId="5" fillId="3" borderId="1" applyNumberFormat="0" applyFont="0" applyAlignment="0" applyProtection="0"/>
    <xf numFmtId="49" fontId="5" fillId="5" borderId="1" applyNumberFormat="0" applyFont="0" applyAlignment="0" applyProtection="0"/>
    <xf numFmtId="0" fontId="11" fillId="0" borderId="0" applyNumberFormat="0" applyFill="0" applyBorder="0" applyAlignment="0" applyProtection="0"/>
  </cellStyleXfs>
  <cellXfs count="110">
    <xf numFmtId="0" fontId="0" fillId="0" borderId="0" xfId="0"/>
    <xf numFmtId="49" fontId="0" fillId="0" borderId="0" xfId="0" applyNumberFormat="1"/>
    <xf numFmtId="1" fontId="0" fillId="0" borderId="0" xfId="0" applyNumberFormat="1"/>
    <xf numFmtId="0" fontId="0" fillId="0" borderId="0" xfId="0" applyNumberFormat="1"/>
    <xf numFmtId="0" fontId="1" fillId="0" borderId="0" xfId="0" applyFont="1" applyAlignment="1">
      <alignment wrapText="1"/>
    </xf>
    <xf numFmtId="49" fontId="1" fillId="0" borderId="0" xfId="0" applyNumberFormat="1" applyFont="1" applyAlignment="1">
      <alignment wrapText="1"/>
    </xf>
    <xf numFmtId="164" fontId="0" fillId="0" borderId="0" xfId="0" applyNumberFormat="1"/>
    <xf numFmtId="0" fontId="0" fillId="0" borderId="0" xfId="0" applyAlignment="1">
      <alignment vertical="top" wrapText="1"/>
    </xf>
    <xf numFmtId="0" fontId="0" fillId="0" borderId="0" xfId="0" applyNumberFormat="1" applyAlignment="1">
      <alignment wrapText="1"/>
    </xf>
    <xf numFmtId="164" fontId="0" fillId="0" borderId="0" xfId="0" applyNumberFormat="1" applyAlignment="1">
      <alignment wrapText="1"/>
    </xf>
    <xf numFmtId="1" fontId="0" fillId="0" borderId="0" xfId="0" applyNumberFormat="1" applyAlignment="1">
      <alignment wrapText="1"/>
    </xf>
    <xf numFmtId="49" fontId="0" fillId="0" borderId="0" xfId="0" applyNumberFormat="1" applyAlignment="1">
      <alignment wrapText="1"/>
    </xf>
    <xf numFmtId="0" fontId="0" fillId="0" borderId="0" xfId="0" applyBorder="1"/>
    <xf numFmtId="0" fontId="0" fillId="0" borderId="0" xfId="0" applyAlignment="1">
      <alignment wrapText="1"/>
    </xf>
    <xf numFmtId="49" fontId="0" fillId="0" borderId="0" xfId="3" applyNumberFormat="1" applyFont="1"/>
    <xf numFmtId="0" fontId="0" fillId="5" borderId="1" xfId="4" applyNumberFormat="1" applyFont="1"/>
    <xf numFmtId="49" fontId="6" fillId="6" borderId="1" xfId="6" applyNumberFormat="1"/>
    <xf numFmtId="0" fontId="0" fillId="0" borderId="0" xfId="2" applyFont="1"/>
    <xf numFmtId="0" fontId="0" fillId="5" borderId="0" xfId="4" applyNumberFormat="1" applyFont="1" applyBorder="1"/>
    <xf numFmtId="1" fontId="0" fillId="5" borderId="0" xfId="4" applyNumberFormat="1" applyFont="1" applyBorder="1"/>
    <xf numFmtId="0" fontId="0" fillId="2" borderId="0" xfId="1" applyNumberFormat="1" applyFont="1" applyBorder="1"/>
    <xf numFmtId="0" fontId="5" fillId="4" borderId="0" xfId="5" applyNumberFormat="1" applyBorder="1"/>
    <xf numFmtId="164" fontId="5" fillId="4" borderId="0" xfId="5" applyNumberFormat="1" applyBorder="1"/>
    <xf numFmtId="1" fontId="5" fillId="4" borderId="0" xfId="5" applyNumberFormat="1" applyBorder="1"/>
    <xf numFmtId="0" fontId="5" fillId="4" borderId="2" xfId="5" applyNumberFormat="1" applyBorder="1"/>
    <xf numFmtId="0" fontId="0" fillId="5" borderId="2" xfId="4" applyNumberFormat="1" applyFont="1" applyBorder="1"/>
    <xf numFmtId="0" fontId="6" fillId="6" borderId="0" xfId="6" applyBorder="1"/>
    <xf numFmtId="0" fontId="6" fillId="6" borderId="2" xfId="6" applyBorder="1"/>
    <xf numFmtId="0" fontId="0" fillId="3" borderId="0" xfId="7" applyNumberFormat="1" applyFont="1" applyBorder="1"/>
    <xf numFmtId="0" fontId="0" fillId="3" borderId="2" xfId="7" applyNumberFormat="1" applyFont="1" applyBorder="1"/>
    <xf numFmtId="0" fontId="0" fillId="2" borderId="2" xfId="1" applyNumberFormat="1" applyFont="1" applyBorder="1"/>
    <xf numFmtId="0" fontId="0" fillId="0" borderId="2" xfId="2" applyFont="1" applyBorder="1"/>
    <xf numFmtId="0" fontId="1" fillId="0" borderId="0" xfId="0" applyNumberFormat="1" applyFont="1"/>
    <xf numFmtId="4" fontId="0" fillId="0" borderId="0" xfId="0" applyNumberFormat="1"/>
    <xf numFmtId="4" fontId="0" fillId="0" borderId="0" xfId="0" applyNumberFormat="1" applyBorder="1"/>
    <xf numFmtId="0" fontId="5" fillId="4" borderId="1" xfId="5" applyNumberFormat="1"/>
    <xf numFmtId="0" fontId="5" fillId="4" borderId="1" xfId="5" applyNumberFormat="1" applyAlignment="1"/>
    <xf numFmtId="0" fontId="7" fillId="7" borderId="3" xfId="0" applyFont="1" applyFill="1" applyBorder="1"/>
    <xf numFmtId="0" fontId="7" fillId="7" borderId="4" xfId="0" applyFont="1" applyFill="1" applyBorder="1"/>
    <xf numFmtId="4" fontId="0" fillId="8" borderId="5" xfId="0" applyNumberFormat="1" applyFont="1" applyFill="1" applyBorder="1"/>
    <xf numFmtId="0" fontId="0" fillId="8" borderId="6" xfId="0" applyNumberFormat="1" applyFont="1" applyFill="1" applyBorder="1"/>
    <xf numFmtId="4" fontId="0" fillId="9" borderId="5" xfId="0" applyNumberFormat="1" applyFont="1" applyFill="1" applyBorder="1"/>
    <xf numFmtId="0" fontId="0" fillId="9" borderId="6" xfId="0" applyNumberFormat="1" applyFont="1" applyFill="1" applyBorder="1"/>
    <xf numFmtId="4" fontId="0" fillId="9" borderId="7" xfId="0" applyNumberFormat="1" applyFont="1" applyFill="1" applyBorder="1"/>
    <xf numFmtId="0" fontId="0" fillId="9" borderId="0" xfId="0" applyNumberFormat="1" applyFont="1" applyFill="1"/>
    <xf numFmtId="0" fontId="0" fillId="8" borderId="5" xfId="0" applyNumberFormat="1" applyFont="1" applyFill="1" applyBorder="1"/>
    <xf numFmtId="0" fontId="0" fillId="9" borderId="5" xfId="0" applyNumberFormat="1" applyFont="1" applyFill="1" applyBorder="1"/>
    <xf numFmtId="0" fontId="0" fillId="9" borderId="7" xfId="0" applyNumberFormat="1" applyFont="1" applyFill="1" applyBorder="1"/>
    <xf numFmtId="1" fontId="5" fillId="4" borderId="1" xfId="5" applyNumberFormat="1"/>
    <xf numFmtId="167" fontId="5" fillId="4" borderId="1" xfId="5" applyNumberFormat="1"/>
    <xf numFmtId="167" fontId="5" fillId="4" borderId="1" xfId="5" applyNumberFormat="1" applyAlignment="1"/>
    <xf numFmtId="0" fontId="5" fillId="2" borderId="1" xfId="1" applyNumberFormat="1"/>
    <xf numFmtId="0" fontId="6" fillId="6" borderId="1" xfId="6"/>
    <xf numFmtId="0" fontId="6" fillId="6" borderId="1" xfId="6" applyNumberFormat="1"/>
    <xf numFmtId="0" fontId="0" fillId="5" borderId="8" xfId="4" applyNumberFormat="1" applyFont="1" applyBorder="1"/>
    <xf numFmtId="0" fontId="0" fillId="5" borderId="9" xfId="4" applyNumberFormat="1" applyFont="1" applyBorder="1"/>
    <xf numFmtId="0" fontId="0" fillId="5" borderId="10" xfId="4" applyNumberFormat="1" applyFont="1" applyBorder="1"/>
    <xf numFmtId="0" fontId="0" fillId="3" borderId="8" xfId="7" applyNumberFormat="1" applyFont="1" applyBorder="1"/>
    <xf numFmtId="0" fontId="6" fillId="3" borderId="10" xfId="7" applyNumberFormat="1" applyFont="1" applyBorder="1"/>
    <xf numFmtId="0" fontId="5" fillId="2" borderId="8" xfId="1" applyNumberFormat="1" applyBorder="1"/>
    <xf numFmtId="0" fontId="5" fillId="2" borderId="10" xfId="1" applyNumberFormat="1" applyBorder="1"/>
    <xf numFmtId="0" fontId="5" fillId="4" borderId="8" xfId="5" applyNumberFormat="1" applyBorder="1"/>
    <xf numFmtId="0" fontId="5" fillId="4" borderId="9" xfId="5" applyNumberFormat="1" applyBorder="1"/>
    <xf numFmtId="0" fontId="0" fillId="3" borderId="1" xfId="7" applyNumberFormat="1" applyFont="1"/>
    <xf numFmtId="49" fontId="0" fillId="0" borderId="0" xfId="3" applyNumberFormat="1" applyFont="1" applyAlignment="1"/>
    <xf numFmtId="0" fontId="0" fillId="5" borderId="1" xfId="4" applyNumberFormat="1" applyFont="1" applyAlignment="1"/>
    <xf numFmtId="164" fontId="0" fillId="5" borderId="1" xfId="4" applyNumberFormat="1" applyFont="1" applyAlignment="1"/>
    <xf numFmtId="0" fontId="10" fillId="5" borderId="1" xfId="4" applyNumberFormat="1" applyFont="1" applyAlignment="1"/>
    <xf numFmtId="1" fontId="0" fillId="5" borderId="1" xfId="4" applyNumberFormat="1" applyFont="1" applyAlignment="1"/>
    <xf numFmtId="49" fontId="6" fillId="6" borderId="1" xfId="6" applyNumberFormat="1" applyAlignment="1"/>
    <xf numFmtId="0" fontId="6" fillId="6" borderId="1" xfId="6" applyNumberFormat="1" applyAlignment="1"/>
    <xf numFmtId="0" fontId="0" fillId="2" borderId="1" xfId="1" applyNumberFormat="1" applyFont="1" applyAlignment="1"/>
    <xf numFmtId="0" fontId="0" fillId="0" borderId="0" xfId="2" applyNumberFormat="1" applyFont="1" applyAlignment="1"/>
    <xf numFmtId="164" fontId="0" fillId="3" borderId="1" xfId="7" applyNumberFormat="1" applyFont="1" applyAlignment="1"/>
    <xf numFmtId="165" fontId="0" fillId="3" borderId="1" xfId="7" applyNumberFormat="1" applyFont="1" applyAlignment="1"/>
    <xf numFmtId="0" fontId="0" fillId="3" borderId="1" xfId="7" applyNumberFormat="1" applyFont="1" applyAlignment="1"/>
    <xf numFmtId="166" fontId="0" fillId="3" borderId="1" xfId="7" applyNumberFormat="1" applyFont="1" applyAlignment="1"/>
    <xf numFmtId="0" fontId="0" fillId="0" borderId="0" xfId="0" applyAlignment="1"/>
    <xf numFmtId="0" fontId="0" fillId="0" borderId="0" xfId="0" applyFill="1" applyAlignment="1"/>
    <xf numFmtId="22" fontId="0" fillId="0" borderId="0" xfId="0" applyNumberFormat="1" applyAlignment="1"/>
    <xf numFmtId="22" fontId="0" fillId="0" borderId="0" xfId="0" applyNumberFormat="1" applyFill="1" applyAlignment="1"/>
    <xf numFmtId="0" fontId="11" fillId="0" borderId="0" xfId="9" applyAlignment="1"/>
    <xf numFmtId="0" fontId="11" fillId="0" borderId="0" xfId="9" applyFill="1" applyAlignment="1"/>
    <xf numFmtId="0" fontId="0" fillId="0" borderId="0" xfId="0" quotePrefix="1" applyAlignment="1"/>
    <xf numFmtId="0" fontId="0" fillId="0" borderId="0" xfId="0" quotePrefix="1" applyFill="1" applyAlignment="1"/>
    <xf numFmtId="1" fontId="0" fillId="4" borderId="1" xfId="5" applyNumberFormat="1" applyFont="1" applyAlignment="1"/>
    <xf numFmtId="167" fontId="0" fillId="4" borderId="1" xfId="5" applyNumberFormat="1" applyFont="1" applyAlignment="1"/>
    <xf numFmtId="49" fontId="0" fillId="0" borderId="0" xfId="3" applyNumberFormat="1" applyFont="1" applyBorder="1" applyAlignment="1"/>
    <xf numFmtId="0" fontId="0" fillId="5" borderId="11" xfId="4" applyNumberFormat="1" applyFont="1" applyBorder="1" applyAlignment="1"/>
    <xf numFmtId="164" fontId="0" fillId="5" borderId="11" xfId="4" applyNumberFormat="1" applyFont="1" applyBorder="1" applyAlignment="1"/>
    <xf numFmtId="1" fontId="0" fillId="5" borderId="11" xfId="4" applyNumberFormat="1" applyFont="1" applyBorder="1" applyAlignment="1"/>
    <xf numFmtId="49" fontId="6" fillId="6" borderId="11" xfId="6" applyNumberFormat="1" applyBorder="1" applyAlignment="1"/>
    <xf numFmtId="0" fontId="6" fillId="6" borderId="11" xfId="6" applyNumberFormat="1" applyBorder="1" applyAlignment="1"/>
    <xf numFmtId="0" fontId="0" fillId="0" borderId="0" xfId="2" applyNumberFormat="1" applyFont="1" applyBorder="1" applyAlignment="1"/>
    <xf numFmtId="0" fontId="11" fillId="5" borderId="1" xfId="9" applyNumberFormat="1" applyFill="1" applyBorder="1" applyAlignment="1"/>
    <xf numFmtId="0" fontId="0" fillId="5" borderId="1" xfId="4" applyNumberFormat="1" applyFont="1" applyBorder="1" applyAlignment="1"/>
    <xf numFmtId="1" fontId="0" fillId="5" borderId="1" xfId="4" applyNumberFormat="1" applyFont="1" applyBorder="1" applyAlignment="1"/>
    <xf numFmtId="0" fontId="6" fillId="6" borderId="1" xfId="6" applyNumberFormat="1" applyBorder="1" applyAlignment="1"/>
    <xf numFmtId="164" fontId="0" fillId="3" borderId="1" xfId="7" applyNumberFormat="1" applyFont="1" applyBorder="1" applyAlignment="1"/>
    <xf numFmtId="0" fontId="12" fillId="5" borderId="1" xfId="4" applyNumberFormat="1" applyFont="1" applyAlignment="1"/>
    <xf numFmtId="0" fontId="12" fillId="2" borderId="1" xfId="1" applyNumberFormat="1" applyFont="1" applyAlignment="1"/>
    <xf numFmtId="0" fontId="12" fillId="5" borderId="11" xfId="4" applyNumberFormat="1" applyFont="1" applyBorder="1" applyAlignment="1"/>
    <xf numFmtId="0" fontId="5" fillId="4" borderId="11" xfId="5" applyNumberFormat="1" applyBorder="1" applyAlignment="1"/>
    <xf numFmtId="0" fontId="12" fillId="2" borderId="11" xfId="1" applyNumberFormat="1" applyFont="1" applyBorder="1" applyAlignment="1"/>
    <xf numFmtId="0" fontId="0" fillId="0" borderId="0" xfId="0" applyFill="1" applyBorder="1" applyAlignment="1"/>
    <xf numFmtId="22" fontId="0" fillId="0" borderId="0" xfId="0" applyNumberFormat="1" applyFill="1" applyBorder="1" applyAlignment="1"/>
    <xf numFmtId="0" fontId="11" fillId="0" borderId="0" xfId="9" applyFill="1" applyBorder="1" applyAlignment="1"/>
    <xf numFmtId="0" fontId="0" fillId="0" borderId="0" xfId="0" quotePrefix="1" applyFill="1" applyBorder="1" applyAlignment="1"/>
    <xf numFmtId="1" fontId="12" fillId="4" borderId="1" xfId="5" applyNumberFormat="1" applyFont="1" applyAlignment="1"/>
    <xf numFmtId="167" fontId="12" fillId="4" borderId="1" xfId="5" applyNumberFormat="1" applyFont="1" applyAlignment="1"/>
  </cellXfs>
  <cellStyles count="10">
    <cellStyle name="Lien hypertexte" xfId="9" builtinId="8"/>
    <cellStyle name="NodeXL Do Not Edit" xfId="1"/>
    <cellStyle name="NodeXL Graph Metric" xfId="5"/>
    <cellStyle name="NodeXL Graph Metric Separator" xfId="8"/>
    <cellStyle name="NodeXL Label" xfId="6"/>
    <cellStyle name="NodeXL Layout" xfId="7"/>
    <cellStyle name="NodeXL Other Column" xfId="2"/>
    <cellStyle name="NodeXL Required" xfId="3"/>
    <cellStyle name="NodeXL Visual Property" xfId="4"/>
    <cellStyle name="Normal" xfId="0" builtinId="0"/>
  </cellStyles>
  <dxfs count="134">
    <dxf>
      <numFmt numFmtId="30" formatCode="@"/>
      <alignment horizontal="general" vertical="bottom" textRotation="0" wrapText="0" indent="0" justifyLastLine="0" shrinkToFit="0" readingOrder="0"/>
    </dxf>
    <dxf>
      <numFmt numFmtId="164" formatCode="0.0"/>
      <alignment horizontal="general" vertical="bottom" textRotation="0" wrapText="0" indent="0" justifyLastLine="0" shrinkToFit="0" readingOrder="0"/>
      <border outline="0">
        <left style="thin">
          <color theme="0"/>
        </left>
      </border>
    </dxf>
    <dxf>
      <numFmt numFmtId="0" formatCode="General"/>
      <alignment horizontal="general" vertical="bottom" textRotation="0" wrapText="0" indent="0" justifyLastLine="0" shrinkToFit="0" readingOrder="0"/>
      <border outline="0">
        <right style="thin">
          <color theme="0"/>
        </right>
      </border>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border outline="0">
        <left style="thin">
          <color theme="0"/>
        </left>
      </border>
    </dxf>
    <dxf>
      <numFmt numFmtId="1" formatCode="0"/>
      <alignment horizontal="general" vertical="bottom" textRotation="0" wrapText="0" indent="0" justifyLastLine="0" shrinkToFit="0" readingOrder="0"/>
      <border outline="0">
        <right style="thin">
          <color theme="0"/>
        </right>
      </border>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167" formatCode="0.00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indent="0" justifyLastLine="0" shrinkToFit="0" readingOrder="0"/>
    </dxf>
    <dxf>
      <numFmt numFmtId="166" formatCode="#,##0.000"/>
      <alignment horizontal="general" vertical="bottom" textRotation="0" wrapText="0" indent="0" justifyLastLine="0" shrinkToFit="0" readingOrder="0"/>
    </dxf>
    <dxf>
      <numFmt numFmtId="166" formatCode="#,##0.000"/>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165" formatCode="#,##0.0"/>
      <alignment horizontal="general" vertical="bottom" textRotation="0" wrapText="0" indent="0" justifyLastLine="0" shrinkToFit="0" readingOrder="0"/>
    </dxf>
    <dxf>
      <numFmt numFmtId="165" formatCode="#,##0.0"/>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164" formatCode="0.0"/>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1" formatCode="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0" indent="0" justifyLastLine="0" shrinkToFit="0" readingOrder="0"/>
    </dxf>
    <dxf>
      <numFmt numFmtId="164" formatCode="0.0"/>
      <alignment horizontal="general" vertical="bottom" textRotation="0" wrapText="0" indent="0" justifyLastLine="0" shrinkToFit="0" readingOrder="0"/>
    </dxf>
    <dxf>
      <font>
        <b/>
        <i val="0"/>
        <strike val="0"/>
        <condense val="0"/>
        <extend val="0"/>
        <outline val="0"/>
        <shadow val="0"/>
        <u val="none"/>
        <vertAlign val="baseline"/>
        <sz val="11"/>
        <color theme="1"/>
        <name val="Calibri"/>
        <scheme val="minor"/>
      </font>
      <alignment horizontal="general" vertical="bottom" textRotation="0" wrapText="1" relativeIndent="0" justifyLastLine="0" shrinkToFit="0" readingOrder="0"/>
    </dxf>
    <dxf>
      <font>
        <b/>
        <i val="0"/>
        <strike val="0"/>
        <condense val="0"/>
        <extend val="0"/>
        <outline val="0"/>
        <shadow val="0"/>
        <u val="none"/>
        <vertAlign val="baseline"/>
        <sz val="11"/>
        <color theme="1"/>
        <name val="Calibri"/>
        <scheme val="minor"/>
      </font>
      <alignment horizontal="general" vertical="bottom" textRotation="0" wrapText="1" relative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numFmt numFmtId="0" formatCode="General"/>
    </dxf>
    <dxf>
      <numFmt numFmtId="4" formatCode="#,##0.00"/>
    </dxf>
    <dxf>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dxf>
    <dxf>
      <numFmt numFmtId="30" formatCode="@"/>
    </dxf>
    <dxf>
      <numFmt numFmtId="30" formatCode="@"/>
    </dxf>
    <dxf>
      <numFmt numFmtId="30" formatCode="@"/>
    </dxf>
    <dxf>
      <numFmt numFmtId="30" formatCode="@"/>
    </dxf>
    <dxf>
      <numFmt numFmtId="167" formatCode="0.000"/>
    </dxf>
    <dxf>
      <numFmt numFmtId="167" formatCode="0.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0" formatCode="General"/>
    </dxf>
    <dxf>
      <font>
        <b val="0"/>
        <i val="0"/>
        <strike val="0"/>
        <condense val="0"/>
        <extend val="0"/>
        <outline val="0"/>
        <shadow val="0"/>
        <u val="none"/>
        <vertAlign val="baseline"/>
        <sz val="11"/>
        <color theme="1"/>
        <name val="Calibri"/>
        <scheme val="minor"/>
      </font>
      <numFmt numFmtId="0" formatCode="General"/>
    </dxf>
    <dxf>
      <numFmt numFmtId="30" formatCode="@"/>
    </dxf>
    <dxf>
      <font>
        <b val="0"/>
        <i val="0"/>
        <strike val="0"/>
        <condense val="0"/>
        <extend val="0"/>
        <outline val="0"/>
        <shadow val="0"/>
        <u val="none"/>
        <vertAlign val="baseline"/>
        <sz val="11"/>
        <color theme="1"/>
        <name val="Calibri"/>
        <scheme val="minor"/>
      </font>
      <numFmt numFmtId="0" formatCode="General"/>
    </dxf>
    <dxf>
      <numFmt numFmtId="0" formatCode="General"/>
    </dxf>
    <dxf>
      <numFmt numFmtId="0" formatCode="General"/>
    </dxf>
    <dxf>
      <numFmt numFmtId="30" formatCode="@"/>
    </dxf>
    <dxf>
      <alignment horizontal="general" vertical="bottom" textRotation="0" wrapText="1" indent="0" justifyLastLine="0" shrinkToFit="0" readingOrder="0"/>
    </dxf>
    <dxf>
      <numFmt numFmtId="30" formatCode="@"/>
      <alignment horizontal="general" vertical="bottom" textRotation="0" wrapText="1" indent="0" justifyLastLine="0" shrinkToFit="0" readingOrder="0"/>
    </dxf>
    <dxf>
      <alignment horizontal="general" vertical="bottom" textRotation="0" wrapText="1" indent="0" justifyLastLine="0" shrinkToFit="0" readingOrder="0"/>
    </dxf>
    <dxf>
      <font>
        <color theme="0"/>
      </font>
      <fill>
        <patternFill>
          <bgColor theme="4"/>
        </patternFill>
      </fill>
      <border>
        <left style="thin">
          <color theme="0"/>
        </left>
        <right style="thin">
          <color theme="0"/>
        </right>
        <top style="thin">
          <color theme="0"/>
        </top>
        <bottom style="thin">
          <color theme="0"/>
        </bottom>
        <vertical style="thin">
          <color theme="0"/>
        </vertical>
        <horizontal style="thin">
          <color theme="0"/>
        </horizontal>
      </border>
    </dxf>
    <dxf>
      <font>
        <b/>
        <i val="0"/>
      </font>
      <fill>
        <patternFill>
          <bgColor rgb="FFD7D7D7"/>
        </patternFill>
      </fill>
    </dxf>
    <dxf>
      <font>
        <b val="0"/>
        <i val="0"/>
      </font>
      <fill>
        <patternFill patternType="none">
          <bgColor indexed="65"/>
        </patternFill>
      </fill>
    </dxf>
  </dxfs>
  <tableStyles count="2" defaultTableStyle="TableStyleMedium9" defaultPivotStyle="PivotStyleLight16">
    <tableStyle name="MySqlDefault" pivot="0" table="0" count="2">
      <tableStyleElement type="wholeTable" dxfId="133"/>
      <tableStyleElement type="headerRow" dxfId="132"/>
    </tableStyle>
    <tableStyle name="NodeXL Table" pivot="0" count="1">
      <tableStyleElement type="headerRow" dxfId="13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Metrics'!$E$2</c:f>
              <c:strCache>
                <c:ptCount val="1"/>
                <c:pt idx="0">
                  <c:v>0</c:v>
                </c:pt>
              </c:strCache>
            </c:strRef>
          </c:tx>
          <c:spPr>
            <a:solidFill>
              <a:schemeClr val="accent1"/>
            </a:solidFill>
          </c:spPr>
          <c:invertIfNegative val="0"/>
          <c:cat>
            <c:numRef>
              <c:f>'Overall Metrics'!$D$2:$D$45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Metrics'!$E$2:$E$45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ser>
        <c:dLbls>
          <c:showLegendKey val="0"/>
          <c:showVal val="0"/>
          <c:showCatName val="0"/>
          <c:showSerName val="0"/>
          <c:showPercent val="0"/>
          <c:showBubbleSize val="0"/>
        </c:dLbls>
        <c:gapWidth val="0"/>
        <c:axId val="-1594526400"/>
        <c:axId val="-1594523136"/>
      </c:barChart>
      <c:catAx>
        <c:axId val="-1594526400"/>
        <c:scaling>
          <c:orientation val="minMax"/>
        </c:scaling>
        <c:delete val="1"/>
        <c:axPos val="b"/>
        <c:title>
          <c:tx>
            <c:rich>
              <a:bodyPr/>
              <a:lstStyle/>
              <a:p>
                <a:pPr>
                  <a:defRPr/>
                </a:pPr>
                <a:r>
                  <a:rPr lang="en-US"/>
                  <a:t>Degree</a:t>
                </a:r>
              </a:p>
            </c:rich>
          </c:tx>
          <c:layout>
            <c:manualLayout>
              <c:xMode val="edge"/>
              <c:yMode val="edge"/>
              <c:x val="0.44107564559545148"/>
              <c:y val="0.83479536025738765"/>
            </c:manualLayout>
          </c:layout>
          <c:overlay val="0"/>
        </c:title>
        <c:numFmt formatCode="#,##0.00" sourceLinked="1"/>
        <c:majorTickMark val="out"/>
        <c:minorTickMark val="none"/>
        <c:tickLblPos val="none"/>
        <c:crossAx val="-1594523136"/>
        <c:crosses val="autoZero"/>
        <c:auto val="1"/>
        <c:lblAlgn val="ctr"/>
        <c:lblOffset val="100"/>
        <c:noMultiLvlLbl val="0"/>
      </c:catAx>
      <c:valAx>
        <c:axId val="-1594523136"/>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594526400"/>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Metrics'!$G$2</c:f>
              <c:strCache>
                <c:ptCount val="1"/>
                <c:pt idx="0">
                  <c:v>0</c:v>
                </c:pt>
              </c:strCache>
            </c:strRef>
          </c:tx>
          <c:spPr>
            <a:solidFill>
              <a:schemeClr val="accent1"/>
            </a:solidFill>
          </c:spPr>
          <c:invertIfNegative val="0"/>
          <c:cat>
            <c:numRef>
              <c:f>'Overall Metrics'!$F$2:$F$45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Metrics'!$G$2:$G$45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ser>
        <c:dLbls>
          <c:showLegendKey val="0"/>
          <c:showVal val="0"/>
          <c:showCatName val="0"/>
          <c:showSerName val="0"/>
          <c:showPercent val="0"/>
          <c:showBubbleSize val="0"/>
        </c:dLbls>
        <c:gapWidth val="0"/>
        <c:axId val="-1594524768"/>
        <c:axId val="-1594523680"/>
      </c:barChart>
      <c:catAx>
        <c:axId val="-1594524768"/>
        <c:scaling>
          <c:orientation val="minMax"/>
        </c:scaling>
        <c:delete val="1"/>
        <c:axPos val="b"/>
        <c:title>
          <c:tx>
            <c:rich>
              <a:bodyPr/>
              <a:lstStyle/>
              <a:p>
                <a:pPr>
                  <a:defRPr/>
                </a:pPr>
                <a:r>
                  <a:rPr lang="en-US"/>
                  <a:t>In-Degree</a:t>
                </a:r>
              </a:p>
            </c:rich>
          </c:tx>
          <c:layout>
            <c:manualLayout>
              <c:xMode val="edge"/>
              <c:yMode val="edge"/>
              <c:x val="0.43425552624336278"/>
              <c:y val="0.81759105918211861"/>
            </c:manualLayout>
          </c:layout>
          <c:overlay val="0"/>
        </c:title>
        <c:numFmt formatCode="#,##0.00" sourceLinked="1"/>
        <c:majorTickMark val="out"/>
        <c:minorTickMark val="none"/>
        <c:tickLblPos val="none"/>
        <c:crossAx val="-1594523680"/>
        <c:crosses val="autoZero"/>
        <c:auto val="1"/>
        <c:lblAlgn val="ctr"/>
        <c:lblOffset val="100"/>
        <c:noMultiLvlLbl val="0"/>
      </c:catAx>
      <c:valAx>
        <c:axId val="-1594523680"/>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594524768"/>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Metrics'!$I$2</c:f>
              <c:strCache>
                <c:ptCount val="1"/>
                <c:pt idx="0">
                  <c:v>0</c:v>
                </c:pt>
              </c:strCache>
            </c:strRef>
          </c:tx>
          <c:spPr>
            <a:solidFill>
              <a:schemeClr val="accent1"/>
            </a:solidFill>
          </c:spPr>
          <c:invertIfNegative val="0"/>
          <c:cat>
            <c:numRef>
              <c:f>'Overall Metrics'!$H$2:$H$45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Metrics'!$I$2:$I$45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ser>
        <c:dLbls>
          <c:showLegendKey val="0"/>
          <c:showVal val="0"/>
          <c:showCatName val="0"/>
          <c:showSerName val="0"/>
          <c:showPercent val="0"/>
          <c:showBubbleSize val="0"/>
        </c:dLbls>
        <c:gapWidth val="0"/>
        <c:axId val="-1594521504"/>
        <c:axId val="-1594537824"/>
      </c:barChart>
      <c:catAx>
        <c:axId val="-1594521504"/>
        <c:scaling>
          <c:orientation val="minMax"/>
        </c:scaling>
        <c:delete val="1"/>
        <c:axPos val="b"/>
        <c:title>
          <c:tx>
            <c:rich>
              <a:bodyPr/>
              <a:lstStyle/>
              <a:p>
                <a:pPr>
                  <a:defRPr/>
                </a:pPr>
                <a:r>
                  <a:rPr lang="en-US"/>
                  <a:t>Out-Degree</a:t>
                </a:r>
              </a:p>
            </c:rich>
          </c:tx>
          <c:layout>
            <c:manualLayout>
              <c:xMode val="edge"/>
              <c:yMode val="edge"/>
              <c:x val="0.41379516818709683"/>
              <c:y val="0.80898890864450268"/>
            </c:manualLayout>
          </c:layout>
          <c:overlay val="0"/>
        </c:title>
        <c:numFmt formatCode="#,##0.00" sourceLinked="1"/>
        <c:majorTickMark val="out"/>
        <c:minorTickMark val="none"/>
        <c:tickLblPos val="none"/>
        <c:crossAx val="-1594537824"/>
        <c:crosses val="autoZero"/>
        <c:auto val="1"/>
        <c:lblAlgn val="ctr"/>
        <c:lblOffset val="100"/>
        <c:noMultiLvlLbl val="0"/>
      </c:catAx>
      <c:valAx>
        <c:axId val="-1594537824"/>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594521504"/>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Metrics'!$K$2</c:f>
              <c:strCache>
                <c:ptCount val="1"/>
                <c:pt idx="0">
                  <c:v>0</c:v>
                </c:pt>
              </c:strCache>
            </c:strRef>
          </c:tx>
          <c:spPr>
            <a:solidFill>
              <a:schemeClr val="accent1"/>
            </a:solidFill>
          </c:spPr>
          <c:invertIfNegative val="0"/>
          <c:cat>
            <c:numRef>
              <c:f>'Overall Metrics'!$J$2:$J$45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Metrics'!$K$2:$K$45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ser>
        <c:dLbls>
          <c:showLegendKey val="0"/>
          <c:showVal val="0"/>
          <c:showCatName val="0"/>
          <c:showSerName val="0"/>
          <c:showPercent val="0"/>
          <c:showBubbleSize val="0"/>
        </c:dLbls>
        <c:gapWidth val="0"/>
        <c:axId val="-1594520416"/>
        <c:axId val="-1594519872"/>
      </c:barChart>
      <c:catAx>
        <c:axId val="-1594520416"/>
        <c:scaling>
          <c:orientation val="minMax"/>
        </c:scaling>
        <c:delete val="1"/>
        <c:axPos val="b"/>
        <c:title>
          <c:tx>
            <c:rich>
              <a:bodyPr/>
              <a:lstStyle/>
              <a:p>
                <a:pPr>
                  <a:defRPr/>
                </a:pPr>
                <a:r>
                  <a:rPr lang="en-US"/>
                  <a:t>Betweenness Centrality</a:t>
                </a:r>
              </a:p>
            </c:rich>
          </c:tx>
          <c:layout>
            <c:manualLayout>
              <c:xMode val="edge"/>
              <c:yMode val="edge"/>
              <c:x val="0.32728710116056114"/>
              <c:y val="0.82619320971975252"/>
            </c:manualLayout>
          </c:layout>
          <c:overlay val="0"/>
        </c:title>
        <c:numFmt formatCode="#,##0.00" sourceLinked="1"/>
        <c:majorTickMark val="out"/>
        <c:minorTickMark val="none"/>
        <c:tickLblPos val="none"/>
        <c:crossAx val="-1594519872"/>
        <c:crosses val="autoZero"/>
        <c:auto val="1"/>
        <c:lblAlgn val="ctr"/>
        <c:lblOffset val="100"/>
        <c:noMultiLvlLbl val="0"/>
      </c:catAx>
      <c:valAx>
        <c:axId val="-1594519872"/>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594520416"/>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Metrics'!$M$2</c:f>
              <c:strCache>
                <c:ptCount val="1"/>
                <c:pt idx="0">
                  <c:v>0</c:v>
                </c:pt>
              </c:strCache>
            </c:strRef>
          </c:tx>
          <c:spPr>
            <a:solidFill>
              <a:schemeClr val="accent1"/>
            </a:solidFill>
          </c:spPr>
          <c:invertIfNegative val="0"/>
          <c:cat>
            <c:numRef>
              <c:f>'Overall Metrics'!$L$2:$L$45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Metrics'!$M$2:$M$45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ser>
        <c:dLbls>
          <c:showLegendKey val="0"/>
          <c:showVal val="0"/>
          <c:showCatName val="0"/>
          <c:showSerName val="0"/>
          <c:showPercent val="0"/>
          <c:showBubbleSize val="0"/>
        </c:dLbls>
        <c:gapWidth val="0"/>
        <c:axId val="-1594534560"/>
        <c:axId val="-1594517152"/>
      </c:barChart>
      <c:catAx>
        <c:axId val="-1594534560"/>
        <c:scaling>
          <c:orientation val="minMax"/>
        </c:scaling>
        <c:delete val="1"/>
        <c:axPos val="b"/>
        <c:title>
          <c:tx>
            <c:rich>
              <a:bodyPr/>
              <a:lstStyle/>
              <a:p>
                <a:pPr>
                  <a:defRPr/>
                </a:pPr>
                <a:r>
                  <a:rPr lang="en-US"/>
                  <a:t>Closeness Centrality</a:t>
                </a:r>
              </a:p>
            </c:rich>
          </c:tx>
          <c:layout>
            <c:manualLayout>
              <c:xMode val="edge"/>
              <c:yMode val="edge"/>
              <c:x val="0.35406086287408578"/>
              <c:y val="0.82619320971975252"/>
            </c:manualLayout>
          </c:layout>
          <c:overlay val="0"/>
        </c:title>
        <c:numFmt formatCode="#,##0.00" sourceLinked="1"/>
        <c:majorTickMark val="out"/>
        <c:minorTickMark val="none"/>
        <c:tickLblPos val="none"/>
        <c:crossAx val="-1594517152"/>
        <c:crosses val="autoZero"/>
        <c:auto val="1"/>
        <c:lblAlgn val="ctr"/>
        <c:lblOffset val="100"/>
        <c:noMultiLvlLbl val="0"/>
      </c:catAx>
      <c:valAx>
        <c:axId val="-1594517152"/>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594534560"/>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Metrics'!$O$2</c:f>
              <c:strCache>
                <c:ptCount val="1"/>
                <c:pt idx="0">
                  <c:v>0</c:v>
                </c:pt>
              </c:strCache>
            </c:strRef>
          </c:tx>
          <c:spPr>
            <a:solidFill>
              <a:schemeClr val="accent1"/>
            </a:solidFill>
          </c:spPr>
          <c:invertIfNegative val="0"/>
          <c:cat>
            <c:numRef>
              <c:f>'Overall Metrics'!$N$2:$N$45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Metrics'!$O$2:$O$45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ser>
        <c:dLbls>
          <c:showLegendKey val="0"/>
          <c:showVal val="0"/>
          <c:showCatName val="0"/>
          <c:showSerName val="0"/>
          <c:showPercent val="0"/>
          <c:showBubbleSize val="0"/>
        </c:dLbls>
        <c:gapWidth val="0"/>
        <c:axId val="-1594516064"/>
        <c:axId val="-1594515520"/>
      </c:barChart>
      <c:catAx>
        <c:axId val="-1594516064"/>
        <c:scaling>
          <c:orientation val="minMax"/>
        </c:scaling>
        <c:delete val="1"/>
        <c:axPos val="b"/>
        <c:title>
          <c:tx>
            <c:rich>
              <a:bodyPr/>
              <a:lstStyle/>
              <a:p>
                <a:pPr>
                  <a:defRPr/>
                </a:pPr>
                <a:r>
                  <a:rPr lang="en-US"/>
                  <a:t>Eigenvector</a:t>
                </a:r>
                <a:r>
                  <a:rPr lang="en-US" baseline="0"/>
                  <a:t> </a:t>
                </a:r>
                <a:r>
                  <a:rPr lang="en-US"/>
                  <a:t>Centrality</a:t>
                </a:r>
              </a:p>
            </c:rich>
          </c:tx>
          <c:layout>
            <c:manualLayout>
              <c:xMode val="edge"/>
              <c:yMode val="edge"/>
              <c:x val="0.33732726180313355"/>
              <c:y val="0.82619320971975252"/>
            </c:manualLayout>
          </c:layout>
          <c:overlay val="0"/>
        </c:title>
        <c:numFmt formatCode="#,##0.00" sourceLinked="1"/>
        <c:majorTickMark val="out"/>
        <c:minorTickMark val="none"/>
        <c:tickLblPos val="none"/>
        <c:crossAx val="-1594515520"/>
        <c:crosses val="autoZero"/>
        <c:auto val="1"/>
        <c:lblAlgn val="ctr"/>
        <c:lblOffset val="100"/>
        <c:noMultiLvlLbl val="0"/>
      </c:catAx>
      <c:valAx>
        <c:axId val="-1594515520"/>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594516064"/>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Metrics'!$S$2</c:f>
              <c:strCache>
                <c:ptCount val="1"/>
                <c:pt idx="0">
                  <c:v>0</c:v>
                </c:pt>
              </c:strCache>
            </c:strRef>
          </c:tx>
          <c:spPr>
            <a:solidFill>
              <a:schemeClr val="accent1"/>
            </a:solidFill>
          </c:spPr>
          <c:invertIfNegative val="0"/>
          <c:cat>
            <c:numRef>
              <c:f>'Overall Metrics'!$R$2:$R$45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Metrics'!$S$2:$S$45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ser>
        <c:dLbls>
          <c:showLegendKey val="0"/>
          <c:showVal val="0"/>
          <c:showCatName val="0"/>
          <c:showSerName val="0"/>
          <c:showPercent val="0"/>
          <c:showBubbleSize val="0"/>
        </c:dLbls>
        <c:gapWidth val="0"/>
        <c:axId val="-1594513888"/>
        <c:axId val="-1594857936"/>
      </c:barChart>
      <c:catAx>
        <c:axId val="-1594513888"/>
        <c:scaling>
          <c:orientation val="minMax"/>
        </c:scaling>
        <c:delete val="1"/>
        <c:axPos val="b"/>
        <c:title>
          <c:tx>
            <c:rich>
              <a:bodyPr/>
              <a:lstStyle/>
              <a:p>
                <a:pPr>
                  <a:defRPr/>
                </a:pPr>
                <a:r>
                  <a:rPr lang="en-US"/>
                  <a:t>Clustering Coefficient</a:t>
                </a:r>
              </a:p>
            </c:rich>
          </c:tx>
          <c:layout>
            <c:manualLayout>
              <c:xMode val="edge"/>
              <c:yMode val="edge"/>
              <c:x val="0.33732726180313377"/>
              <c:y val="0.82619320971975252"/>
            </c:manualLayout>
          </c:layout>
          <c:overlay val="0"/>
        </c:title>
        <c:numFmt formatCode="#,##0.00" sourceLinked="1"/>
        <c:majorTickMark val="out"/>
        <c:minorTickMark val="none"/>
        <c:tickLblPos val="none"/>
        <c:crossAx val="-1594857936"/>
        <c:crosses val="autoZero"/>
        <c:auto val="1"/>
        <c:lblAlgn val="ctr"/>
        <c:lblOffset val="100"/>
        <c:noMultiLvlLbl val="0"/>
      </c:catAx>
      <c:valAx>
        <c:axId val="-1594857936"/>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594513888"/>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Metrics'!$Q$2</c:f>
              <c:strCache>
                <c:ptCount val="1"/>
                <c:pt idx="0">
                  <c:v>0</c:v>
                </c:pt>
              </c:strCache>
            </c:strRef>
          </c:tx>
          <c:spPr>
            <a:solidFill>
              <a:schemeClr val="accent1"/>
            </a:solidFill>
          </c:spPr>
          <c:invertIfNegative val="0"/>
          <c:cat>
            <c:numRef>
              <c:f>'Overall Metrics'!$R$2:$R$45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Metrics'!$Q$2:$Q$45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ser>
        <c:dLbls>
          <c:showLegendKey val="0"/>
          <c:showVal val="0"/>
          <c:showCatName val="0"/>
          <c:showSerName val="0"/>
          <c:showPercent val="0"/>
          <c:showBubbleSize val="0"/>
        </c:dLbls>
        <c:gapWidth val="0"/>
        <c:axId val="-1586848176"/>
        <c:axId val="-1586833488"/>
      </c:barChart>
      <c:catAx>
        <c:axId val="-1586848176"/>
        <c:scaling>
          <c:orientation val="minMax"/>
        </c:scaling>
        <c:delete val="1"/>
        <c:axPos val="b"/>
        <c:title>
          <c:tx>
            <c:rich>
              <a:bodyPr/>
              <a:lstStyle/>
              <a:p>
                <a:pPr>
                  <a:defRPr/>
                </a:pPr>
                <a:r>
                  <a:rPr lang="en-US"/>
                  <a:t>PageRank</a:t>
                </a:r>
              </a:p>
            </c:rich>
          </c:tx>
          <c:layout>
            <c:manualLayout>
              <c:xMode val="edge"/>
              <c:yMode val="edge"/>
              <c:x val="0.41764854694368031"/>
              <c:y val="0.82619320971975252"/>
            </c:manualLayout>
          </c:layout>
          <c:overlay val="0"/>
        </c:title>
        <c:numFmt formatCode="#,##0.00" sourceLinked="1"/>
        <c:majorTickMark val="out"/>
        <c:minorTickMark val="none"/>
        <c:tickLblPos val="none"/>
        <c:crossAx val="-1586833488"/>
        <c:crosses val="autoZero"/>
        <c:auto val="1"/>
        <c:lblAlgn val="ctr"/>
        <c:lblOffset val="100"/>
        <c:noMultiLvlLbl val="0"/>
      </c:catAx>
      <c:valAx>
        <c:axId val="-1586833488"/>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586848176"/>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2.7639579878386837E-3"/>
          <c:y val="8.0430855234004828E-3"/>
          <c:w val="0.99723592884220325"/>
          <c:h val="0.9839124654872371"/>
        </c:manualLayout>
      </c:layout>
      <c:barChart>
        <c:barDir val="col"/>
        <c:grouping val="clustered"/>
        <c:varyColors val="0"/>
        <c:ser>
          <c:idx val="1"/>
          <c:order val="0"/>
          <c:tx>
            <c:strRef>
              <c:f>'Overall Metrics'!$U$2</c:f>
              <c:strCache>
                <c:ptCount val="1"/>
                <c:pt idx="0">
                  <c:v>#REF!</c:v>
                </c:pt>
              </c:strCache>
            </c:strRef>
          </c:tx>
          <c:spPr>
            <a:solidFill>
              <a:schemeClr val="accent1"/>
            </a:solidFill>
          </c:spPr>
          <c:invertIfNegative val="0"/>
          <c:cat>
            <c:numRef>
              <c:f>'Overall Metrics'!$T$2:$T$45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Metrics'!$U$2:$U$45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ser>
        <c:dLbls>
          <c:showLegendKey val="0"/>
          <c:showVal val="0"/>
          <c:showCatName val="0"/>
          <c:showSerName val="0"/>
          <c:showPercent val="0"/>
          <c:showBubbleSize val="0"/>
        </c:dLbls>
        <c:gapWidth val="0"/>
        <c:axId val="-1586843280"/>
        <c:axId val="-1586846000"/>
      </c:barChart>
      <c:catAx>
        <c:axId val="-1586843280"/>
        <c:scaling>
          <c:orientation val="minMax"/>
        </c:scaling>
        <c:delete val="1"/>
        <c:axPos val="b"/>
        <c:numFmt formatCode="#,##0.00" sourceLinked="1"/>
        <c:majorTickMark val="out"/>
        <c:minorTickMark val="none"/>
        <c:tickLblPos val="none"/>
        <c:crossAx val="-1586846000"/>
        <c:crosses val="autoZero"/>
        <c:auto val="1"/>
        <c:lblAlgn val="ctr"/>
        <c:lblOffset val="100"/>
        <c:noMultiLvlLbl val="0"/>
      </c:catAx>
      <c:valAx>
        <c:axId val="-1586846000"/>
        <c:scaling>
          <c:orientation val="minMax"/>
        </c:scaling>
        <c:delete val="1"/>
        <c:axPos val="l"/>
        <c:numFmt formatCode="General" sourceLinked="1"/>
        <c:majorTickMark val="out"/>
        <c:minorTickMark val="none"/>
        <c:tickLblPos val="none"/>
        <c:crossAx val="-1586843280"/>
        <c:crosses val="autoZero"/>
        <c:crossBetween val="between"/>
      </c:valAx>
      <c:spPr>
        <a:solidFill>
          <a:schemeClr val="bg1">
            <a:lumMod val="85000"/>
          </a:schemeClr>
        </a:solidFill>
        <a:ln>
          <a:noFill/>
        </a:ln>
      </c:spPr>
    </c:plotArea>
    <c:plotVisOnly val="0"/>
    <c:dispBlanksAs val="gap"/>
    <c:showDLblsOverMax val="0"/>
  </c:chart>
  <c:spPr>
    <a:noFill/>
    <a:ln>
      <a:noFill/>
    </a:ln>
  </c:spPr>
  <c:printSettings>
    <c:headerFooter/>
    <c:pageMargins b="0.75000000000001465" l="0.70000000000000062" r="0.70000000000000062" t="0.75000000000001465" header="0.30000000000000032" footer="0.30000000000000032"/>
    <c:pageSetup/>
  </c:printSettings>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-1</xdr:colOff>
      <xdr:row>34</xdr:row>
      <xdr:rowOff>38100</xdr:rowOff>
    </xdr:from>
    <xdr:to>
      <xdr:col>1</xdr:col>
      <xdr:colOff>918209</xdr:colOff>
      <xdr:row>41</xdr:row>
      <xdr:rowOff>180975</xdr:rowOff>
    </xdr:to>
    <xdr:graphicFrame macro="">
      <xdr:nvGraphicFramePr>
        <xdr:cNvPr id="2" name="Degree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xdr:colOff>
      <xdr:row>48</xdr:row>
      <xdr:rowOff>38100</xdr:rowOff>
    </xdr:from>
    <xdr:to>
      <xdr:col>1</xdr:col>
      <xdr:colOff>918209</xdr:colOff>
      <xdr:row>55</xdr:row>
      <xdr:rowOff>180975</xdr:rowOff>
    </xdr:to>
    <xdr:graphicFrame macro="">
      <xdr:nvGraphicFramePr>
        <xdr:cNvPr id="5" name="InDegree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xdr:colOff>
      <xdr:row>62</xdr:row>
      <xdr:rowOff>28575</xdr:rowOff>
    </xdr:from>
    <xdr:to>
      <xdr:col>1</xdr:col>
      <xdr:colOff>918209</xdr:colOff>
      <xdr:row>69</xdr:row>
      <xdr:rowOff>171450</xdr:rowOff>
    </xdr:to>
    <xdr:graphicFrame macro="">
      <xdr:nvGraphicFramePr>
        <xdr:cNvPr id="4" name="OutDegree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76</xdr:row>
      <xdr:rowOff>9525</xdr:rowOff>
    </xdr:from>
    <xdr:to>
      <xdr:col>1</xdr:col>
      <xdr:colOff>918210</xdr:colOff>
      <xdr:row>83</xdr:row>
      <xdr:rowOff>152400</xdr:rowOff>
    </xdr:to>
    <xdr:graphicFrame macro="">
      <xdr:nvGraphicFramePr>
        <xdr:cNvPr id="6" name="BetweennessCentrality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9525</xdr:colOff>
      <xdr:row>90</xdr:row>
      <xdr:rowOff>19050</xdr:rowOff>
    </xdr:from>
    <xdr:to>
      <xdr:col>2</xdr:col>
      <xdr:colOff>0</xdr:colOff>
      <xdr:row>97</xdr:row>
      <xdr:rowOff>161925</xdr:rowOff>
    </xdr:to>
    <xdr:graphicFrame macro="">
      <xdr:nvGraphicFramePr>
        <xdr:cNvPr id="7" name="ClosenessCentrality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104</xdr:row>
      <xdr:rowOff>19050</xdr:rowOff>
    </xdr:from>
    <xdr:to>
      <xdr:col>1</xdr:col>
      <xdr:colOff>918210</xdr:colOff>
      <xdr:row>111</xdr:row>
      <xdr:rowOff>161925</xdr:rowOff>
    </xdr:to>
    <xdr:graphicFrame macro="">
      <xdr:nvGraphicFramePr>
        <xdr:cNvPr id="8" name="EigenvectorCentrality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132</xdr:row>
      <xdr:rowOff>9525</xdr:rowOff>
    </xdr:from>
    <xdr:to>
      <xdr:col>1</xdr:col>
      <xdr:colOff>918210</xdr:colOff>
      <xdr:row>139</xdr:row>
      <xdr:rowOff>152400</xdr:rowOff>
    </xdr:to>
    <xdr:graphicFrame macro="">
      <xdr:nvGraphicFramePr>
        <xdr:cNvPr id="9" name="ClusteringCoefficient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0</xdr:colOff>
      <xdr:row>118</xdr:row>
      <xdr:rowOff>0</xdr:rowOff>
    </xdr:from>
    <xdr:to>
      <xdr:col>1</xdr:col>
      <xdr:colOff>918210</xdr:colOff>
      <xdr:row>125</xdr:row>
      <xdr:rowOff>142875</xdr:rowOff>
    </xdr:to>
    <xdr:graphicFrame macro="">
      <xdr:nvGraphicFramePr>
        <xdr:cNvPr id="10" name="ClusteringCoefficient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17</xdr:col>
      <xdr:colOff>0</xdr:colOff>
      <xdr:row>1</xdr:row>
      <xdr:rowOff>0</xdr:rowOff>
    </xdr:from>
    <xdr:to>
      <xdr:col>22</xdr:col>
      <xdr:colOff>381000</xdr:colOff>
      <xdr:row>4</xdr:row>
      <xdr:rowOff>28575</xdr:rowOff>
    </xdr:to>
    <xdr:graphicFrame macro="">
      <xdr:nvGraphicFramePr>
        <xdr:cNvPr id="2" name="DynamicFilter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id="1" name="Edges" displayName="Edges" ref="A2:AA389" totalsRowShown="0" headerRowDxfId="130" dataDxfId="69">
  <autoFilter ref="A2:AA389"/>
  <tableColumns count="27">
    <tableColumn id="1" name="Vertex 1" dataDxfId="45" dataCellStyle="NodeXL Required"/>
    <tableColumn id="2" name="Vertex 2" dataDxfId="43" dataCellStyle="NodeXL Required"/>
    <tableColumn id="3" name="Color" dataDxfId="44" dataCellStyle="NodeXL Visual Property"/>
    <tableColumn id="4" name="Width" dataDxfId="79" dataCellStyle="NodeXL Visual Property"/>
    <tableColumn id="11" name="Style" dataDxfId="78" dataCellStyle="NodeXL Visual Property"/>
    <tableColumn id="5" name="Opacity" dataDxfId="77" dataCellStyle="NodeXL Visual Property"/>
    <tableColumn id="6" name="Visibility" dataDxfId="76" dataCellStyle="NodeXL Visual Property"/>
    <tableColumn id="10" name="Label" dataDxfId="75" dataCellStyle="NodeXL Label"/>
    <tableColumn id="12" name="Label Text Color" dataDxfId="74" dataCellStyle="NodeXL Label"/>
    <tableColumn id="13" name="Label Font Size" dataDxfId="73" dataCellStyle="NodeXL Label"/>
    <tableColumn id="14" name="Reciprocated?" dataDxfId="72" dataCellStyle="NodeXL Graph Metric"/>
    <tableColumn id="7" name="ID" dataDxfId="71" dataCellStyle="NodeXL Do Not Edit"/>
    <tableColumn id="9" name="Dynamic Filter" dataDxfId="70" dataCellStyle="NodeXL Do Not Edit"/>
    <tableColumn id="8" name="Add Your Own Columns Here" dataDxfId="42" dataCellStyle="NodeXL Other Column"/>
    <tableColumn id="15" name="Relationship" dataDxfId="41" dataCellStyle="Normal"/>
    <tableColumn id="16" name="Relationship Date (UTC)" dataDxfId="40" dataCellStyle="Normal"/>
    <tableColumn id="17" name="Tweet" dataDxfId="39" dataCellStyle="Normal"/>
    <tableColumn id="18" name="URLs in Tweet" dataDxfId="38" dataCellStyle="Normal"/>
    <tableColumn id="19" name="Domains in Tweet" dataDxfId="37" dataCellStyle="Normal"/>
    <tableColumn id="20" name="Hashtags in Tweet" dataDxfId="36" dataCellStyle="Normal"/>
    <tableColumn id="21" name="Tweet Date (UTC)" dataDxfId="35" dataCellStyle="Normal"/>
    <tableColumn id="22" name="Twitter Page for Tweet" dataDxfId="34" dataCellStyle="Normal"/>
    <tableColumn id="23" name="Latitude" dataDxfId="33" dataCellStyle="Normal"/>
    <tableColumn id="24" name="Longitude" dataDxfId="32" dataCellStyle="Normal"/>
    <tableColumn id="25" name="Imported ID" dataDxfId="31" dataCellStyle="Normal"/>
    <tableColumn id="26" name="In-Reply-To Tweet ID" dataDxfId="29" dataCellStyle="Normal"/>
    <tableColumn id="27" name="Edge Weight" dataDxfId="30" dataCellStyle="Normal"/>
  </tableColumns>
  <tableStyleInfo name="NodeXL Table" showFirstColumn="0" showLastColumn="0" showRowStripes="0" showColumnStripes="0"/>
</table>
</file>

<file path=xl/tables/table10.xml><?xml version="1.0" encoding="utf-8"?>
<table xmlns="http://schemas.openxmlformats.org/spreadsheetml/2006/main" id="8" name="DynamicFilterSettings" displayName="DynamicFilterSettings" ref="M1:P2" totalsRowShown="0" headerRowDxfId="80">
  <autoFilter ref="M1:P2"/>
  <tableColumns count="4">
    <tableColumn id="1" name="Table Name"/>
    <tableColumn id="2" name="Column Name"/>
    <tableColumn id="3" name="Selected Minimum"/>
    <tableColumn id="4" name="Selected Maximum"/>
  </tableColumns>
  <tableStyleInfo name="TableStyleMedium9" showFirstColumn="0" showLastColumn="0" showRowStripes="1" showColumnStripes="0"/>
</table>
</file>

<file path=xl/tables/table2.xml><?xml version="1.0" encoding="utf-8"?>
<table xmlns="http://schemas.openxmlformats.org/spreadsheetml/2006/main" id="2" name="Vertices" displayName="Vertices" ref="A2:AY368" totalsRowShown="0" headerRowDxfId="129" dataDxfId="46">
  <autoFilter ref="A2:AY368"/>
  <sortState ref="A3:AY451">
    <sortCondition descending="1" ref="AF2:AF451"/>
  </sortState>
  <tableColumns count="51">
    <tableColumn id="1" name="Vertex" dataDxfId="68" dataCellStyle="NodeXL Required"/>
    <tableColumn id="2" name="Color" dataDxfId="67" dataCellStyle="NodeXL Visual Property"/>
    <tableColumn id="5" name="Shape" dataDxfId="66" dataCellStyle="NodeXL Visual Property"/>
    <tableColumn id="6" name="Size" dataDxfId="65" dataCellStyle="NodeXL Visual Property"/>
    <tableColumn id="4" name="Opacity" dataDxfId="9" dataCellStyle="NodeXL Visual Property"/>
    <tableColumn id="7" name="Image File" dataDxfId="7" dataCellStyle="NodeXL Visual Property"/>
    <tableColumn id="3" name="Visibility" dataDxfId="8" dataCellStyle="NodeXL Visual Property"/>
    <tableColumn id="10" name="Label" dataDxfId="64" dataCellStyle="NodeXL Label"/>
    <tableColumn id="16" name="Label Fill Color" dataDxfId="63" dataCellStyle="NodeXL Label"/>
    <tableColumn id="9" name="Label Position" dataDxfId="2" dataCellStyle="NodeXL Label"/>
    <tableColumn id="8" name="Tooltip" dataDxfId="0" dataCellStyle="NodeXL Label"/>
    <tableColumn id="18" name="Layout Order" dataDxfId="1" dataCellStyle="NodeXL Layout"/>
    <tableColumn id="13" name="X" dataDxfId="62" dataCellStyle="NodeXL Layout"/>
    <tableColumn id="14" name="Y" dataDxfId="61" dataCellStyle="NodeXL Layout"/>
    <tableColumn id="12" name="Locked?" dataDxfId="60" dataCellStyle="NodeXL Layout"/>
    <tableColumn id="19" name="Polar R" dataDxfId="59" dataCellStyle="NodeXL Layout"/>
    <tableColumn id="20" name="Polar Angle" dataDxfId="58" dataCellStyle="NodeXL Layout"/>
    <tableColumn id="21" name="Degree" dataDxfId="57" dataCellStyle="NodeXL Graph Metric"/>
    <tableColumn id="22" name="In-Degree" dataDxfId="56" dataCellStyle="NodeXL Graph Metric"/>
    <tableColumn id="23" name="Out-Degree" dataDxfId="55" dataCellStyle="NodeXL Graph Metric"/>
    <tableColumn id="24" name="Betweenness Centrality" dataDxfId="54" dataCellStyle="NodeXL Graph Metric"/>
    <tableColumn id="25" name="Closeness Centrality" dataDxfId="53" dataCellStyle="NodeXL Graph Metric"/>
    <tableColumn id="26" name="Eigenvector Centrality" dataDxfId="52" dataCellStyle="NodeXL Graph Metric"/>
    <tableColumn id="15" name="PageRank" dataDxfId="51" dataCellStyle="NodeXL Graph Metric"/>
    <tableColumn id="27" name="Clustering Coefficient" dataDxfId="50" dataCellStyle="NodeXL Graph Metric"/>
    <tableColumn id="29" name="Reciprocated Vertex Pair Ratio" dataDxfId="49" dataCellStyle="NodeXL Graph Metric"/>
    <tableColumn id="11" name="ID" dataDxfId="48" dataCellStyle="NodeXL Do Not Edit"/>
    <tableColumn id="28" name="Dynamic Filter" dataDxfId="47" dataCellStyle="NodeXL Do Not Edit"/>
    <tableColumn id="17" name="Add Your Own Columns Here" dataDxfId="28" dataCellStyle="NodeXL Other Column"/>
    <tableColumn id="30" name="Name" dataDxfId="27" dataCellStyle="Normal"/>
    <tableColumn id="31" name="Followed" dataDxfId="26" dataCellStyle="Normal"/>
    <tableColumn id="32" name="Followers" dataDxfId="25" dataCellStyle="Normal"/>
    <tableColumn id="33" name="Tweets" dataDxfId="24" dataCellStyle="Normal"/>
    <tableColumn id="34" name="Favorites" dataDxfId="23" dataCellStyle="Normal"/>
    <tableColumn id="35" name="Time Zone UTC Offset (Seconds)" dataDxfId="22" dataCellStyle="Normal"/>
    <tableColumn id="36" name="Description" dataDxfId="21" dataCellStyle="Normal"/>
    <tableColumn id="37" name="Location" dataDxfId="20" dataCellStyle="Normal"/>
    <tableColumn id="38" name="Web" dataDxfId="19" dataCellStyle="Normal"/>
    <tableColumn id="39" name="Time Zone" dataDxfId="18" dataCellStyle="Normal"/>
    <tableColumn id="40" name="Joined Twitter Date (UTC)" dataDxfId="17" dataCellStyle="Normal"/>
    <tableColumn id="41" name="Profile Banner Url" dataDxfId="16" dataCellStyle="Normal"/>
    <tableColumn id="42" name="Default Profile" dataDxfId="15" dataCellStyle="Normal"/>
    <tableColumn id="43" name="Default Profile Image" dataDxfId="14" dataCellStyle="Normal"/>
    <tableColumn id="44" name="Geo Enabled" dataDxfId="13" dataCellStyle="Normal"/>
    <tableColumn id="45" name="Language" dataDxfId="12" dataCellStyle="Normal"/>
    <tableColumn id="46" name="Listed Count" dataDxfId="11" dataCellStyle="Normal"/>
    <tableColumn id="47" name="Profile Background Image Url" dataDxfId="10" dataCellStyle="Normal"/>
    <tableColumn id="48" name="Verified" dataDxfId="6" dataCellStyle="Normal"/>
    <tableColumn id="49" name="Custom Menu Item Text" dataDxfId="5" dataCellStyle="Normal"/>
    <tableColumn id="50" name="Custom Menu Item Action" dataDxfId="4" dataCellStyle="Normal"/>
    <tableColumn id="51" name="Tweeted Search Term?" dataDxfId="3" dataCellStyle="Normal"/>
  </tableColumns>
  <tableStyleInfo name="NodeXL Table" showFirstColumn="0" showLastColumn="0" showRowStripes="0" showColumnStripes="0"/>
</table>
</file>

<file path=xl/tables/table3.xml><?xml version="1.0" encoding="utf-8"?>
<table xmlns="http://schemas.openxmlformats.org/spreadsheetml/2006/main" id="4" name="Groups" displayName="Groups" ref="A2:X3" insertRow="1" totalsRowShown="0" headerRowDxfId="128">
  <autoFilter ref="A2:X3"/>
  <tableColumns count="24">
    <tableColumn id="1" name="Group" dataDxfId="127" dataCellStyle="NodeXL Required"/>
    <tableColumn id="2" name="Vertex Color" dataDxfId="126" dataCellStyle="NodeXL Visual Property"/>
    <tableColumn id="3" name="Vertex Shape" dataDxfId="125" dataCellStyle="NodeXL Visual Property"/>
    <tableColumn id="22" name="Visibility" dataDxfId="124" dataCellStyle="NodeXL Visual Property"/>
    <tableColumn id="4" name="Collapsed?" dataCellStyle="NodeXL Visual Property"/>
    <tableColumn id="18" name="Label" dataDxfId="123" dataCellStyle="NodeXL Label"/>
    <tableColumn id="20" name="Collapsed X" dataCellStyle="NodeXL Layout"/>
    <tableColumn id="21" name="Collapsed Y" dataCellStyle="NodeXL Layout"/>
    <tableColumn id="6" name="ID" dataDxfId="122" dataCellStyle="NodeXL Do Not Edit"/>
    <tableColumn id="19" name="Collapsed Properties" dataDxfId="121" dataCellStyle="NodeXL Do Not Edit"/>
    <tableColumn id="5" name="Vertices" dataDxfId="120" dataCellStyle="NodeXL Graph Metric"/>
    <tableColumn id="7" name="Unique Edges" dataDxfId="119" dataCellStyle="NodeXL Graph Metric"/>
    <tableColumn id="8" name="Edges With Duplicates" dataDxfId="118" dataCellStyle="NodeXL Graph Metric"/>
    <tableColumn id="9" name="Total Edges" dataDxfId="117" dataCellStyle="NodeXL Graph Metric"/>
    <tableColumn id="10" name="Self-Loops" dataDxfId="116" dataCellStyle="NodeXL Graph Metric"/>
    <tableColumn id="24" name="Reciprocated Vertex Pair Ratio" dataDxfId="115" dataCellStyle="NodeXL Graph Metric"/>
    <tableColumn id="25" name="Reciprocated Edge Ratio" dataDxfId="114" dataCellStyle="NodeXL Graph Metric"/>
    <tableColumn id="11" name="Connected Components" dataDxfId="113" dataCellStyle="NodeXL Graph Metric"/>
    <tableColumn id="12" name="Single-Vertex Connected Components" dataDxfId="112" dataCellStyle="NodeXL Graph Metric"/>
    <tableColumn id="13" name="Maximum Vertices in a Connected Component" dataDxfId="111" dataCellStyle="NodeXL Graph Metric"/>
    <tableColumn id="14" name="Maximum Edges in a Connected Component" dataDxfId="110" dataCellStyle="NodeXL Graph Metric"/>
    <tableColumn id="15" name="Maximum Geodesic Distance (Diameter)" dataDxfId="109" dataCellStyle="NodeXL Graph Metric"/>
    <tableColumn id="16" name="Average Geodesic Distance" dataDxfId="108" dataCellStyle="NodeXL Graph Metric"/>
    <tableColumn id="17" name="Graph Density" dataDxfId="107" dataCellStyle="NodeXL Graph Metric"/>
  </tableColumns>
  <tableStyleInfo name="NodeXL Table" showFirstColumn="0" showLastColumn="0" showRowStripes="1" showColumnStripes="0"/>
</table>
</file>

<file path=xl/tables/table4.xml><?xml version="1.0" encoding="utf-8"?>
<table xmlns="http://schemas.openxmlformats.org/spreadsheetml/2006/main" id="5" name="GroupVertices" displayName="GroupVertices" ref="A1:C2" totalsRowShown="0" headerRowDxfId="106" dataDxfId="105">
  <autoFilter ref="A1:C2"/>
  <tableColumns count="3">
    <tableColumn id="1" name="Group" dataDxfId="104"/>
    <tableColumn id="2" name="Vertex" dataDxfId="103"/>
    <tableColumn id="3" name="Vertex ID" dataDxfId="102"/>
  </tableColumns>
  <tableStyleInfo name="TableStyleMedium9" showFirstColumn="0" showLastColumn="0" showRowStripes="1" showColumnStripes="0"/>
</table>
</file>

<file path=xl/tables/table5.xml><?xml version="1.0" encoding="utf-8"?>
<table xmlns="http://schemas.openxmlformats.org/spreadsheetml/2006/main" id="6" name="OverallMetrics" displayName="OverallMetrics" ref="A1:B2" insertRow="1" totalsRowShown="0" dataCellStyle="NodeXL Graph Metric">
  <autoFilter ref="A1:B2"/>
  <tableColumns count="2">
    <tableColumn id="1" name="Graph Metric" dataDxfId="101" dataCellStyle="NodeXL Graph Metric"/>
    <tableColumn id="2" name="Value" dataDxfId="100" dataCellStyle="NodeXL Graph Metric"/>
  </tableColumns>
  <tableStyleInfo name="TableStyleMedium9" showFirstColumn="0" showLastColumn="0" showRowStripes="1" showColumnStripes="0"/>
</table>
</file>

<file path=xl/tables/table6.xml><?xml version="1.0" encoding="utf-8"?>
<table xmlns="http://schemas.openxmlformats.org/spreadsheetml/2006/main" id="3" name="HistogramBins" displayName="HistogramBins" ref="D1:U45" totalsRowShown="0">
  <autoFilter ref="D1:U45"/>
  <tableColumns count="18">
    <tableColumn id="1" name="Degree Bin" dataDxfId="99"/>
    <tableColumn id="2" name="Degree Frequency" dataDxfId="98">
      <calculatedColumnFormula>COUNTIF(Vertices[Degree], "&gt;= " &amp; D2) - COUNTIF(Vertices[Degree], "&gt;=" &amp; D3)</calculatedColumnFormula>
    </tableColumn>
    <tableColumn id="3" name="In-Degree Bin" dataDxfId="97"/>
    <tableColumn id="4" name="In-Degree Frequency" dataDxfId="96">
      <calculatedColumnFormula>COUNTIF(Vertices[In-Degree], "&gt;= " &amp; F2) - COUNTIF(Vertices[In-Degree], "&gt;=" &amp; F3)</calculatedColumnFormula>
    </tableColumn>
    <tableColumn id="5" name="Out-Degree Bin" dataDxfId="95"/>
    <tableColumn id="6" name="Out-Degree Frequency" dataDxfId="94">
      <calculatedColumnFormula>COUNTIF(Vertices[Out-Degree], "&gt;= " &amp; H2) - COUNTIF(Vertices[Out-Degree], "&gt;=" &amp; H3)</calculatedColumnFormula>
    </tableColumn>
    <tableColumn id="7" name="Betweenness Centrality Bin" dataDxfId="93"/>
    <tableColumn id="8" name="Betweenness Centrality Frequency" dataDxfId="92">
      <calculatedColumnFormula>COUNTIF(Vertices[Betweenness Centrality], "&gt;= " &amp; J2) - COUNTIF(Vertices[Betweenness Centrality], "&gt;=" &amp; J3)</calculatedColumnFormula>
    </tableColumn>
    <tableColumn id="9" name="Closeness Centrality Bin" dataDxfId="91"/>
    <tableColumn id="10" name="Closeness Centrality Frequency" dataDxfId="90">
      <calculatedColumnFormula>COUNTIF(Vertices[Closeness Centrality], "&gt;= " &amp; L2) - COUNTIF(Vertices[Closeness Centrality], "&gt;=" &amp; L3)</calculatedColumnFormula>
    </tableColumn>
    <tableColumn id="11" name="Eigenvector Centrality Bin" dataDxfId="89"/>
    <tableColumn id="12" name="Eigenvector Centrality Frequency" dataDxfId="88">
      <calculatedColumnFormula>COUNTIF(Vertices[Eigenvector Centrality], "&gt;= " &amp; N2) - COUNTIF(Vertices[Eigenvector Centrality], "&gt;=" &amp; N3)</calculatedColumnFormula>
    </tableColumn>
    <tableColumn id="18" name="PageRank Bin" dataDxfId="87"/>
    <tableColumn id="17" name="PageRank Frequency" dataDxfId="86">
      <calculatedColumnFormula>COUNTIF(Vertices[Eigenvector Centrality], "&gt;= " &amp; P2) - COUNTIF(Vertices[Eigenvector Centrality], "&gt;=" &amp; P3)</calculatedColumnFormula>
    </tableColumn>
    <tableColumn id="13" name="Clustering Coefficient Bin" dataDxfId="85"/>
    <tableColumn id="14" name="Clustering Coefficient Frequency" dataDxfId="84">
      <calculatedColumnFormula>COUNTIF(Vertices[Clustering Coefficient], "&gt;= " &amp; R2) - COUNTIF(Vertices[Clustering Coefficient], "&gt;=" &amp; R3)</calculatedColumnFormula>
    </tableColumn>
    <tableColumn id="15" name="Dynamic Filter Bin" dataDxfId="83"/>
    <tableColumn id="16" name="Dynamic Filter Frequency" dataDxfId="82">
      <calculatedColumnFormula>COUNTIF(Vertices[Clustering Coefficient], "&gt;= " &amp; T2) - COUNTIF(Vertices[Clustering Coefficient], "&gt;=" &amp; T3)</calculatedColumnFormula>
    </tableColumn>
  </tableColumns>
  <tableStyleInfo name="TableStyleMedium9" showFirstColumn="0" showLastColumn="0" showRowStripes="1" showColumnStripes="0"/>
</table>
</file>

<file path=xl/tables/table7.xml><?xml version="1.0" encoding="utf-8"?>
<table xmlns="http://schemas.openxmlformats.org/spreadsheetml/2006/main" id="15" name="HistogramProperties" displayName="HistogramProperties" ref="W1:X4" totalsRowShown="0">
  <autoFilter ref="W1:X4"/>
  <tableColumns count="2">
    <tableColumn id="1" name="Histogram Property"/>
    <tableColumn id="2" name="Value"/>
  </tableColumns>
  <tableStyleInfo name="TableStyleMedium9" showFirstColumn="0" showLastColumn="0" showRowStripes="1" showColumnStripes="0"/>
</table>
</file>

<file path=xl/tables/table8.xml><?xml version="1.0" encoding="utf-8"?>
<table xmlns="http://schemas.openxmlformats.org/spreadsheetml/2006/main" id="9" name="OverallReadabilityMetrics" displayName="OverallReadabilityMetrics" ref="A29:B30" insertRow="1" totalsRowShown="0" dataCellStyle="NodeXL Graph Metric">
  <autoFilter ref="A29:B30"/>
  <tableColumns count="2">
    <tableColumn id="1" name="Readability Metric" dataCellStyle="NodeXL Graph Metric"/>
    <tableColumn id="2" name="Value" dataCellStyle="NodeXL Graph Metric"/>
  </tableColumns>
  <tableStyleInfo name="TableStyleMedium9" showFirstColumn="0" showLastColumn="0" showRowStripes="1" showColumnStripes="0"/>
</table>
</file>

<file path=xl/tables/table9.xml><?xml version="1.0" encoding="utf-8"?>
<table xmlns="http://schemas.openxmlformats.org/spreadsheetml/2006/main" id="7" name="PerWorkbookSettings" displayName="PerWorkbookSettings" ref="J1:K8" totalsRowShown="0" headerRowDxfId="81">
  <autoFilter ref="J1:K8"/>
  <tableColumns count="2">
    <tableColumn id="1" name="Per-Workbook Setting"/>
    <tableColumn id="2" name="Value"/>
  </tableColumns>
  <tableStyleInfo name="TableStyleMedium9"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www.youtube.com/watch?v=_pxBgLHjULk&amp;feature=youtu.be" TargetMode="External"/><Relationship Id="rId21" Type="http://schemas.openxmlformats.org/officeDocument/2006/relationships/hyperlink" Target="http://act.amnestyusa.org/ea-action/action?ea.client.id=1839&amp;ea.campaign.id=50245&amp;ea.tracking.id=MessagingCategory_RefugeeandMR~Country_USA" TargetMode="External"/><Relationship Id="rId324" Type="http://schemas.openxmlformats.org/officeDocument/2006/relationships/hyperlink" Target="https://twitter.com/" TargetMode="External"/><Relationship Id="rId531" Type="http://schemas.openxmlformats.org/officeDocument/2006/relationships/hyperlink" Target="https://twitter.com/" TargetMode="External"/><Relationship Id="rId170" Type="http://schemas.openxmlformats.org/officeDocument/2006/relationships/hyperlink" Target="https://twitter.com/hannarosebutler/status/723265487807750144" TargetMode="External"/><Relationship Id="rId268" Type="http://schemas.openxmlformats.org/officeDocument/2006/relationships/hyperlink" Target="https://twitter.com/" TargetMode="External"/><Relationship Id="rId475" Type="http://schemas.openxmlformats.org/officeDocument/2006/relationships/hyperlink" Target="https://twitter.com/" TargetMode="External"/><Relationship Id="rId32" Type="http://schemas.openxmlformats.org/officeDocument/2006/relationships/hyperlink" Target="http://www.congressweb.com/tirrc/13?platform=hootsuite" TargetMode="External"/><Relationship Id="rId128" Type="http://schemas.openxmlformats.org/officeDocument/2006/relationships/hyperlink" Target="http://www.newsweek.com/refugee-crisis-eu-child-refugees-446721?rx=us" TargetMode="External"/><Relationship Id="rId335" Type="http://schemas.openxmlformats.org/officeDocument/2006/relationships/hyperlink" Target="https://twitter.com/" TargetMode="External"/><Relationship Id="rId542" Type="http://schemas.openxmlformats.org/officeDocument/2006/relationships/hyperlink" Target="https://twitter.com/" TargetMode="External"/><Relationship Id="rId181" Type="http://schemas.openxmlformats.org/officeDocument/2006/relationships/hyperlink" Target="https://www.youtube.com/watch?v=7lOGHgPK0ug" TargetMode="External"/><Relationship Id="rId402" Type="http://schemas.openxmlformats.org/officeDocument/2006/relationships/hyperlink" Target="https://twitter.com/" TargetMode="External"/><Relationship Id="rId279" Type="http://schemas.openxmlformats.org/officeDocument/2006/relationships/hyperlink" Target="https://twitter.com/" TargetMode="External"/><Relationship Id="rId486" Type="http://schemas.openxmlformats.org/officeDocument/2006/relationships/hyperlink" Target="https://twitter.com/" TargetMode="External"/><Relationship Id="rId43" Type="http://schemas.openxmlformats.org/officeDocument/2006/relationships/hyperlink" Target="http://www.presseportal.de/blaulicht/pm/11559/3105450" TargetMode="External"/><Relationship Id="rId139" Type="http://schemas.openxmlformats.org/officeDocument/2006/relationships/hyperlink" Target="https://twitter.com/kata_basis/status/723268748799520773" TargetMode="External"/><Relationship Id="rId346" Type="http://schemas.openxmlformats.org/officeDocument/2006/relationships/hyperlink" Target="https://twitter.com/" TargetMode="External"/><Relationship Id="rId553" Type="http://schemas.openxmlformats.org/officeDocument/2006/relationships/hyperlink" Target="https://twitter.com/" TargetMode="External"/><Relationship Id="rId192" Type="http://schemas.openxmlformats.org/officeDocument/2006/relationships/hyperlink" Target="https://www.youtube.com/watch?v=7lOGHgPK0ug" TargetMode="External"/><Relationship Id="rId206" Type="http://schemas.openxmlformats.org/officeDocument/2006/relationships/hyperlink" Target="http://amn.st/6016Blezq" TargetMode="External"/><Relationship Id="rId413" Type="http://schemas.openxmlformats.org/officeDocument/2006/relationships/hyperlink" Target="https://twitter.com/" TargetMode="External"/><Relationship Id="rId497" Type="http://schemas.openxmlformats.org/officeDocument/2006/relationships/hyperlink" Target="https://twitter.com/" TargetMode="External"/><Relationship Id="rId357" Type="http://schemas.openxmlformats.org/officeDocument/2006/relationships/hyperlink" Target="https://twitter.com/" TargetMode="External"/><Relationship Id="rId54" Type="http://schemas.openxmlformats.org/officeDocument/2006/relationships/hyperlink" Target="https://twitter.com/cimade63/status/723216062540591104" TargetMode="External"/><Relationship Id="rId217" Type="http://schemas.openxmlformats.org/officeDocument/2006/relationships/hyperlink" Target="https://twitter.com/" TargetMode="External"/><Relationship Id="rId564" Type="http://schemas.openxmlformats.org/officeDocument/2006/relationships/hyperlink" Target="https://twitter.com/" TargetMode="External"/><Relationship Id="rId424" Type="http://schemas.openxmlformats.org/officeDocument/2006/relationships/hyperlink" Target="https://twitter.com/" TargetMode="External"/><Relationship Id="rId270" Type="http://schemas.openxmlformats.org/officeDocument/2006/relationships/hyperlink" Target="https://twitter.com/" TargetMode="External"/><Relationship Id="rId65" Type="http://schemas.openxmlformats.org/officeDocument/2006/relationships/hyperlink" Target="http://trib.al/VVPUefy" TargetMode="External"/><Relationship Id="rId130" Type="http://schemas.openxmlformats.org/officeDocument/2006/relationships/hyperlink" Target="https://www.youtube.com/watch?v=_pxBgLHjULk&amp;feature=youtu.be" TargetMode="External"/><Relationship Id="rId368" Type="http://schemas.openxmlformats.org/officeDocument/2006/relationships/hyperlink" Target="https://twitter.com/" TargetMode="External"/><Relationship Id="rId575" Type="http://schemas.openxmlformats.org/officeDocument/2006/relationships/hyperlink" Target="https://twitter.com/" TargetMode="External"/><Relationship Id="rId228" Type="http://schemas.openxmlformats.org/officeDocument/2006/relationships/hyperlink" Target="https://twitter.com/" TargetMode="External"/><Relationship Id="rId435" Type="http://schemas.openxmlformats.org/officeDocument/2006/relationships/hyperlink" Target="https://twitter.com/" TargetMode="External"/><Relationship Id="rId281" Type="http://schemas.openxmlformats.org/officeDocument/2006/relationships/hyperlink" Target="https://twitter.com/" TargetMode="External"/><Relationship Id="rId502" Type="http://schemas.openxmlformats.org/officeDocument/2006/relationships/hyperlink" Target="https://twitter.com/" TargetMode="External"/><Relationship Id="rId76" Type="http://schemas.openxmlformats.org/officeDocument/2006/relationships/hyperlink" Target="http://www.presseportal.de/blaulicht/pm/11559/3105450" TargetMode="External"/><Relationship Id="rId141" Type="http://schemas.openxmlformats.org/officeDocument/2006/relationships/hyperlink" Target="https://www.globalcitizen.org/en/content/the-uk-and-france-must-do-more-to-support-refuge-2" TargetMode="External"/><Relationship Id="rId379" Type="http://schemas.openxmlformats.org/officeDocument/2006/relationships/hyperlink" Target="https://twitter.com/" TargetMode="External"/><Relationship Id="rId586" Type="http://schemas.openxmlformats.org/officeDocument/2006/relationships/hyperlink" Target="https://twitter.com/" TargetMode="External"/><Relationship Id="rId7" Type="http://schemas.openxmlformats.org/officeDocument/2006/relationships/hyperlink" Target="http://trib.al/VVPUefy" TargetMode="External"/><Relationship Id="rId239" Type="http://schemas.openxmlformats.org/officeDocument/2006/relationships/hyperlink" Target="https://twitter.com/" TargetMode="External"/><Relationship Id="rId446" Type="http://schemas.openxmlformats.org/officeDocument/2006/relationships/hyperlink" Target="https://twitter.com/" TargetMode="External"/><Relationship Id="rId292" Type="http://schemas.openxmlformats.org/officeDocument/2006/relationships/hyperlink" Target="https://twitter.com/" TargetMode="External"/><Relationship Id="rId306" Type="http://schemas.openxmlformats.org/officeDocument/2006/relationships/hyperlink" Target="https://twitter.com/" TargetMode="External"/><Relationship Id="rId87" Type="http://schemas.openxmlformats.org/officeDocument/2006/relationships/hyperlink" Target="https://twitter.com/cimade63/status/723216062540591104" TargetMode="External"/><Relationship Id="rId513" Type="http://schemas.openxmlformats.org/officeDocument/2006/relationships/hyperlink" Target="https://twitter.com/" TargetMode="External"/><Relationship Id="rId597" Type="http://schemas.openxmlformats.org/officeDocument/2006/relationships/hyperlink" Target="https://twitter.com/" TargetMode="External"/><Relationship Id="rId152" Type="http://schemas.openxmlformats.org/officeDocument/2006/relationships/hyperlink" Target="http://www.aljazeera.com/news/2016/04/refugees-tear-gassed-macedonia-greece-border-160410140009203.html" TargetMode="External"/><Relationship Id="rId457" Type="http://schemas.openxmlformats.org/officeDocument/2006/relationships/hyperlink" Target="https://twitter.com/" TargetMode="External"/><Relationship Id="rId14" Type="http://schemas.openxmlformats.org/officeDocument/2006/relationships/hyperlink" Target="http://act.amnestyusa.org/ea-action/action?ea.client.id=1839&amp;ea.campaign.id=50245&amp;ea.tracking.id=MessagingCategory_RefugeeandMR~Country_USA" TargetMode="External"/><Relationship Id="rId56" Type="http://schemas.openxmlformats.org/officeDocument/2006/relationships/hyperlink" Target="http://act.amnestyusa.org/ea-action/action?ea.client.id=1839&amp;ea.campaign.id=50245&amp;ea.tracking.id=MessagingCategory_RefugeeandMR~Country_USA" TargetMode="External"/><Relationship Id="rId317" Type="http://schemas.openxmlformats.org/officeDocument/2006/relationships/hyperlink" Target="https://twitter.com/" TargetMode="External"/><Relationship Id="rId359" Type="http://schemas.openxmlformats.org/officeDocument/2006/relationships/hyperlink" Target="https://twitter.com/" TargetMode="External"/><Relationship Id="rId524" Type="http://schemas.openxmlformats.org/officeDocument/2006/relationships/hyperlink" Target="https://twitter.com/" TargetMode="External"/><Relationship Id="rId566" Type="http://schemas.openxmlformats.org/officeDocument/2006/relationships/hyperlink" Target="https://twitter.com/" TargetMode="External"/><Relationship Id="rId98" Type="http://schemas.openxmlformats.org/officeDocument/2006/relationships/hyperlink" Target="https://twitter.com/kpeterlbw/status/723190510375018497" TargetMode="External"/><Relationship Id="rId121" Type="http://schemas.openxmlformats.org/officeDocument/2006/relationships/hyperlink" Target="https://www.youtube.com/watch?v=_pxBgLHjULk&amp;feature=youtu.be" TargetMode="External"/><Relationship Id="rId163" Type="http://schemas.openxmlformats.org/officeDocument/2006/relationships/hyperlink" Target="http://www.odt.co.nz/news/dunedin/380645/free-bus-cards-refugees" TargetMode="External"/><Relationship Id="rId219" Type="http://schemas.openxmlformats.org/officeDocument/2006/relationships/hyperlink" Target="https://twitter.com/" TargetMode="External"/><Relationship Id="rId370" Type="http://schemas.openxmlformats.org/officeDocument/2006/relationships/hyperlink" Target="https://twitter.com/" TargetMode="External"/><Relationship Id="rId426" Type="http://schemas.openxmlformats.org/officeDocument/2006/relationships/hyperlink" Target="https://twitter.com/" TargetMode="External"/><Relationship Id="rId230" Type="http://schemas.openxmlformats.org/officeDocument/2006/relationships/hyperlink" Target="https://twitter.com/" TargetMode="External"/><Relationship Id="rId468" Type="http://schemas.openxmlformats.org/officeDocument/2006/relationships/hyperlink" Target="https://twitter.com/" TargetMode="External"/><Relationship Id="rId25" Type="http://schemas.openxmlformats.org/officeDocument/2006/relationships/hyperlink" Target="http://act.amnestyusa.org/ea-action/action?ea.client.id=1839&amp;ea.campaign.id=50245&amp;ea.tracking.id=MessagingCategory_RefugeeandMR~Country_USA" TargetMode="External"/><Relationship Id="rId67" Type="http://schemas.openxmlformats.org/officeDocument/2006/relationships/hyperlink" Target="https://www.youtube.com/watch?v=8_vN_BTrDgc&amp;feature=youtu.be" TargetMode="External"/><Relationship Id="rId272" Type="http://schemas.openxmlformats.org/officeDocument/2006/relationships/hyperlink" Target="https://twitter.com/" TargetMode="External"/><Relationship Id="rId328" Type="http://schemas.openxmlformats.org/officeDocument/2006/relationships/hyperlink" Target="https://twitter.com/" TargetMode="External"/><Relationship Id="rId535" Type="http://schemas.openxmlformats.org/officeDocument/2006/relationships/hyperlink" Target="https://twitter.com/" TargetMode="External"/><Relationship Id="rId577" Type="http://schemas.openxmlformats.org/officeDocument/2006/relationships/hyperlink" Target="https://twitter.com/" TargetMode="External"/><Relationship Id="rId132" Type="http://schemas.openxmlformats.org/officeDocument/2006/relationships/hyperlink" Target="https://twitter.com/hannarosebutler/status/723265487807750144" TargetMode="External"/><Relationship Id="rId174" Type="http://schemas.openxmlformats.org/officeDocument/2006/relationships/hyperlink" Target="https://twitter.com/hannarosebutler/status/723265487807750144" TargetMode="External"/><Relationship Id="rId381" Type="http://schemas.openxmlformats.org/officeDocument/2006/relationships/hyperlink" Target="https://twitter.com/" TargetMode="External"/><Relationship Id="rId602" Type="http://schemas.openxmlformats.org/officeDocument/2006/relationships/vmlDrawing" Target="../drawings/vmlDrawing1.vml"/><Relationship Id="rId241" Type="http://schemas.openxmlformats.org/officeDocument/2006/relationships/hyperlink" Target="https://twitter.com/" TargetMode="External"/><Relationship Id="rId437" Type="http://schemas.openxmlformats.org/officeDocument/2006/relationships/hyperlink" Target="https://twitter.com/" TargetMode="External"/><Relationship Id="rId479" Type="http://schemas.openxmlformats.org/officeDocument/2006/relationships/hyperlink" Target="https://twitter.com/" TargetMode="External"/><Relationship Id="rId36" Type="http://schemas.openxmlformats.org/officeDocument/2006/relationships/hyperlink" Target="http://www.congressweb.com/tirrc/13?platform=hootsuite" TargetMode="External"/><Relationship Id="rId283" Type="http://schemas.openxmlformats.org/officeDocument/2006/relationships/hyperlink" Target="https://twitter.com/" TargetMode="External"/><Relationship Id="rId339" Type="http://schemas.openxmlformats.org/officeDocument/2006/relationships/hyperlink" Target="https://twitter.com/" TargetMode="External"/><Relationship Id="rId490" Type="http://schemas.openxmlformats.org/officeDocument/2006/relationships/hyperlink" Target="https://twitter.com/" TargetMode="External"/><Relationship Id="rId504" Type="http://schemas.openxmlformats.org/officeDocument/2006/relationships/hyperlink" Target="https://twitter.com/" TargetMode="External"/><Relationship Id="rId546" Type="http://schemas.openxmlformats.org/officeDocument/2006/relationships/hyperlink" Target="https://twitter.com/" TargetMode="External"/><Relationship Id="rId78" Type="http://schemas.openxmlformats.org/officeDocument/2006/relationships/hyperlink" Target="http://act.amnestyusa.org/ea-action/action?ea.client.id=1839&amp;ea.campaign.id=50245&amp;ea.tracking.id=MessagingCategory_RefugeeandMR~Country_USA" TargetMode="External"/><Relationship Id="rId101" Type="http://schemas.openxmlformats.org/officeDocument/2006/relationships/hyperlink" Target="https://www.facebook.com/NowThisNews/videos/1044201632336627/" TargetMode="External"/><Relationship Id="rId143" Type="http://schemas.openxmlformats.org/officeDocument/2006/relationships/hyperlink" Target="https://www.globalcitizen.org/en/content/the-uk-and-france-must-do-more-to-support-refuge-2" TargetMode="External"/><Relationship Id="rId185" Type="http://schemas.openxmlformats.org/officeDocument/2006/relationships/hyperlink" Target="http://www.abc.es/internacional/abci-alemania-pone-refugiados-trabajar-euro-hora-201604150232_noticia.html" TargetMode="External"/><Relationship Id="rId350" Type="http://schemas.openxmlformats.org/officeDocument/2006/relationships/hyperlink" Target="https://twitter.com/" TargetMode="External"/><Relationship Id="rId406" Type="http://schemas.openxmlformats.org/officeDocument/2006/relationships/hyperlink" Target="https://twitter.com/" TargetMode="External"/><Relationship Id="rId588" Type="http://schemas.openxmlformats.org/officeDocument/2006/relationships/hyperlink" Target="https://twitter.com/" TargetMode="External"/><Relationship Id="rId9" Type="http://schemas.openxmlformats.org/officeDocument/2006/relationships/hyperlink" Target="https://twitter.com/ianeastleeds/status/722090430855294976" TargetMode="External"/><Relationship Id="rId210" Type="http://schemas.openxmlformats.org/officeDocument/2006/relationships/hyperlink" Target="https://twitter.com/zarinarahman91/status/723147429428633600" TargetMode="External"/><Relationship Id="rId392" Type="http://schemas.openxmlformats.org/officeDocument/2006/relationships/hyperlink" Target="https://twitter.com/" TargetMode="External"/><Relationship Id="rId448" Type="http://schemas.openxmlformats.org/officeDocument/2006/relationships/hyperlink" Target="https://twitter.com/" TargetMode="External"/><Relationship Id="rId252" Type="http://schemas.openxmlformats.org/officeDocument/2006/relationships/hyperlink" Target="https://twitter.com/" TargetMode="External"/><Relationship Id="rId294" Type="http://schemas.openxmlformats.org/officeDocument/2006/relationships/hyperlink" Target="https://twitter.com/" TargetMode="External"/><Relationship Id="rId308" Type="http://schemas.openxmlformats.org/officeDocument/2006/relationships/hyperlink" Target="https://twitter.com/" TargetMode="External"/><Relationship Id="rId515" Type="http://schemas.openxmlformats.org/officeDocument/2006/relationships/hyperlink" Target="https://twitter.com/" TargetMode="External"/><Relationship Id="rId47" Type="http://schemas.openxmlformats.org/officeDocument/2006/relationships/hyperlink" Target="http://www.presseportal.de/blaulicht/pm/6313/3228225" TargetMode="External"/><Relationship Id="rId89" Type="http://schemas.openxmlformats.org/officeDocument/2006/relationships/hyperlink" Target="http://www.ccwa.org/events/how-to-build-a-refugee-camp/?utm_source=How+to+Build+a+Refugee+Camp%3F&amp;utm_campaign=Refugee+event+4.21.2016&amp;utm_medium=email" TargetMode="External"/><Relationship Id="rId112" Type="http://schemas.openxmlformats.org/officeDocument/2006/relationships/hyperlink" Target="http://act.amnestyusa.org/ea-action/action?ea.client.id=1839&amp;ea.campaign.id=50245&amp;ea.tracking.id=MessagingCategory_RefugeeandMR~Country_USA" TargetMode="External"/><Relationship Id="rId154" Type="http://schemas.openxmlformats.org/officeDocument/2006/relationships/hyperlink" Target="http://vidmax.com/video/138779-Muslim-migrants-riot-in-France-destroys-buildings-attack-police-and-French-citizens" TargetMode="External"/><Relationship Id="rId361" Type="http://schemas.openxmlformats.org/officeDocument/2006/relationships/hyperlink" Target="https://twitter.com/" TargetMode="External"/><Relationship Id="rId557" Type="http://schemas.openxmlformats.org/officeDocument/2006/relationships/hyperlink" Target="https://twitter.com/" TargetMode="External"/><Relationship Id="rId599" Type="http://schemas.openxmlformats.org/officeDocument/2006/relationships/hyperlink" Target="https://twitter.com/" TargetMode="External"/><Relationship Id="rId196" Type="http://schemas.openxmlformats.org/officeDocument/2006/relationships/hyperlink" Target="https://themuslimissue.wordpress.com/2016/04/21/houston-opens-2-4mil-islamic-library-for-only-41000-muslim-population-qatar-eagerly-donate-funds/?utm_source=twitterfeed&amp;utm_medium=twitter" TargetMode="External"/><Relationship Id="rId417" Type="http://schemas.openxmlformats.org/officeDocument/2006/relationships/hyperlink" Target="https://twitter.com/" TargetMode="External"/><Relationship Id="rId459" Type="http://schemas.openxmlformats.org/officeDocument/2006/relationships/hyperlink" Target="https://twitter.com/" TargetMode="External"/><Relationship Id="rId16" Type="http://schemas.openxmlformats.org/officeDocument/2006/relationships/hyperlink" Target="http://act.amnestyusa.org/ea-action/action?ea.client.id=1839&amp;ea.campaign.id=50245&amp;ea.tracking.id=MessagingCategory_RefugeeandMR~Country_USA" TargetMode="External"/><Relationship Id="rId221" Type="http://schemas.openxmlformats.org/officeDocument/2006/relationships/hyperlink" Target="https://twitter.com/" TargetMode="External"/><Relationship Id="rId263" Type="http://schemas.openxmlformats.org/officeDocument/2006/relationships/hyperlink" Target="https://twitter.com/" TargetMode="External"/><Relationship Id="rId319" Type="http://schemas.openxmlformats.org/officeDocument/2006/relationships/hyperlink" Target="https://twitter.com/" TargetMode="External"/><Relationship Id="rId470" Type="http://schemas.openxmlformats.org/officeDocument/2006/relationships/hyperlink" Target="https://twitter.com/" TargetMode="External"/><Relationship Id="rId526" Type="http://schemas.openxmlformats.org/officeDocument/2006/relationships/hyperlink" Target="https://twitter.com/" TargetMode="External"/><Relationship Id="rId58" Type="http://schemas.openxmlformats.org/officeDocument/2006/relationships/hyperlink" Target="http://www.savethechildren.org.uk/node/4202?SourceCode=RC1004001&amp;utm_campaign=refugee&amp;utm_medium=naturalsocial&amp;utm_source=twoasoe092015" TargetMode="External"/><Relationship Id="rId123" Type="http://schemas.openxmlformats.org/officeDocument/2006/relationships/hyperlink" Target="http://www.independent.co.uk/news/world/europe/eu-leaders-killing-migrants-by-neglect-after-cutting-mediterranean-rescue-missions-a6988326.html" TargetMode="External"/><Relationship Id="rId330" Type="http://schemas.openxmlformats.org/officeDocument/2006/relationships/hyperlink" Target="https://twitter.com/" TargetMode="External"/><Relationship Id="rId568" Type="http://schemas.openxmlformats.org/officeDocument/2006/relationships/hyperlink" Target="https://twitter.com/" TargetMode="External"/><Relationship Id="rId165" Type="http://schemas.openxmlformats.org/officeDocument/2006/relationships/hyperlink" Target="https://twitter.com/kpeterlbw/status/723190510375018497" TargetMode="External"/><Relationship Id="rId372" Type="http://schemas.openxmlformats.org/officeDocument/2006/relationships/hyperlink" Target="https://twitter.com/" TargetMode="External"/><Relationship Id="rId428" Type="http://schemas.openxmlformats.org/officeDocument/2006/relationships/hyperlink" Target="https://twitter.com/" TargetMode="External"/><Relationship Id="rId232" Type="http://schemas.openxmlformats.org/officeDocument/2006/relationships/hyperlink" Target="https://twitter.com/" TargetMode="External"/><Relationship Id="rId274" Type="http://schemas.openxmlformats.org/officeDocument/2006/relationships/hyperlink" Target="https://twitter.com/" TargetMode="External"/><Relationship Id="rId481" Type="http://schemas.openxmlformats.org/officeDocument/2006/relationships/hyperlink" Target="https://twitter.com/" TargetMode="External"/><Relationship Id="rId27" Type="http://schemas.openxmlformats.org/officeDocument/2006/relationships/hyperlink" Target="http://www.presseportal.de/blaulicht/pm/6313/3228225" TargetMode="External"/><Relationship Id="rId69" Type="http://schemas.openxmlformats.org/officeDocument/2006/relationships/hyperlink" Target="https://twitter.com/breitbartlondon/status/723146121690931200" TargetMode="External"/><Relationship Id="rId134" Type="http://schemas.openxmlformats.org/officeDocument/2006/relationships/hyperlink" Target="http://act.amnestyusa.org/ea-action/action?ea.client.id=1839&amp;ea.campaign.id=50245&amp;ea.tracking.id=MessagingCategory_RefugeeandMR~Country_USA" TargetMode="External"/><Relationship Id="rId537" Type="http://schemas.openxmlformats.org/officeDocument/2006/relationships/hyperlink" Target="https://twitter.com/" TargetMode="External"/><Relationship Id="rId579" Type="http://schemas.openxmlformats.org/officeDocument/2006/relationships/hyperlink" Target="https://twitter.com/" TargetMode="External"/><Relationship Id="rId80" Type="http://schemas.openxmlformats.org/officeDocument/2006/relationships/hyperlink" Target="https://www.youtube.com/watch?feature=youtu.be&amp;v=cOWu745TEtI&amp;app=desktop" TargetMode="External"/><Relationship Id="rId176" Type="http://schemas.openxmlformats.org/officeDocument/2006/relationships/hyperlink" Target="https://twitter.com/NZRedCross/status/722546903368380417" TargetMode="External"/><Relationship Id="rId341" Type="http://schemas.openxmlformats.org/officeDocument/2006/relationships/hyperlink" Target="https://twitter.com/" TargetMode="External"/><Relationship Id="rId383" Type="http://schemas.openxmlformats.org/officeDocument/2006/relationships/hyperlink" Target="https://twitter.com/" TargetMode="External"/><Relationship Id="rId439" Type="http://schemas.openxmlformats.org/officeDocument/2006/relationships/hyperlink" Target="https://twitter.com/" TargetMode="External"/><Relationship Id="rId590" Type="http://schemas.openxmlformats.org/officeDocument/2006/relationships/hyperlink" Target="https://twitter.com/" TargetMode="External"/><Relationship Id="rId604" Type="http://schemas.openxmlformats.org/officeDocument/2006/relationships/comments" Target="../comments1.xml"/><Relationship Id="rId201" Type="http://schemas.openxmlformats.org/officeDocument/2006/relationships/hyperlink" Target="http://10news.dk/?p=2553" TargetMode="External"/><Relationship Id="rId243" Type="http://schemas.openxmlformats.org/officeDocument/2006/relationships/hyperlink" Target="https://twitter.com/" TargetMode="External"/><Relationship Id="rId285" Type="http://schemas.openxmlformats.org/officeDocument/2006/relationships/hyperlink" Target="https://twitter.com/" TargetMode="External"/><Relationship Id="rId450" Type="http://schemas.openxmlformats.org/officeDocument/2006/relationships/hyperlink" Target="https://twitter.com/" TargetMode="External"/><Relationship Id="rId506" Type="http://schemas.openxmlformats.org/officeDocument/2006/relationships/hyperlink" Target="https://twitter.com/" TargetMode="External"/><Relationship Id="rId38" Type="http://schemas.openxmlformats.org/officeDocument/2006/relationships/hyperlink" Target="http://act.amnestyusa.org/ea-action/action?ea.client.id=1839&amp;ea.campaign.id=50245&amp;ea.tracking.id=MessagingCategory_RefugeeandMR~Country_USA" TargetMode="External"/><Relationship Id="rId103" Type="http://schemas.openxmlformats.org/officeDocument/2006/relationships/hyperlink" Target="https://www.facebook.com/NowThisNews/videos/1044201632336627/" TargetMode="External"/><Relationship Id="rId310" Type="http://schemas.openxmlformats.org/officeDocument/2006/relationships/hyperlink" Target="https://twitter.com/" TargetMode="External"/><Relationship Id="rId492" Type="http://schemas.openxmlformats.org/officeDocument/2006/relationships/hyperlink" Target="https://twitter.com/" TargetMode="External"/><Relationship Id="rId548" Type="http://schemas.openxmlformats.org/officeDocument/2006/relationships/hyperlink" Target="https://twitter.com/" TargetMode="External"/><Relationship Id="rId91" Type="http://schemas.openxmlformats.org/officeDocument/2006/relationships/hyperlink" Target="https://twitter.com/kpeterlbw/status/723190510375018497" TargetMode="External"/><Relationship Id="rId145" Type="http://schemas.openxmlformats.org/officeDocument/2006/relationships/hyperlink" Target="http://trib.al/VVPUefy" TargetMode="External"/><Relationship Id="rId187" Type="http://schemas.openxmlformats.org/officeDocument/2006/relationships/hyperlink" Target="https://www.facebook.com/phais.nammu/posts/200438227009313" TargetMode="External"/><Relationship Id="rId352" Type="http://schemas.openxmlformats.org/officeDocument/2006/relationships/hyperlink" Target="https://twitter.com/" TargetMode="External"/><Relationship Id="rId394" Type="http://schemas.openxmlformats.org/officeDocument/2006/relationships/hyperlink" Target="https://twitter.com/" TargetMode="External"/><Relationship Id="rId408" Type="http://schemas.openxmlformats.org/officeDocument/2006/relationships/hyperlink" Target="https://twitter.com/" TargetMode="External"/><Relationship Id="rId212" Type="http://schemas.openxmlformats.org/officeDocument/2006/relationships/hyperlink" Target="https://twitter.com/zarinarahman91/status/723147429428633600" TargetMode="External"/><Relationship Id="rId254" Type="http://schemas.openxmlformats.org/officeDocument/2006/relationships/hyperlink" Target="https://twitter.com/" TargetMode="External"/><Relationship Id="rId49" Type="http://schemas.openxmlformats.org/officeDocument/2006/relationships/hyperlink" Target="http://www.presseportal.de/blaulicht/pm/104234/3305296" TargetMode="External"/><Relationship Id="rId114" Type="http://schemas.openxmlformats.org/officeDocument/2006/relationships/hyperlink" Target="https://www.youtube.com/watch?v=s9Y89OmkqRk&amp;feature=youtu.be" TargetMode="External"/><Relationship Id="rId296" Type="http://schemas.openxmlformats.org/officeDocument/2006/relationships/hyperlink" Target="https://twitter.com/" TargetMode="External"/><Relationship Id="rId461" Type="http://schemas.openxmlformats.org/officeDocument/2006/relationships/hyperlink" Target="https://twitter.com/" TargetMode="External"/><Relationship Id="rId517" Type="http://schemas.openxmlformats.org/officeDocument/2006/relationships/hyperlink" Target="https://twitter.com/" TargetMode="External"/><Relationship Id="rId559" Type="http://schemas.openxmlformats.org/officeDocument/2006/relationships/hyperlink" Target="https://twitter.com/" TargetMode="External"/><Relationship Id="rId60" Type="http://schemas.openxmlformats.org/officeDocument/2006/relationships/hyperlink" Target="http://www.presseportal.de/blaulicht/pm/104234/3305296" TargetMode="External"/><Relationship Id="rId156" Type="http://schemas.openxmlformats.org/officeDocument/2006/relationships/hyperlink" Target="https://www.youtube.com/watch?v=7lOGHgPK0ug" TargetMode="External"/><Relationship Id="rId198" Type="http://schemas.openxmlformats.org/officeDocument/2006/relationships/hyperlink" Target="https://themuslimissue.wordpress.com/2016/04/21/uk-islamic-hate-literature-distributed-in-prisons-by-ministry-of-justice-appointed-imams-leaked-report-finds/?utm_source=twitterfeed&amp;utm_medium=twitter" TargetMode="External"/><Relationship Id="rId321" Type="http://schemas.openxmlformats.org/officeDocument/2006/relationships/hyperlink" Target="https://twitter.com/" TargetMode="External"/><Relationship Id="rId363" Type="http://schemas.openxmlformats.org/officeDocument/2006/relationships/hyperlink" Target="https://twitter.com/" TargetMode="External"/><Relationship Id="rId419" Type="http://schemas.openxmlformats.org/officeDocument/2006/relationships/hyperlink" Target="https://twitter.com/" TargetMode="External"/><Relationship Id="rId570" Type="http://schemas.openxmlformats.org/officeDocument/2006/relationships/hyperlink" Target="https://twitter.com/" TargetMode="External"/><Relationship Id="rId223" Type="http://schemas.openxmlformats.org/officeDocument/2006/relationships/hyperlink" Target="https://twitter.com/" TargetMode="External"/><Relationship Id="rId430" Type="http://schemas.openxmlformats.org/officeDocument/2006/relationships/hyperlink" Target="https://twitter.com/" TargetMode="External"/><Relationship Id="rId18" Type="http://schemas.openxmlformats.org/officeDocument/2006/relationships/hyperlink" Target="http://act.amnestyusa.org/ea-action/action?ea.client.id=1839&amp;ea.campaign.id=50245&amp;ea.tracking.id=MessagingCategory_RefugeeandMR~Country_USA" TargetMode="External"/><Relationship Id="rId265" Type="http://schemas.openxmlformats.org/officeDocument/2006/relationships/hyperlink" Target="https://twitter.com/" TargetMode="External"/><Relationship Id="rId472" Type="http://schemas.openxmlformats.org/officeDocument/2006/relationships/hyperlink" Target="https://twitter.com/" TargetMode="External"/><Relationship Id="rId528" Type="http://schemas.openxmlformats.org/officeDocument/2006/relationships/hyperlink" Target="https://twitter.com/" TargetMode="External"/><Relationship Id="rId125" Type="http://schemas.openxmlformats.org/officeDocument/2006/relationships/hyperlink" Target="http://trib.al/TchmICO" TargetMode="External"/><Relationship Id="rId167" Type="http://schemas.openxmlformats.org/officeDocument/2006/relationships/hyperlink" Target="https://twitter.com/hannarosebutler/status/723265487807750144" TargetMode="External"/><Relationship Id="rId332" Type="http://schemas.openxmlformats.org/officeDocument/2006/relationships/hyperlink" Target="https://twitter.com/" TargetMode="External"/><Relationship Id="rId374" Type="http://schemas.openxmlformats.org/officeDocument/2006/relationships/hyperlink" Target="https://twitter.com/" TargetMode="External"/><Relationship Id="rId581" Type="http://schemas.openxmlformats.org/officeDocument/2006/relationships/hyperlink" Target="https://twitter.com/" TargetMode="External"/><Relationship Id="rId71" Type="http://schemas.openxmlformats.org/officeDocument/2006/relationships/hyperlink" Target="http://act.amnestyusa.org/ea-action/action?ea.client.id=1839&amp;ea.campaign.id=50245&amp;ea.tracking.id=MessagingCategory_RefugeeandMR~Country_USA" TargetMode="External"/><Relationship Id="rId234" Type="http://schemas.openxmlformats.org/officeDocument/2006/relationships/hyperlink" Target="https://twitter.com/" TargetMode="External"/><Relationship Id="rId2" Type="http://schemas.openxmlformats.org/officeDocument/2006/relationships/hyperlink" Target="http://trib.al/VVPUefy" TargetMode="External"/><Relationship Id="rId29" Type="http://schemas.openxmlformats.org/officeDocument/2006/relationships/hyperlink" Target="https://twitter.com/bbcthree/status/723240157931929600" TargetMode="External"/><Relationship Id="rId276" Type="http://schemas.openxmlformats.org/officeDocument/2006/relationships/hyperlink" Target="https://twitter.com/" TargetMode="External"/><Relationship Id="rId441" Type="http://schemas.openxmlformats.org/officeDocument/2006/relationships/hyperlink" Target="https://twitter.com/" TargetMode="External"/><Relationship Id="rId483" Type="http://schemas.openxmlformats.org/officeDocument/2006/relationships/hyperlink" Target="https://twitter.com/" TargetMode="External"/><Relationship Id="rId539" Type="http://schemas.openxmlformats.org/officeDocument/2006/relationships/hyperlink" Target="https://twitter.com/" TargetMode="External"/><Relationship Id="rId40" Type="http://schemas.openxmlformats.org/officeDocument/2006/relationships/hyperlink" Target="http://act.amnestyusa.org/ea-action/action?ea.client.id=1839&amp;ea.campaign.id=50245&amp;ea.tracking.id=MessagingCategory_RefugeeandMR~Country_USA" TargetMode="External"/><Relationship Id="rId136" Type="http://schemas.openxmlformats.org/officeDocument/2006/relationships/hyperlink" Target="https://www.youtube.com/watch?v=oCN_Y63TmDA&amp;feature=youtu.be" TargetMode="External"/><Relationship Id="rId178" Type="http://schemas.openxmlformats.org/officeDocument/2006/relationships/hyperlink" Target="https://www.youtube.com/watch?v=s9Y89OmkqRk&amp;feature=youtu.be" TargetMode="External"/><Relationship Id="rId301" Type="http://schemas.openxmlformats.org/officeDocument/2006/relationships/hyperlink" Target="https://twitter.com/" TargetMode="External"/><Relationship Id="rId343" Type="http://schemas.openxmlformats.org/officeDocument/2006/relationships/hyperlink" Target="https://twitter.com/" TargetMode="External"/><Relationship Id="rId550" Type="http://schemas.openxmlformats.org/officeDocument/2006/relationships/hyperlink" Target="https://twitter.com/" TargetMode="External"/><Relationship Id="rId82" Type="http://schemas.openxmlformats.org/officeDocument/2006/relationships/hyperlink" Target="https://twitter.com/HuffingtonPost/status/722428452595462144" TargetMode="External"/><Relationship Id="rId203" Type="http://schemas.openxmlformats.org/officeDocument/2006/relationships/hyperlink" Target="http://10news.dk/?p=2553" TargetMode="External"/><Relationship Id="rId385" Type="http://schemas.openxmlformats.org/officeDocument/2006/relationships/hyperlink" Target="https://twitter.com/" TargetMode="External"/><Relationship Id="rId592" Type="http://schemas.openxmlformats.org/officeDocument/2006/relationships/hyperlink" Target="https://twitter.com/" TargetMode="External"/><Relationship Id="rId245" Type="http://schemas.openxmlformats.org/officeDocument/2006/relationships/hyperlink" Target="https://twitter.com/" TargetMode="External"/><Relationship Id="rId287" Type="http://schemas.openxmlformats.org/officeDocument/2006/relationships/hyperlink" Target="https://twitter.com/" TargetMode="External"/><Relationship Id="rId410" Type="http://schemas.openxmlformats.org/officeDocument/2006/relationships/hyperlink" Target="https://twitter.com/" TargetMode="External"/><Relationship Id="rId452" Type="http://schemas.openxmlformats.org/officeDocument/2006/relationships/hyperlink" Target="https://twitter.com/" TargetMode="External"/><Relationship Id="rId494" Type="http://schemas.openxmlformats.org/officeDocument/2006/relationships/hyperlink" Target="https://twitter.com/" TargetMode="External"/><Relationship Id="rId508" Type="http://schemas.openxmlformats.org/officeDocument/2006/relationships/hyperlink" Target="https://twitter.com/" TargetMode="External"/><Relationship Id="rId105" Type="http://schemas.openxmlformats.org/officeDocument/2006/relationships/hyperlink" Target="http://act.amnestyusa.org/ea-action/action?ea.client.id=1839&amp;ea.campaign.id=50245&amp;ea.tracking.id=MessagingCategory_RefugeeandMR~Country_USA" TargetMode="External"/><Relationship Id="rId147" Type="http://schemas.openxmlformats.org/officeDocument/2006/relationships/hyperlink" Target="https://twitter.com/refugeecouncil/status/722684501529210880" TargetMode="External"/><Relationship Id="rId312" Type="http://schemas.openxmlformats.org/officeDocument/2006/relationships/hyperlink" Target="https://twitter.com/" TargetMode="External"/><Relationship Id="rId354" Type="http://schemas.openxmlformats.org/officeDocument/2006/relationships/hyperlink" Target="https://twitter.com/" TargetMode="External"/><Relationship Id="rId51" Type="http://schemas.openxmlformats.org/officeDocument/2006/relationships/hyperlink" Target="https://www.youtube.com/watch?v=s9Y89OmkqRk&amp;feature=youtu.be" TargetMode="External"/><Relationship Id="rId93" Type="http://schemas.openxmlformats.org/officeDocument/2006/relationships/hyperlink" Target="https://www.welcome-to.nrw/app" TargetMode="External"/><Relationship Id="rId189" Type="http://schemas.openxmlformats.org/officeDocument/2006/relationships/hyperlink" Target="https://www.youtube.com/watch?v=_pxBgLHjULk&amp;feature=youtu.be" TargetMode="External"/><Relationship Id="rId396" Type="http://schemas.openxmlformats.org/officeDocument/2006/relationships/hyperlink" Target="https://twitter.com/" TargetMode="External"/><Relationship Id="rId561" Type="http://schemas.openxmlformats.org/officeDocument/2006/relationships/hyperlink" Target="https://twitter.com/" TargetMode="External"/><Relationship Id="rId214" Type="http://schemas.openxmlformats.org/officeDocument/2006/relationships/hyperlink" Target="https://twitter.com/" TargetMode="External"/><Relationship Id="rId256" Type="http://schemas.openxmlformats.org/officeDocument/2006/relationships/hyperlink" Target="https://twitter.com/" TargetMode="External"/><Relationship Id="rId298" Type="http://schemas.openxmlformats.org/officeDocument/2006/relationships/hyperlink" Target="https://twitter.com/" TargetMode="External"/><Relationship Id="rId421" Type="http://schemas.openxmlformats.org/officeDocument/2006/relationships/hyperlink" Target="https://twitter.com/" TargetMode="External"/><Relationship Id="rId463" Type="http://schemas.openxmlformats.org/officeDocument/2006/relationships/hyperlink" Target="https://twitter.com/" TargetMode="External"/><Relationship Id="rId519" Type="http://schemas.openxmlformats.org/officeDocument/2006/relationships/hyperlink" Target="https://twitter.com/" TargetMode="External"/><Relationship Id="rId116" Type="http://schemas.openxmlformats.org/officeDocument/2006/relationships/hyperlink" Target="https://www.youtube.com/watch?v=_pxBgLHjULk&amp;feature=youtu.be" TargetMode="External"/><Relationship Id="rId158" Type="http://schemas.openxmlformats.org/officeDocument/2006/relationships/hyperlink" Target="http://act.amnestyusa.org/ea-action/action?ea.client.id=1839&amp;ea.campaign.id=50245&amp;ea.tracking.id=MessagingCategory_RefugeeandMR~Country_USA" TargetMode="External"/><Relationship Id="rId323" Type="http://schemas.openxmlformats.org/officeDocument/2006/relationships/hyperlink" Target="https://twitter.com/" TargetMode="External"/><Relationship Id="rId530" Type="http://schemas.openxmlformats.org/officeDocument/2006/relationships/hyperlink" Target="https://twitter.com/" TargetMode="External"/><Relationship Id="rId20" Type="http://schemas.openxmlformats.org/officeDocument/2006/relationships/hyperlink" Target="http://www.congressweb.com/tirrc?redirectto=/tirrc/13&amp;cookieid=4F2DA50D-CD45-AF07-D39EBFEAFED4F1A7" TargetMode="External"/><Relationship Id="rId62" Type="http://schemas.openxmlformats.org/officeDocument/2006/relationships/hyperlink" Target="http://www.presseportal.de/blaulicht/pm/11559/3105450" TargetMode="External"/><Relationship Id="rId365" Type="http://schemas.openxmlformats.org/officeDocument/2006/relationships/hyperlink" Target="https://twitter.com/" TargetMode="External"/><Relationship Id="rId572" Type="http://schemas.openxmlformats.org/officeDocument/2006/relationships/hyperlink" Target="https://twitter.com/" TargetMode="External"/><Relationship Id="rId225" Type="http://schemas.openxmlformats.org/officeDocument/2006/relationships/hyperlink" Target="https://twitter.com/" TargetMode="External"/><Relationship Id="rId267" Type="http://schemas.openxmlformats.org/officeDocument/2006/relationships/hyperlink" Target="https://twitter.com/" TargetMode="External"/><Relationship Id="rId432" Type="http://schemas.openxmlformats.org/officeDocument/2006/relationships/hyperlink" Target="https://twitter.com/" TargetMode="External"/><Relationship Id="rId474" Type="http://schemas.openxmlformats.org/officeDocument/2006/relationships/hyperlink" Target="https://twitter.com/" TargetMode="External"/><Relationship Id="rId127" Type="http://schemas.openxmlformats.org/officeDocument/2006/relationships/hyperlink" Target="http://www.newsweek.com/refugee-crisis-eu-child-refugees-446721?rx=us" TargetMode="External"/><Relationship Id="rId31" Type="http://schemas.openxmlformats.org/officeDocument/2006/relationships/hyperlink" Target="https://twitter.com/bbcthree/status/723240157931929600" TargetMode="External"/><Relationship Id="rId73" Type="http://schemas.openxmlformats.org/officeDocument/2006/relationships/hyperlink" Target="http://www.presseportal.de/blaulicht/pm/104234/3305296" TargetMode="External"/><Relationship Id="rId169" Type="http://schemas.openxmlformats.org/officeDocument/2006/relationships/hyperlink" Target="https://twitter.com/hannarosebutler/status/723265487807750144" TargetMode="External"/><Relationship Id="rId334" Type="http://schemas.openxmlformats.org/officeDocument/2006/relationships/hyperlink" Target="https://twitter.com/" TargetMode="External"/><Relationship Id="rId376" Type="http://schemas.openxmlformats.org/officeDocument/2006/relationships/hyperlink" Target="https://twitter.com/" TargetMode="External"/><Relationship Id="rId541" Type="http://schemas.openxmlformats.org/officeDocument/2006/relationships/hyperlink" Target="https://twitter.com/" TargetMode="External"/><Relationship Id="rId583" Type="http://schemas.openxmlformats.org/officeDocument/2006/relationships/hyperlink" Target="https://twitter.com/" TargetMode="External"/><Relationship Id="rId4" Type="http://schemas.openxmlformats.org/officeDocument/2006/relationships/hyperlink" Target="http://trib.al/VVPUefy" TargetMode="External"/><Relationship Id="rId180" Type="http://schemas.openxmlformats.org/officeDocument/2006/relationships/hyperlink" Target="https://www.youtube.com/watch?v=7lOGHgPK0ug" TargetMode="External"/><Relationship Id="rId236" Type="http://schemas.openxmlformats.org/officeDocument/2006/relationships/hyperlink" Target="https://twitter.com/" TargetMode="External"/><Relationship Id="rId278" Type="http://schemas.openxmlformats.org/officeDocument/2006/relationships/hyperlink" Target="https://twitter.com/" TargetMode="External"/><Relationship Id="rId401" Type="http://schemas.openxmlformats.org/officeDocument/2006/relationships/hyperlink" Target="https://twitter.com/" TargetMode="External"/><Relationship Id="rId443" Type="http://schemas.openxmlformats.org/officeDocument/2006/relationships/hyperlink" Target="https://twitter.com/" TargetMode="External"/><Relationship Id="rId303" Type="http://schemas.openxmlformats.org/officeDocument/2006/relationships/hyperlink" Target="https://twitter.com/" TargetMode="External"/><Relationship Id="rId485" Type="http://schemas.openxmlformats.org/officeDocument/2006/relationships/hyperlink" Target="https://twitter.com/" TargetMode="External"/><Relationship Id="rId42" Type="http://schemas.openxmlformats.org/officeDocument/2006/relationships/hyperlink" Target="http://www.presseportal.de/blaulicht/pm/110977/3232559" TargetMode="External"/><Relationship Id="rId84" Type="http://schemas.openxmlformats.org/officeDocument/2006/relationships/hyperlink" Target="https://twitter.com/kpeterlbw/status/723190510375018497" TargetMode="External"/><Relationship Id="rId138" Type="http://schemas.openxmlformats.org/officeDocument/2006/relationships/hyperlink" Target="http://www.independent.co.uk/news/uk/home-news/government-plan-to-resettle-up-to-3000-refugee-children-not-good-enough-say-mps-and-charities-a6994551.html" TargetMode="External"/><Relationship Id="rId345" Type="http://schemas.openxmlformats.org/officeDocument/2006/relationships/hyperlink" Target="https://twitter.com/" TargetMode="External"/><Relationship Id="rId387" Type="http://schemas.openxmlformats.org/officeDocument/2006/relationships/hyperlink" Target="https://twitter.com/" TargetMode="External"/><Relationship Id="rId510" Type="http://schemas.openxmlformats.org/officeDocument/2006/relationships/hyperlink" Target="https://twitter.com/" TargetMode="External"/><Relationship Id="rId552" Type="http://schemas.openxmlformats.org/officeDocument/2006/relationships/hyperlink" Target="https://twitter.com/" TargetMode="External"/><Relationship Id="rId594" Type="http://schemas.openxmlformats.org/officeDocument/2006/relationships/hyperlink" Target="https://twitter.com/" TargetMode="External"/><Relationship Id="rId191" Type="http://schemas.openxmlformats.org/officeDocument/2006/relationships/hyperlink" Target="http://10news.dk/?p=2553" TargetMode="External"/><Relationship Id="rId205" Type="http://schemas.openxmlformats.org/officeDocument/2006/relationships/hyperlink" Target="http://amn.st/6016Blezq" TargetMode="External"/><Relationship Id="rId247" Type="http://schemas.openxmlformats.org/officeDocument/2006/relationships/hyperlink" Target="https://twitter.com/" TargetMode="External"/><Relationship Id="rId412" Type="http://schemas.openxmlformats.org/officeDocument/2006/relationships/hyperlink" Target="https://twitter.com/" TargetMode="External"/><Relationship Id="rId107" Type="http://schemas.openxmlformats.org/officeDocument/2006/relationships/hyperlink" Target="http://act.amnestyusa.org/ea-action/action?ea.client.id=1839&amp;ea.campaign.id=50245&amp;ea.tracking.id=MessagingCategory_RefugeeandMR~Country_USA" TargetMode="External"/><Relationship Id="rId289" Type="http://schemas.openxmlformats.org/officeDocument/2006/relationships/hyperlink" Target="https://twitter.com/" TargetMode="External"/><Relationship Id="rId454" Type="http://schemas.openxmlformats.org/officeDocument/2006/relationships/hyperlink" Target="https://twitter.com/" TargetMode="External"/><Relationship Id="rId496" Type="http://schemas.openxmlformats.org/officeDocument/2006/relationships/hyperlink" Target="https://twitter.com/" TargetMode="External"/><Relationship Id="rId11" Type="http://schemas.openxmlformats.org/officeDocument/2006/relationships/hyperlink" Target="http://act.amnestyusa.org/ea-action/action?ea.client.id=1839&amp;ea.campaign.id=50245&amp;ea.tracking.id=MessagingCategory_RefugeeandMR~Country_USA" TargetMode="External"/><Relationship Id="rId53" Type="http://schemas.openxmlformats.org/officeDocument/2006/relationships/hyperlink" Target="http://catholicherald.com/stories/From-nightmare-to-dream-Syrian-refugees-thank-pope-for-safety,31471" TargetMode="External"/><Relationship Id="rId149" Type="http://schemas.openxmlformats.org/officeDocument/2006/relationships/hyperlink" Target="http://10news.dk/?p=2553" TargetMode="External"/><Relationship Id="rId314" Type="http://schemas.openxmlformats.org/officeDocument/2006/relationships/hyperlink" Target="https://twitter.com/" TargetMode="External"/><Relationship Id="rId356" Type="http://schemas.openxmlformats.org/officeDocument/2006/relationships/hyperlink" Target="https://twitter.com/" TargetMode="External"/><Relationship Id="rId398" Type="http://schemas.openxmlformats.org/officeDocument/2006/relationships/hyperlink" Target="https://twitter.com/" TargetMode="External"/><Relationship Id="rId521" Type="http://schemas.openxmlformats.org/officeDocument/2006/relationships/hyperlink" Target="https://twitter.com/" TargetMode="External"/><Relationship Id="rId563" Type="http://schemas.openxmlformats.org/officeDocument/2006/relationships/hyperlink" Target="https://twitter.com/" TargetMode="External"/><Relationship Id="rId95" Type="http://schemas.openxmlformats.org/officeDocument/2006/relationships/hyperlink" Target="https://twitter.com/kpeterlbw/status/723190510375018497" TargetMode="External"/><Relationship Id="rId160" Type="http://schemas.openxmlformats.org/officeDocument/2006/relationships/hyperlink" Target="http://10news.dk/?p=2553" TargetMode="External"/><Relationship Id="rId216" Type="http://schemas.openxmlformats.org/officeDocument/2006/relationships/hyperlink" Target="https://twitter.com/" TargetMode="External"/><Relationship Id="rId423" Type="http://schemas.openxmlformats.org/officeDocument/2006/relationships/hyperlink" Target="https://twitter.com/" TargetMode="External"/><Relationship Id="rId258" Type="http://schemas.openxmlformats.org/officeDocument/2006/relationships/hyperlink" Target="https://twitter.com/" TargetMode="External"/><Relationship Id="rId465" Type="http://schemas.openxmlformats.org/officeDocument/2006/relationships/hyperlink" Target="https://twitter.com/" TargetMode="External"/><Relationship Id="rId22" Type="http://schemas.openxmlformats.org/officeDocument/2006/relationships/hyperlink" Target="http://act.amnestyusa.org/ea-action/action?ea.client.id=1839&amp;ea.campaign.id=50245&amp;ea.tracking.id=MessagingCategory_RefugeeandMR~Country_USA" TargetMode="External"/><Relationship Id="rId64" Type="http://schemas.openxmlformats.org/officeDocument/2006/relationships/hyperlink" Target="http://ottawacitizen.com/news/local-news/despite-initial-fears-all-the-syrian-refugees-have-found-a-place-to-live-in-ottawa" TargetMode="External"/><Relationship Id="rId118" Type="http://schemas.openxmlformats.org/officeDocument/2006/relationships/hyperlink" Target="http://mediamatters.org/video/2016/04/20/fox-contributor-we-are-being-raped-country-illegal-aliens/210012" TargetMode="External"/><Relationship Id="rId325" Type="http://schemas.openxmlformats.org/officeDocument/2006/relationships/hyperlink" Target="https://twitter.com/" TargetMode="External"/><Relationship Id="rId367" Type="http://schemas.openxmlformats.org/officeDocument/2006/relationships/hyperlink" Target="https://twitter.com/" TargetMode="External"/><Relationship Id="rId532" Type="http://schemas.openxmlformats.org/officeDocument/2006/relationships/hyperlink" Target="https://twitter.com/" TargetMode="External"/><Relationship Id="rId574" Type="http://schemas.openxmlformats.org/officeDocument/2006/relationships/hyperlink" Target="https://twitter.com/" TargetMode="External"/><Relationship Id="rId171" Type="http://schemas.openxmlformats.org/officeDocument/2006/relationships/hyperlink" Target="https://twitter.com/hannarosebutler/status/723265487807750144" TargetMode="External"/><Relationship Id="rId227" Type="http://schemas.openxmlformats.org/officeDocument/2006/relationships/hyperlink" Target="https://twitter.com/" TargetMode="External"/><Relationship Id="rId269" Type="http://schemas.openxmlformats.org/officeDocument/2006/relationships/hyperlink" Target="https://twitter.com/" TargetMode="External"/><Relationship Id="rId434" Type="http://schemas.openxmlformats.org/officeDocument/2006/relationships/hyperlink" Target="https://twitter.com/" TargetMode="External"/><Relationship Id="rId476" Type="http://schemas.openxmlformats.org/officeDocument/2006/relationships/hyperlink" Target="https://twitter.com/" TargetMode="External"/><Relationship Id="rId33" Type="http://schemas.openxmlformats.org/officeDocument/2006/relationships/hyperlink" Target="http://www.congressweb.com/tirrc/13?platform=hootsuite" TargetMode="External"/><Relationship Id="rId129" Type="http://schemas.openxmlformats.org/officeDocument/2006/relationships/hyperlink" Target="https://www.youtube.com/watch?v=7YSUfEH68bc&amp;feature=youtu.be" TargetMode="External"/><Relationship Id="rId280" Type="http://schemas.openxmlformats.org/officeDocument/2006/relationships/hyperlink" Target="https://twitter.com/" TargetMode="External"/><Relationship Id="rId336" Type="http://schemas.openxmlformats.org/officeDocument/2006/relationships/hyperlink" Target="https://twitter.com/" TargetMode="External"/><Relationship Id="rId501" Type="http://schemas.openxmlformats.org/officeDocument/2006/relationships/hyperlink" Target="https://twitter.com/" TargetMode="External"/><Relationship Id="rId543" Type="http://schemas.openxmlformats.org/officeDocument/2006/relationships/hyperlink" Target="https://twitter.com/" TargetMode="External"/><Relationship Id="rId75" Type="http://schemas.openxmlformats.org/officeDocument/2006/relationships/hyperlink" Target="http://www.congressweb.com/tirrc?redirectto=/tirrc/13&amp;cookieid=4F2B2265-F330-0207-7083EE27F6A491EC" TargetMode="External"/><Relationship Id="rId140" Type="http://schemas.openxmlformats.org/officeDocument/2006/relationships/hyperlink" Target="https://www.globalcitizen.org/en/content/the-uk-and-france-must-do-more-to-support-refuge-2" TargetMode="External"/><Relationship Id="rId182" Type="http://schemas.openxmlformats.org/officeDocument/2006/relationships/hyperlink" Target="http://eulawanalysis.blogspot.com/2016/03/the-final-euturkey-refugee-deal-legal.html?spref=tw" TargetMode="External"/><Relationship Id="rId378" Type="http://schemas.openxmlformats.org/officeDocument/2006/relationships/hyperlink" Target="https://twitter.com/" TargetMode="External"/><Relationship Id="rId403" Type="http://schemas.openxmlformats.org/officeDocument/2006/relationships/hyperlink" Target="https://twitter.com/" TargetMode="External"/><Relationship Id="rId585" Type="http://schemas.openxmlformats.org/officeDocument/2006/relationships/hyperlink" Target="https://twitter.com/" TargetMode="External"/><Relationship Id="rId6" Type="http://schemas.openxmlformats.org/officeDocument/2006/relationships/hyperlink" Target="http://act.amnestyusa.org/ea-action/action?ea.client.id=1839&amp;ea.campaign.id=50245&amp;ea.tracking.id=MessagingCategory_RefugeeandMR~Country_USA" TargetMode="External"/><Relationship Id="rId238" Type="http://schemas.openxmlformats.org/officeDocument/2006/relationships/hyperlink" Target="https://twitter.com/" TargetMode="External"/><Relationship Id="rId445" Type="http://schemas.openxmlformats.org/officeDocument/2006/relationships/hyperlink" Target="https://twitter.com/" TargetMode="External"/><Relationship Id="rId487" Type="http://schemas.openxmlformats.org/officeDocument/2006/relationships/hyperlink" Target="https://twitter.com/" TargetMode="External"/><Relationship Id="rId291" Type="http://schemas.openxmlformats.org/officeDocument/2006/relationships/hyperlink" Target="https://twitter.com/" TargetMode="External"/><Relationship Id="rId305" Type="http://schemas.openxmlformats.org/officeDocument/2006/relationships/hyperlink" Target="https://twitter.com/" TargetMode="External"/><Relationship Id="rId347" Type="http://schemas.openxmlformats.org/officeDocument/2006/relationships/hyperlink" Target="https://twitter.com/" TargetMode="External"/><Relationship Id="rId512" Type="http://schemas.openxmlformats.org/officeDocument/2006/relationships/hyperlink" Target="https://twitter.com/" TargetMode="External"/><Relationship Id="rId44" Type="http://schemas.openxmlformats.org/officeDocument/2006/relationships/hyperlink" Target="https://twitter.com/ColumbiaSSW/status/722757031736832000" TargetMode="External"/><Relationship Id="rId86" Type="http://schemas.openxmlformats.org/officeDocument/2006/relationships/hyperlink" Target="https://twitter.com/kpeterlbw/status/723190510375018497" TargetMode="External"/><Relationship Id="rId151" Type="http://schemas.openxmlformats.org/officeDocument/2006/relationships/hyperlink" Target="http://europe.newsweek.com/refugee-crisis-eu-child-refugees-446721?utm_source=social&amp;utm_medium=twitter&amp;utm_campaign=/refugee-crisis-eu-child-refugees-446721?utm_source=email&amp;utm_medium=email&amp;utm_campaign=rss" TargetMode="External"/><Relationship Id="rId389" Type="http://schemas.openxmlformats.org/officeDocument/2006/relationships/hyperlink" Target="https://twitter.com/" TargetMode="External"/><Relationship Id="rId554" Type="http://schemas.openxmlformats.org/officeDocument/2006/relationships/hyperlink" Target="https://twitter.com/" TargetMode="External"/><Relationship Id="rId596" Type="http://schemas.openxmlformats.org/officeDocument/2006/relationships/hyperlink" Target="https://twitter.com/" TargetMode="External"/><Relationship Id="rId193" Type="http://schemas.openxmlformats.org/officeDocument/2006/relationships/hyperlink" Target="https://themuslimissue.wordpress.com/2016/04/21/muslim-migrant-terror-suspect-arrested-in-spain-described-the-paris-attacks-as-an-excellent-day/?utm_source=twitterfeed&amp;utm_medium=twitter" TargetMode="External"/><Relationship Id="rId207" Type="http://schemas.openxmlformats.org/officeDocument/2006/relationships/hyperlink" Target="http://amn.st/6016Blezq" TargetMode="External"/><Relationship Id="rId249" Type="http://schemas.openxmlformats.org/officeDocument/2006/relationships/hyperlink" Target="https://twitter.com/" TargetMode="External"/><Relationship Id="rId414" Type="http://schemas.openxmlformats.org/officeDocument/2006/relationships/hyperlink" Target="https://twitter.com/" TargetMode="External"/><Relationship Id="rId456" Type="http://schemas.openxmlformats.org/officeDocument/2006/relationships/hyperlink" Target="https://twitter.com/" TargetMode="External"/><Relationship Id="rId498" Type="http://schemas.openxmlformats.org/officeDocument/2006/relationships/hyperlink" Target="https://twitter.com/" TargetMode="External"/><Relationship Id="rId13" Type="http://schemas.openxmlformats.org/officeDocument/2006/relationships/hyperlink" Target="http://act.amnestyusa.org/ea-action/action?ea.client.id=1839&amp;ea.campaign.id=50245&amp;ea.tracking.id=MessagingCategory_RefugeeandMR~Country_USA" TargetMode="External"/><Relationship Id="rId109" Type="http://schemas.openxmlformats.org/officeDocument/2006/relationships/hyperlink" Target="http://act.amnestyusa.org/ea-action/action?ea.client.id=1839&amp;ea.campaign.id=50245&amp;ea.tracking.id=MessagingCategory_RefugeeandMR~Country_USA" TargetMode="External"/><Relationship Id="rId260" Type="http://schemas.openxmlformats.org/officeDocument/2006/relationships/hyperlink" Target="https://twitter.com/" TargetMode="External"/><Relationship Id="rId316" Type="http://schemas.openxmlformats.org/officeDocument/2006/relationships/hyperlink" Target="https://twitter.com/" TargetMode="External"/><Relationship Id="rId523" Type="http://schemas.openxmlformats.org/officeDocument/2006/relationships/hyperlink" Target="https://twitter.com/" TargetMode="External"/><Relationship Id="rId55" Type="http://schemas.openxmlformats.org/officeDocument/2006/relationships/hyperlink" Target="https://twitter.com/cimade63/status/723216062540591104" TargetMode="External"/><Relationship Id="rId97" Type="http://schemas.openxmlformats.org/officeDocument/2006/relationships/hyperlink" Target="https://twitter.com/kpeterlbw/status/723190510375018497" TargetMode="External"/><Relationship Id="rId120" Type="http://schemas.openxmlformats.org/officeDocument/2006/relationships/hyperlink" Target="http://www.n24.de/n24/Nachrichten/Politik/d/8398366/diese-warnung-schickt-die-tuerkei-jetzt-an-die-eu.html" TargetMode="External"/><Relationship Id="rId358" Type="http://schemas.openxmlformats.org/officeDocument/2006/relationships/hyperlink" Target="https://twitter.com/" TargetMode="External"/><Relationship Id="rId565" Type="http://schemas.openxmlformats.org/officeDocument/2006/relationships/hyperlink" Target="https://twitter.com/" TargetMode="External"/><Relationship Id="rId162" Type="http://schemas.openxmlformats.org/officeDocument/2006/relationships/hyperlink" Target="https://twitter.com/Refugees/status/723279416617480193" TargetMode="External"/><Relationship Id="rId218" Type="http://schemas.openxmlformats.org/officeDocument/2006/relationships/hyperlink" Target="https://twitter.com/" TargetMode="External"/><Relationship Id="rId425" Type="http://schemas.openxmlformats.org/officeDocument/2006/relationships/hyperlink" Target="https://twitter.com/" TargetMode="External"/><Relationship Id="rId467" Type="http://schemas.openxmlformats.org/officeDocument/2006/relationships/hyperlink" Target="https://twitter.com/" TargetMode="External"/><Relationship Id="rId271" Type="http://schemas.openxmlformats.org/officeDocument/2006/relationships/hyperlink" Target="https://twitter.com/" TargetMode="External"/><Relationship Id="rId24" Type="http://schemas.openxmlformats.org/officeDocument/2006/relationships/hyperlink" Target="http://act.amnestyusa.org/ea-action/action?ea.client.id=1839&amp;ea.campaign.id=50245&amp;ea.tracking.id=MessagingCategory_RefugeeandMR~Country_USA" TargetMode="External"/><Relationship Id="rId66" Type="http://schemas.openxmlformats.org/officeDocument/2006/relationships/hyperlink" Target="http://trib.al/VVPUefy" TargetMode="External"/><Relationship Id="rId131" Type="http://schemas.openxmlformats.org/officeDocument/2006/relationships/hyperlink" Target="https://twitter.com/hannarosebutler/status/723265487807750144" TargetMode="External"/><Relationship Id="rId327" Type="http://schemas.openxmlformats.org/officeDocument/2006/relationships/hyperlink" Target="https://twitter.com/" TargetMode="External"/><Relationship Id="rId369" Type="http://schemas.openxmlformats.org/officeDocument/2006/relationships/hyperlink" Target="https://twitter.com/" TargetMode="External"/><Relationship Id="rId534" Type="http://schemas.openxmlformats.org/officeDocument/2006/relationships/hyperlink" Target="https://twitter.com/" TargetMode="External"/><Relationship Id="rId576" Type="http://schemas.openxmlformats.org/officeDocument/2006/relationships/hyperlink" Target="https://twitter.com/" TargetMode="External"/><Relationship Id="rId173" Type="http://schemas.openxmlformats.org/officeDocument/2006/relationships/hyperlink" Target="https://twitter.com/hannarosebutler/status/723265487807750144" TargetMode="External"/><Relationship Id="rId229" Type="http://schemas.openxmlformats.org/officeDocument/2006/relationships/hyperlink" Target="https://twitter.com/" TargetMode="External"/><Relationship Id="rId380" Type="http://schemas.openxmlformats.org/officeDocument/2006/relationships/hyperlink" Target="https://twitter.com/" TargetMode="External"/><Relationship Id="rId436" Type="http://schemas.openxmlformats.org/officeDocument/2006/relationships/hyperlink" Target="https://twitter.com/" TargetMode="External"/><Relationship Id="rId601" Type="http://schemas.openxmlformats.org/officeDocument/2006/relationships/printerSettings" Target="../printerSettings/printerSettings1.bin"/><Relationship Id="rId240" Type="http://schemas.openxmlformats.org/officeDocument/2006/relationships/hyperlink" Target="https://twitter.com/" TargetMode="External"/><Relationship Id="rId478" Type="http://schemas.openxmlformats.org/officeDocument/2006/relationships/hyperlink" Target="https://twitter.com/" TargetMode="External"/><Relationship Id="rId35" Type="http://schemas.openxmlformats.org/officeDocument/2006/relationships/hyperlink" Target="http://www.congressweb.com/tirrc/13?platform=hootsuite" TargetMode="External"/><Relationship Id="rId77" Type="http://schemas.openxmlformats.org/officeDocument/2006/relationships/hyperlink" Target="http://www.presseportal.de/blaulicht/pm/11559/3105450" TargetMode="External"/><Relationship Id="rId100" Type="http://schemas.openxmlformats.org/officeDocument/2006/relationships/hyperlink" Target="https://www.facebook.com/NowThisNews/videos/1044201632336627/" TargetMode="External"/><Relationship Id="rId282" Type="http://schemas.openxmlformats.org/officeDocument/2006/relationships/hyperlink" Target="https://twitter.com/" TargetMode="External"/><Relationship Id="rId338" Type="http://schemas.openxmlformats.org/officeDocument/2006/relationships/hyperlink" Target="https://twitter.com/" TargetMode="External"/><Relationship Id="rId503" Type="http://schemas.openxmlformats.org/officeDocument/2006/relationships/hyperlink" Target="https://twitter.com/" TargetMode="External"/><Relationship Id="rId545" Type="http://schemas.openxmlformats.org/officeDocument/2006/relationships/hyperlink" Target="https://twitter.com/" TargetMode="External"/><Relationship Id="rId587" Type="http://schemas.openxmlformats.org/officeDocument/2006/relationships/hyperlink" Target="https://twitter.com/" TargetMode="External"/><Relationship Id="rId8" Type="http://schemas.openxmlformats.org/officeDocument/2006/relationships/hyperlink" Target="https://twitter.com/ianeastleeds/status/722090430855294976" TargetMode="External"/><Relationship Id="rId142" Type="http://schemas.openxmlformats.org/officeDocument/2006/relationships/hyperlink" Target="https://www.globalcitizen.org/en/content/the-uk-and-france-must-do-more-to-support-refuge-2" TargetMode="External"/><Relationship Id="rId184" Type="http://schemas.openxmlformats.org/officeDocument/2006/relationships/hyperlink" Target="http://www.dailymail.co.uk/news/article-3549198/Turkish-border-guards-shoot-DEAD-eight-Syrians-including-women-children-try-flee-war-torn-homeland.html" TargetMode="External"/><Relationship Id="rId391" Type="http://schemas.openxmlformats.org/officeDocument/2006/relationships/hyperlink" Target="https://twitter.com/" TargetMode="External"/><Relationship Id="rId405" Type="http://schemas.openxmlformats.org/officeDocument/2006/relationships/hyperlink" Target="https://twitter.com/" TargetMode="External"/><Relationship Id="rId447" Type="http://schemas.openxmlformats.org/officeDocument/2006/relationships/hyperlink" Target="https://twitter.com/" TargetMode="External"/><Relationship Id="rId251" Type="http://schemas.openxmlformats.org/officeDocument/2006/relationships/hyperlink" Target="https://twitter.com/" TargetMode="External"/><Relationship Id="rId489" Type="http://schemas.openxmlformats.org/officeDocument/2006/relationships/hyperlink" Target="https://twitter.com/" TargetMode="External"/><Relationship Id="rId46" Type="http://schemas.openxmlformats.org/officeDocument/2006/relationships/hyperlink" Target="http://www.jef.eu/news/jefnews/international-seminar-european-youth-welcoming-refugees/" TargetMode="External"/><Relationship Id="rId293" Type="http://schemas.openxmlformats.org/officeDocument/2006/relationships/hyperlink" Target="https://twitter.com/" TargetMode="External"/><Relationship Id="rId307" Type="http://schemas.openxmlformats.org/officeDocument/2006/relationships/hyperlink" Target="https://twitter.com/" TargetMode="External"/><Relationship Id="rId349" Type="http://schemas.openxmlformats.org/officeDocument/2006/relationships/hyperlink" Target="https://twitter.com/" TargetMode="External"/><Relationship Id="rId514" Type="http://schemas.openxmlformats.org/officeDocument/2006/relationships/hyperlink" Target="https://twitter.com/" TargetMode="External"/><Relationship Id="rId556" Type="http://schemas.openxmlformats.org/officeDocument/2006/relationships/hyperlink" Target="https://twitter.com/" TargetMode="External"/><Relationship Id="rId88" Type="http://schemas.openxmlformats.org/officeDocument/2006/relationships/hyperlink" Target="https://twitter.com/cimade63/status/723216062540591104" TargetMode="External"/><Relationship Id="rId111" Type="http://schemas.openxmlformats.org/officeDocument/2006/relationships/hyperlink" Target="http://act.amnestyusa.org/ea-action/action?ea.client.id=1839&amp;ea.campaign.id=50245&amp;ea.tracking.id=MessagingCategory_RefugeeandMR~Country_USA" TargetMode="External"/><Relationship Id="rId153" Type="http://schemas.openxmlformats.org/officeDocument/2006/relationships/hyperlink" Target="http://www.aljazeera.com/news/2016/04/aleppo-clashes-displace-40-000-syrians-160420131736518.html" TargetMode="External"/><Relationship Id="rId195" Type="http://schemas.openxmlformats.org/officeDocument/2006/relationships/hyperlink" Target="https://themuslimissue.wordpress.com/2016/04/21/catholic-scholar-violence-is-intrinsic-in-islam/?utm_source=twitterfeed&amp;utm_medium=twitter" TargetMode="External"/><Relationship Id="rId209" Type="http://schemas.openxmlformats.org/officeDocument/2006/relationships/hyperlink" Target="http://amn.st/6016Blezq" TargetMode="External"/><Relationship Id="rId360" Type="http://schemas.openxmlformats.org/officeDocument/2006/relationships/hyperlink" Target="https://twitter.com/" TargetMode="External"/><Relationship Id="rId416" Type="http://schemas.openxmlformats.org/officeDocument/2006/relationships/hyperlink" Target="https://twitter.com/" TargetMode="External"/><Relationship Id="rId598" Type="http://schemas.openxmlformats.org/officeDocument/2006/relationships/hyperlink" Target="https://twitter.com/" TargetMode="External"/><Relationship Id="rId220" Type="http://schemas.openxmlformats.org/officeDocument/2006/relationships/hyperlink" Target="https://twitter.com/" TargetMode="External"/><Relationship Id="rId458" Type="http://schemas.openxmlformats.org/officeDocument/2006/relationships/hyperlink" Target="https://twitter.com/" TargetMode="External"/><Relationship Id="rId15" Type="http://schemas.openxmlformats.org/officeDocument/2006/relationships/hyperlink" Target="http://act.amnestyusa.org/ea-action/action?ea.client.id=1839&amp;ea.campaign.id=50245&amp;ea.tracking.id=MessagingCategory_RefugeeandMR~Country_USA" TargetMode="External"/><Relationship Id="rId57" Type="http://schemas.openxmlformats.org/officeDocument/2006/relationships/hyperlink" Target="http://act.amnestyusa.org/ea-action/action?ea.client.id=1839&amp;ea.campaign.id=50245&amp;ea.tracking.id=MessagingCategory_RefugeeandMR~Country_USA" TargetMode="External"/><Relationship Id="rId262" Type="http://schemas.openxmlformats.org/officeDocument/2006/relationships/hyperlink" Target="https://twitter.com/" TargetMode="External"/><Relationship Id="rId318" Type="http://schemas.openxmlformats.org/officeDocument/2006/relationships/hyperlink" Target="https://twitter.com/" TargetMode="External"/><Relationship Id="rId525" Type="http://schemas.openxmlformats.org/officeDocument/2006/relationships/hyperlink" Target="https://twitter.com/" TargetMode="External"/><Relationship Id="rId567" Type="http://schemas.openxmlformats.org/officeDocument/2006/relationships/hyperlink" Target="https://twitter.com/" TargetMode="External"/><Relationship Id="rId99" Type="http://schemas.openxmlformats.org/officeDocument/2006/relationships/hyperlink" Target="https://courantanarchostalinien.wordpress.com/2016/03/23/refugeeswelcome/" TargetMode="External"/><Relationship Id="rId122" Type="http://schemas.openxmlformats.org/officeDocument/2006/relationships/hyperlink" Target="http://trib.al/TchmICO" TargetMode="External"/><Relationship Id="rId164" Type="http://schemas.openxmlformats.org/officeDocument/2006/relationships/hyperlink" Target="https://twitter.com/kpeterlbw/status/723190510375018497" TargetMode="External"/><Relationship Id="rId371" Type="http://schemas.openxmlformats.org/officeDocument/2006/relationships/hyperlink" Target="https://twitter.com/" TargetMode="External"/><Relationship Id="rId427" Type="http://schemas.openxmlformats.org/officeDocument/2006/relationships/hyperlink" Target="https://twitter.com/" TargetMode="External"/><Relationship Id="rId469" Type="http://schemas.openxmlformats.org/officeDocument/2006/relationships/hyperlink" Target="https://twitter.com/" TargetMode="External"/><Relationship Id="rId26" Type="http://schemas.openxmlformats.org/officeDocument/2006/relationships/hyperlink" Target="http://act.amnestyusa.org/ea-action/action?ea.client.id=1839&amp;ea.campaign.id=50245&amp;ea.tracking.id=MessagingCategory_RefugeeandMR~Country_USA" TargetMode="External"/><Relationship Id="rId231" Type="http://schemas.openxmlformats.org/officeDocument/2006/relationships/hyperlink" Target="https://twitter.com/" TargetMode="External"/><Relationship Id="rId273" Type="http://schemas.openxmlformats.org/officeDocument/2006/relationships/hyperlink" Target="https://twitter.com/" TargetMode="External"/><Relationship Id="rId329" Type="http://schemas.openxmlformats.org/officeDocument/2006/relationships/hyperlink" Target="https://twitter.com/" TargetMode="External"/><Relationship Id="rId480" Type="http://schemas.openxmlformats.org/officeDocument/2006/relationships/hyperlink" Target="https://twitter.com/" TargetMode="External"/><Relationship Id="rId536" Type="http://schemas.openxmlformats.org/officeDocument/2006/relationships/hyperlink" Target="https://twitter.com/" TargetMode="External"/><Relationship Id="rId68" Type="http://schemas.openxmlformats.org/officeDocument/2006/relationships/hyperlink" Target="https://twitter.com/breitbartlondon/status/723146121690931200" TargetMode="External"/><Relationship Id="rId133" Type="http://schemas.openxmlformats.org/officeDocument/2006/relationships/hyperlink" Target="https://twitter.com/hannarosebutler/status/723265487807750144" TargetMode="External"/><Relationship Id="rId175" Type="http://schemas.openxmlformats.org/officeDocument/2006/relationships/hyperlink" Target="https://twitter.com/NZRedCross/status/722546903368380417" TargetMode="External"/><Relationship Id="rId340" Type="http://schemas.openxmlformats.org/officeDocument/2006/relationships/hyperlink" Target="https://twitter.com/" TargetMode="External"/><Relationship Id="rId578" Type="http://schemas.openxmlformats.org/officeDocument/2006/relationships/hyperlink" Target="https://twitter.com/" TargetMode="External"/><Relationship Id="rId200" Type="http://schemas.openxmlformats.org/officeDocument/2006/relationships/hyperlink" Target="https://www.jihadwatch.org/2016/04/hugh-fitzgerald-homo-kaplanensis-europe-was-defined-by-islam-and-islam-is-redefining-it-now?utm_source=twitterfeed&amp;utm_medium=twitter" TargetMode="External"/><Relationship Id="rId382" Type="http://schemas.openxmlformats.org/officeDocument/2006/relationships/hyperlink" Target="https://twitter.com/" TargetMode="External"/><Relationship Id="rId438" Type="http://schemas.openxmlformats.org/officeDocument/2006/relationships/hyperlink" Target="https://twitter.com/" TargetMode="External"/><Relationship Id="rId603" Type="http://schemas.openxmlformats.org/officeDocument/2006/relationships/table" Target="../tables/table1.xml"/><Relationship Id="rId242" Type="http://schemas.openxmlformats.org/officeDocument/2006/relationships/hyperlink" Target="https://twitter.com/" TargetMode="External"/><Relationship Id="rId284" Type="http://schemas.openxmlformats.org/officeDocument/2006/relationships/hyperlink" Target="https://twitter.com/" TargetMode="External"/><Relationship Id="rId491" Type="http://schemas.openxmlformats.org/officeDocument/2006/relationships/hyperlink" Target="https://twitter.com/" TargetMode="External"/><Relationship Id="rId505" Type="http://schemas.openxmlformats.org/officeDocument/2006/relationships/hyperlink" Target="https://twitter.com/" TargetMode="External"/><Relationship Id="rId37" Type="http://schemas.openxmlformats.org/officeDocument/2006/relationships/hyperlink" Target="http://act.amnestyusa.org/ea-action/action?ea.client.id=1839&amp;ea.campaign.id=50245&amp;ea.tracking.id=MessagingCategory_RefugeeandMR~Country_USA" TargetMode="External"/><Relationship Id="rId79" Type="http://schemas.openxmlformats.org/officeDocument/2006/relationships/hyperlink" Target="http://act.amnestyusa.org/ea-action/action?ea.client.id=1839&amp;ea.campaign.id=50245&amp;ea.tracking.id=MessagingCategory_RefugeeandMR~Country_USA" TargetMode="External"/><Relationship Id="rId102" Type="http://schemas.openxmlformats.org/officeDocument/2006/relationships/hyperlink" Target="https://www.facebook.com/NowThisNews/videos/1044201632336627/" TargetMode="External"/><Relationship Id="rId144" Type="http://schemas.openxmlformats.org/officeDocument/2006/relationships/hyperlink" Target="http://rasyid.ngajleng.com/play.php?id=157336" TargetMode="External"/><Relationship Id="rId547" Type="http://schemas.openxmlformats.org/officeDocument/2006/relationships/hyperlink" Target="https://twitter.com/" TargetMode="External"/><Relationship Id="rId589" Type="http://schemas.openxmlformats.org/officeDocument/2006/relationships/hyperlink" Target="https://twitter.com/" TargetMode="External"/><Relationship Id="rId90" Type="http://schemas.openxmlformats.org/officeDocument/2006/relationships/hyperlink" Target="http://www.ccwa.org/events/how-to-build-a-refugee-camp/?utm_source=How+to+Build+a+Refugee+Camp%3F&amp;utm_campaign=Refugee+event+4.21.2016&amp;utm_medium=email" TargetMode="External"/><Relationship Id="rId186" Type="http://schemas.openxmlformats.org/officeDocument/2006/relationships/hyperlink" Target="https://www.youtube.com/watch?v=_pxBgLHjULk&amp;feature=youtu.be" TargetMode="External"/><Relationship Id="rId351" Type="http://schemas.openxmlformats.org/officeDocument/2006/relationships/hyperlink" Target="https://twitter.com/" TargetMode="External"/><Relationship Id="rId393" Type="http://schemas.openxmlformats.org/officeDocument/2006/relationships/hyperlink" Target="https://twitter.com/" TargetMode="External"/><Relationship Id="rId407" Type="http://schemas.openxmlformats.org/officeDocument/2006/relationships/hyperlink" Target="https://twitter.com/" TargetMode="External"/><Relationship Id="rId449" Type="http://schemas.openxmlformats.org/officeDocument/2006/relationships/hyperlink" Target="https://twitter.com/" TargetMode="External"/><Relationship Id="rId211" Type="http://schemas.openxmlformats.org/officeDocument/2006/relationships/hyperlink" Target="https://twitter.com/zarinarahman91/status/723147429428633600" TargetMode="External"/><Relationship Id="rId253" Type="http://schemas.openxmlformats.org/officeDocument/2006/relationships/hyperlink" Target="https://twitter.com/" TargetMode="External"/><Relationship Id="rId295" Type="http://schemas.openxmlformats.org/officeDocument/2006/relationships/hyperlink" Target="https://twitter.com/" TargetMode="External"/><Relationship Id="rId309" Type="http://schemas.openxmlformats.org/officeDocument/2006/relationships/hyperlink" Target="https://twitter.com/" TargetMode="External"/><Relationship Id="rId460" Type="http://schemas.openxmlformats.org/officeDocument/2006/relationships/hyperlink" Target="https://twitter.com/" TargetMode="External"/><Relationship Id="rId516" Type="http://schemas.openxmlformats.org/officeDocument/2006/relationships/hyperlink" Target="https://twitter.com/" TargetMode="External"/><Relationship Id="rId48" Type="http://schemas.openxmlformats.org/officeDocument/2006/relationships/hyperlink" Target="http://www.presseportal.de/blaulicht/pm/65843/3305596" TargetMode="External"/><Relationship Id="rId113" Type="http://schemas.openxmlformats.org/officeDocument/2006/relationships/hyperlink" Target="https://www.youtube.com/watch?v=s9Y89OmkqRk&amp;feature=youtu.be" TargetMode="External"/><Relationship Id="rId320" Type="http://schemas.openxmlformats.org/officeDocument/2006/relationships/hyperlink" Target="https://twitter.com/" TargetMode="External"/><Relationship Id="rId558" Type="http://schemas.openxmlformats.org/officeDocument/2006/relationships/hyperlink" Target="https://twitter.com/" TargetMode="External"/><Relationship Id="rId155" Type="http://schemas.openxmlformats.org/officeDocument/2006/relationships/hyperlink" Target="http://10news.dk/?p=2553" TargetMode="External"/><Relationship Id="rId197" Type="http://schemas.openxmlformats.org/officeDocument/2006/relationships/hyperlink" Target="https://themuslimissue.wordpress.com/2016/04/21/germany-muslims-detained-over-sikh-temple-bombing/?utm_source=twitterfeed&amp;utm_medium=twitter" TargetMode="External"/><Relationship Id="rId362" Type="http://schemas.openxmlformats.org/officeDocument/2006/relationships/hyperlink" Target="https://twitter.com/" TargetMode="External"/><Relationship Id="rId418" Type="http://schemas.openxmlformats.org/officeDocument/2006/relationships/hyperlink" Target="https://twitter.com/" TargetMode="External"/><Relationship Id="rId222" Type="http://schemas.openxmlformats.org/officeDocument/2006/relationships/hyperlink" Target="https://twitter.com/" TargetMode="External"/><Relationship Id="rId264" Type="http://schemas.openxmlformats.org/officeDocument/2006/relationships/hyperlink" Target="https://twitter.com/" TargetMode="External"/><Relationship Id="rId471" Type="http://schemas.openxmlformats.org/officeDocument/2006/relationships/hyperlink" Target="https://twitter.com/" TargetMode="External"/><Relationship Id="rId17" Type="http://schemas.openxmlformats.org/officeDocument/2006/relationships/hyperlink" Target="http://act.amnestyusa.org/ea-action/action?ea.client.id=1839&amp;ea.campaign.id=50245&amp;ea.tracking.id=MessagingCategory_RefugeeandMR~Country_USA" TargetMode="External"/><Relationship Id="rId59" Type="http://schemas.openxmlformats.org/officeDocument/2006/relationships/hyperlink" Target="http://www.savethechildren.org.uk/node/4202?SourceCode=RC1004001&amp;utm_campaign=refugee&amp;utm_medium=naturalsocial&amp;utm_source=twoasoe092015" TargetMode="External"/><Relationship Id="rId124" Type="http://schemas.openxmlformats.org/officeDocument/2006/relationships/hyperlink" Target="https://www.rt.com/news/339927-sweden-nationalist-vigilantes-refugees/" TargetMode="External"/><Relationship Id="rId527" Type="http://schemas.openxmlformats.org/officeDocument/2006/relationships/hyperlink" Target="https://twitter.com/" TargetMode="External"/><Relationship Id="rId569" Type="http://schemas.openxmlformats.org/officeDocument/2006/relationships/hyperlink" Target="https://twitter.com/" TargetMode="External"/><Relationship Id="rId70" Type="http://schemas.openxmlformats.org/officeDocument/2006/relationships/hyperlink" Target="http://act.amnestyusa.org/ea-action/action?ea.client.id=1839&amp;ea.campaign.id=50245&amp;ea.tracking.id=MessagingCategory_RefugeeandMR~Country_USA" TargetMode="External"/><Relationship Id="rId166" Type="http://schemas.openxmlformats.org/officeDocument/2006/relationships/hyperlink" Target="https://twitter.com/hannarosebutler/status/723265487807750144" TargetMode="External"/><Relationship Id="rId331" Type="http://schemas.openxmlformats.org/officeDocument/2006/relationships/hyperlink" Target="https://twitter.com/" TargetMode="External"/><Relationship Id="rId373" Type="http://schemas.openxmlformats.org/officeDocument/2006/relationships/hyperlink" Target="https://twitter.com/" TargetMode="External"/><Relationship Id="rId429" Type="http://schemas.openxmlformats.org/officeDocument/2006/relationships/hyperlink" Target="https://twitter.com/" TargetMode="External"/><Relationship Id="rId580" Type="http://schemas.openxmlformats.org/officeDocument/2006/relationships/hyperlink" Target="https://twitter.com/" TargetMode="External"/><Relationship Id="rId1" Type="http://schemas.openxmlformats.org/officeDocument/2006/relationships/hyperlink" Target="http://trib.al/VVPUefy" TargetMode="External"/><Relationship Id="rId233" Type="http://schemas.openxmlformats.org/officeDocument/2006/relationships/hyperlink" Target="https://twitter.com/" TargetMode="External"/><Relationship Id="rId440" Type="http://schemas.openxmlformats.org/officeDocument/2006/relationships/hyperlink" Target="https://twitter.com/" TargetMode="External"/><Relationship Id="rId28" Type="http://schemas.openxmlformats.org/officeDocument/2006/relationships/hyperlink" Target="http://trib.al/VVPUefy" TargetMode="External"/><Relationship Id="rId275" Type="http://schemas.openxmlformats.org/officeDocument/2006/relationships/hyperlink" Target="https://twitter.com/" TargetMode="External"/><Relationship Id="rId300" Type="http://schemas.openxmlformats.org/officeDocument/2006/relationships/hyperlink" Target="https://twitter.com/" TargetMode="External"/><Relationship Id="rId482" Type="http://schemas.openxmlformats.org/officeDocument/2006/relationships/hyperlink" Target="https://twitter.com/" TargetMode="External"/><Relationship Id="rId538" Type="http://schemas.openxmlformats.org/officeDocument/2006/relationships/hyperlink" Target="https://twitter.com/" TargetMode="External"/><Relationship Id="rId81" Type="http://schemas.openxmlformats.org/officeDocument/2006/relationships/hyperlink" Target="https://twitter.com/HuffingtonPost/status/722428452595462144" TargetMode="External"/><Relationship Id="rId135" Type="http://schemas.openxmlformats.org/officeDocument/2006/relationships/hyperlink" Target="http://act.amnestyusa.org/ea-action/action?ea.client.id=1839&amp;ea.campaign.id=50245&amp;ea.tracking.id=MessagingCategory_RefugeeandMR~Country_USA" TargetMode="External"/><Relationship Id="rId177" Type="http://schemas.openxmlformats.org/officeDocument/2006/relationships/hyperlink" Target="http://www.cbc.ca/news/canada/toronto/programs/metromorning/for-syrian-refugee-children-homework-a-joy-and-a-sign-of-becoming-canadian-1.3541290" TargetMode="External"/><Relationship Id="rId342" Type="http://schemas.openxmlformats.org/officeDocument/2006/relationships/hyperlink" Target="https://twitter.com/" TargetMode="External"/><Relationship Id="rId384" Type="http://schemas.openxmlformats.org/officeDocument/2006/relationships/hyperlink" Target="https://twitter.com/" TargetMode="External"/><Relationship Id="rId591" Type="http://schemas.openxmlformats.org/officeDocument/2006/relationships/hyperlink" Target="https://twitter.com/" TargetMode="External"/><Relationship Id="rId202" Type="http://schemas.openxmlformats.org/officeDocument/2006/relationships/hyperlink" Target="https://www.youtube.com/watch?v=7lOGHgPK0ug" TargetMode="External"/><Relationship Id="rId244" Type="http://schemas.openxmlformats.org/officeDocument/2006/relationships/hyperlink" Target="https://twitter.com/" TargetMode="External"/><Relationship Id="rId39" Type="http://schemas.openxmlformats.org/officeDocument/2006/relationships/hyperlink" Target="http://act.amnestyusa.org/ea-action/action?ea.client.id=1839&amp;ea.campaign.id=50245&amp;ea.tracking.id=MessagingCategory_RefugeeandMR~Country_USA" TargetMode="External"/><Relationship Id="rId286" Type="http://schemas.openxmlformats.org/officeDocument/2006/relationships/hyperlink" Target="https://twitter.com/" TargetMode="External"/><Relationship Id="rId451" Type="http://schemas.openxmlformats.org/officeDocument/2006/relationships/hyperlink" Target="https://twitter.com/" TargetMode="External"/><Relationship Id="rId493" Type="http://schemas.openxmlformats.org/officeDocument/2006/relationships/hyperlink" Target="https://twitter.com/" TargetMode="External"/><Relationship Id="rId507" Type="http://schemas.openxmlformats.org/officeDocument/2006/relationships/hyperlink" Target="https://twitter.com/" TargetMode="External"/><Relationship Id="rId549" Type="http://schemas.openxmlformats.org/officeDocument/2006/relationships/hyperlink" Target="https://twitter.com/" TargetMode="External"/><Relationship Id="rId50" Type="http://schemas.openxmlformats.org/officeDocument/2006/relationships/hyperlink" Target="http://www.presseportal.de/blaulicht/pm/117703/3304865" TargetMode="External"/><Relationship Id="rId104" Type="http://schemas.openxmlformats.org/officeDocument/2006/relationships/hyperlink" Target="http://act.amnestyusa.org/ea-action/action?ea.client.id=1839&amp;ea.campaign.id=50245&amp;ea.tracking.id=MessagingCategory_RefugeeandMR~Country_USA" TargetMode="External"/><Relationship Id="rId146" Type="http://schemas.openxmlformats.org/officeDocument/2006/relationships/hyperlink" Target="https://twitter.com/refugeecouncil/status/722684501529210880" TargetMode="External"/><Relationship Id="rId188" Type="http://schemas.openxmlformats.org/officeDocument/2006/relationships/hyperlink" Target="https://www.youtube.com/watch?v=_pxBgLHjULk&amp;feature=youtu.be" TargetMode="External"/><Relationship Id="rId311" Type="http://schemas.openxmlformats.org/officeDocument/2006/relationships/hyperlink" Target="https://twitter.com/" TargetMode="External"/><Relationship Id="rId353" Type="http://schemas.openxmlformats.org/officeDocument/2006/relationships/hyperlink" Target="https://twitter.com/" TargetMode="External"/><Relationship Id="rId395" Type="http://schemas.openxmlformats.org/officeDocument/2006/relationships/hyperlink" Target="https://twitter.com/" TargetMode="External"/><Relationship Id="rId409" Type="http://schemas.openxmlformats.org/officeDocument/2006/relationships/hyperlink" Target="https://twitter.com/" TargetMode="External"/><Relationship Id="rId560" Type="http://schemas.openxmlformats.org/officeDocument/2006/relationships/hyperlink" Target="https://twitter.com/" TargetMode="External"/><Relationship Id="rId92" Type="http://schemas.openxmlformats.org/officeDocument/2006/relationships/hyperlink" Target="https://twitter.com/kpeterlbw/status/723190510375018497" TargetMode="External"/><Relationship Id="rId213" Type="http://schemas.openxmlformats.org/officeDocument/2006/relationships/hyperlink" Target="https://twitter.com/zarinarahman91/status/723147429428633600" TargetMode="External"/><Relationship Id="rId420" Type="http://schemas.openxmlformats.org/officeDocument/2006/relationships/hyperlink" Target="https://twitter.com/" TargetMode="External"/><Relationship Id="rId255" Type="http://schemas.openxmlformats.org/officeDocument/2006/relationships/hyperlink" Target="https://twitter.com/" TargetMode="External"/><Relationship Id="rId297" Type="http://schemas.openxmlformats.org/officeDocument/2006/relationships/hyperlink" Target="https://twitter.com/" TargetMode="External"/><Relationship Id="rId462" Type="http://schemas.openxmlformats.org/officeDocument/2006/relationships/hyperlink" Target="https://twitter.com/" TargetMode="External"/><Relationship Id="rId518" Type="http://schemas.openxmlformats.org/officeDocument/2006/relationships/hyperlink" Target="https://twitter.com/" TargetMode="External"/><Relationship Id="rId115" Type="http://schemas.openxmlformats.org/officeDocument/2006/relationships/hyperlink" Target="https://www.youtube.com/watch?v=cnVSxcwHRIY" TargetMode="External"/><Relationship Id="rId157" Type="http://schemas.openxmlformats.org/officeDocument/2006/relationships/hyperlink" Target="http://www.dailysabah.com/europe/2016/04/20/anti-migrant-slovak-pm-treated-by-refugee-doctor" TargetMode="External"/><Relationship Id="rId322" Type="http://schemas.openxmlformats.org/officeDocument/2006/relationships/hyperlink" Target="https://twitter.com/" TargetMode="External"/><Relationship Id="rId364" Type="http://schemas.openxmlformats.org/officeDocument/2006/relationships/hyperlink" Target="https://twitter.com/" TargetMode="External"/><Relationship Id="rId61" Type="http://schemas.openxmlformats.org/officeDocument/2006/relationships/hyperlink" Target="http://www.presseportal.de/blaulicht/pm/117703/3304865" TargetMode="External"/><Relationship Id="rId199" Type="http://schemas.openxmlformats.org/officeDocument/2006/relationships/hyperlink" Target="https://themuslimissue.wordpress.com/2016/04/21/pakistan-12-yr-old-shot-by-muslims-for-freeing-3000-christian-children-from-slave-labor-is-honored/?utm_source=twitterfeed&amp;utm_medium=twitter" TargetMode="External"/><Relationship Id="rId571" Type="http://schemas.openxmlformats.org/officeDocument/2006/relationships/hyperlink" Target="https://twitter.com/" TargetMode="External"/><Relationship Id="rId19" Type="http://schemas.openxmlformats.org/officeDocument/2006/relationships/hyperlink" Target="http://trib.al/VVPUefy" TargetMode="External"/><Relationship Id="rId224" Type="http://schemas.openxmlformats.org/officeDocument/2006/relationships/hyperlink" Target="https://twitter.com/" TargetMode="External"/><Relationship Id="rId266" Type="http://schemas.openxmlformats.org/officeDocument/2006/relationships/hyperlink" Target="https://twitter.com/" TargetMode="External"/><Relationship Id="rId431" Type="http://schemas.openxmlformats.org/officeDocument/2006/relationships/hyperlink" Target="https://twitter.com/" TargetMode="External"/><Relationship Id="rId473" Type="http://schemas.openxmlformats.org/officeDocument/2006/relationships/hyperlink" Target="https://twitter.com/" TargetMode="External"/><Relationship Id="rId529" Type="http://schemas.openxmlformats.org/officeDocument/2006/relationships/hyperlink" Target="https://twitter.com/" TargetMode="External"/><Relationship Id="rId30" Type="http://schemas.openxmlformats.org/officeDocument/2006/relationships/hyperlink" Target="https://twitter.com/bbcthree/status/723240157931929600" TargetMode="External"/><Relationship Id="rId126" Type="http://schemas.openxmlformats.org/officeDocument/2006/relationships/hyperlink" Target="http://www.upworthy.com/she-thought-shed-seen-the-worst-of-the-refugee-camps-then-she-went-to-idomeni?g=3&amp;c=hpstream" TargetMode="External"/><Relationship Id="rId168" Type="http://schemas.openxmlformats.org/officeDocument/2006/relationships/hyperlink" Target="https://twitter.com/hannarosebutler/status/723265487807750144" TargetMode="External"/><Relationship Id="rId333" Type="http://schemas.openxmlformats.org/officeDocument/2006/relationships/hyperlink" Target="https://twitter.com/" TargetMode="External"/><Relationship Id="rId540" Type="http://schemas.openxmlformats.org/officeDocument/2006/relationships/hyperlink" Target="https://twitter.com/" TargetMode="External"/><Relationship Id="rId72" Type="http://schemas.openxmlformats.org/officeDocument/2006/relationships/hyperlink" Target="http://www.presseportal.de/blaulicht/pm/117703/3304865" TargetMode="External"/><Relationship Id="rId375" Type="http://schemas.openxmlformats.org/officeDocument/2006/relationships/hyperlink" Target="https://twitter.com/" TargetMode="External"/><Relationship Id="rId582" Type="http://schemas.openxmlformats.org/officeDocument/2006/relationships/hyperlink" Target="https://twitter.com/" TargetMode="External"/><Relationship Id="rId3" Type="http://schemas.openxmlformats.org/officeDocument/2006/relationships/hyperlink" Target="http://trib.al/VVPUefy" TargetMode="External"/><Relationship Id="rId235" Type="http://schemas.openxmlformats.org/officeDocument/2006/relationships/hyperlink" Target="https://twitter.com/" TargetMode="External"/><Relationship Id="rId277" Type="http://schemas.openxmlformats.org/officeDocument/2006/relationships/hyperlink" Target="https://twitter.com/" TargetMode="External"/><Relationship Id="rId400" Type="http://schemas.openxmlformats.org/officeDocument/2006/relationships/hyperlink" Target="https://twitter.com/" TargetMode="External"/><Relationship Id="rId442" Type="http://schemas.openxmlformats.org/officeDocument/2006/relationships/hyperlink" Target="https://twitter.com/" TargetMode="External"/><Relationship Id="rId484" Type="http://schemas.openxmlformats.org/officeDocument/2006/relationships/hyperlink" Target="https://twitter.com/" TargetMode="External"/><Relationship Id="rId137" Type="http://schemas.openxmlformats.org/officeDocument/2006/relationships/hyperlink" Target="https://www.youtube.com/watch?v=oCN_Y63TmDA&amp;feature=youtu.be" TargetMode="External"/><Relationship Id="rId302" Type="http://schemas.openxmlformats.org/officeDocument/2006/relationships/hyperlink" Target="https://twitter.com/" TargetMode="External"/><Relationship Id="rId344" Type="http://schemas.openxmlformats.org/officeDocument/2006/relationships/hyperlink" Target="https://twitter.com/" TargetMode="External"/><Relationship Id="rId41" Type="http://schemas.openxmlformats.org/officeDocument/2006/relationships/hyperlink" Target="http://trib.al/VVPUefy" TargetMode="External"/><Relationship Id="rId83" Type="http://schemas.openxmlformats.org/officeDocument/2006/relationships/hyperlink" Target="https://twitter.com/kpeterlbw/status/723190510375018497" TargetMode="External"/><Relationship Id="rId179" Type="http://schemas.openxmlformats.org/officeDocument/2006/relationships/hyperlink" Target="https://www.youtube.com/watch?v=s9Y89OmkqRk&amp;feature=youtu.be" TargetMode="External"/><Relationship Id="rId386" Type="http://schemas.openxmlformats.org/officeDocument/2006/relationships/hyperlink" Target="https://twitter.com/" TargetMode="External"/><Relationship Id="rId551" Type="http://schemas.openxmlformats.org/officeDocument/2006/relationships/hyperlink" Target="https://twitter.com/" TargetMode="External"/><Relationship Id="rId593" Type="http://schemas.openxmlformats.org/officeDocument/2006/relationships/hyperlink" Target="https://twitter.com/" TargetMode="External"/><Relationship Id="rId190" Type="http://schemas.openxmlformats.org/officeDocument/2006/relationships/hyperlink" Target="http://i.stuff.co.nz/national/79216308/Emotional-homecoming-for-Syrian-refugees-arriving-in-Dunedin?cid=app-android" TargetMode="External"/><Relationship Id="rId204" Type="http://schemas.openxmlformats.org/officeDocument/2006/relationships/hyperlink" Target="http://amn.st/6016Blezq" TargetMode="External"/><Relationship Id="rId246" Type="http://schemas.openxmlformats.org/officeDocument/2006/relationships/hyperlink" Target="https://twitter.com/" TargetMode="External"/><Relationship Id="rId288" Type="http://schemas.openxmlformats.org/officeDocument/2006/relationships/hyperlink" Target="https://twitter.com/" TargetMode="External"/><Relationship Id="rId411" Type="http://schemas.openxmlformats.org/officeDocument/2006/relationships/hyperlink" Target="https://twitter.com/" TargetMode="External"/><Relationship Id="rId453" Type="http://schemas.openxmlformats.org/officeDocument/2006/relationships/hyperlink" Target="https://twitter.com/" TargetMode="External"/><Relationship Id="rId509" Type="http://schemas.openxmlformats.org/officeDocument/2006/relationships/hyperlink" Target="https://twitter.com/" TargetMode="External"/><Relationship Id="rId106" Type="http://schemas.openxmlformats.org/officeDocument/2006/relationships/hyperlink" Target="http://act.amnestyusa.org/ea-action/action?ea.client.id=1839&amp;ea.campaign.id=50245&amp;ea.tracking.id=MessagingCategory_RefugeeandMR~Country_USA" TargetMode="External"/><Relationship Id="rId313" Type="http://schemas.openxmlformats.org/officeDocument/2006/relationships/hyperlink" Target="https://twitter.com/" TargetMode="External"/><Relationship Id="rId495" Type="http://schemas.openxmlformats.org/officeDocument/2006/relationships/hyperlink" Target="https://twitter.com/" TargetMode="External"/><Relationship Id="rId10" Type="http://schemas.openxmlformats.org/officeDocument/2006/relationships/hyperlink" Target="http://act.amnestyusa.org/ea-action/action?ea.client.id=1839&amp;ea.campaign.id=50245&amp;ea.tracking.id=MessagingCategory_RefugeeandMR~Country_USA" TargetMode="External"/><Relationship Id="rId52" Type="http://schemas.openxmlformats.org/officeDocument/2006/relationships/hyperlink" Target="https://www.youtube.com/watch?v=s9Y89OmkqRk&amp;feature=youtu.be" TargetMode="External"/><Relationship Id="rId94" Type="http://schemas.openxmlformats.org/officeDocument/2006/relationships/hyperlink" Target="https://www.welcome-to.nrw/app" TargetMode="External"/><Relationship Id="rId148" Type="http://schemas.openxmlformats.org/officeDocument/2006/relationships/hyperlink" Target="https://www.youtube.com/watch?v=_pxBgLHjULk&amp;feature=youtu.be" TargetMode="External"/><Relationship Id="rId355" Type="http://schemas.openxmlformats.org/officeDocument/2006/relationships/hyperlink" Target="https://twitter.com/" TargetMode="External"/><Relationship Id="rId397" Type="http://schemas.openxmlformats.org/officeDocument/2006/relationships/hyperlink" Target="https://twitter.com/" TargetMode="External"/><Relationship Id="rId520" Type="http://schemas.openxmlformats.org/officeDocument/2006/relationships/hyperlink" Target="https://twitter.com/" TargetMode="External"/><Relationship Id="rId562" Type="http://schemas.openxmlformats.org/officeDocument/2006/relationships/hyperlink" Target="https://twitter.com/" TargetMode="External"/><Relationship Id="rId215" Type="http://schemas.openxmlformats.org/officeDocument/2006/relationships/hyperlink" Target="https://twitter.com/" TargetMode="External"/><Relationship Id="rId257" Type="http://schemas.openxmlformats.org/officeDocument/2006/relationships/hyperlink" Target="https://twitter.com/" TargetMode="External"/><Relationship Id="rId422" Type="http://schemas.openxmlformats.org/officeDocument/2006/relationships/hyperlink" Target="https://twitter.com/" TargetMode="External"/><Relationship Id="rId464" Type="http://schemas.openxmlformats.org/officeDocument/2006/relationships/hyperlink" Target="https://twitter.com/" TargetMode="External"/><Relationship Id="rId299" Type="http://schemas.openxmlformats.org/officeDocument/2006/relationships/hyperlink" Target="https://twitter.com/" TargetMode="External"/><Relationship Id="rId63" Type="http://schemas.openxmlformats.org/officeDocument/2006/relationships/hyperlink" Target="https://twitter.com/tayyaba_a_khan/status/723260820507881473" TargetMode="External"/><Relationship Id="rId159" Type="http://schemas.openxmlformats.org/officeDocument/2006/relationships/hyperlink" Target="http://act.amnestyusa.org/ea-action/action?ea.client.id=1839&amp;ea.campaign.id=50245&amp;ea.tracking.id=MessagingCategory_RefugeeandMR~Country_USA" TargetMode="External"/><Relationship Id="rId366" Type="http://schemas.openxmlformats.org/officeDocument/2006/relationships/hyperlink" Target="https://twitter.com/" TargetMode="External"/><Relationship Id="rId573" Type="http://schemas.openxmlformats.org/officeDocument/2006/relationships/hyperlink" Target="https://twitter.com/" TargetMode="External"/><Relationship Id="rId226" Type="http://schemas.openxmlformats.org/officeDocument/2006/relationships/hyperlink" Target="https://twitter.com/" TargetMode="External"/><Relationship Id="rId433" Type="http://schemas.openxmlformats.org/officeDocument/2006/relationships/hyperlink" Target="https://twitter.com/" TargetMode="External"/><Relationship Id="rId74" Type="http://schemas.openxmlformats.org/officeDocument/2006/relationships/hyperlink" Target="http://www.presseportal.de/blaulicht/pm/65843/3305596" TargetMode="External"/><Relationship Id="rId377" Type="http://schemas.openxmlformats.org/officeDocument/2006/relationships/hyperlink" Target="https://twitter.com/" TargetMode="External"/><Relationship Id="rId500" Type="http://schemas.openxmlformats.org/officeDocument/2006/relationships/hyperlink" Target="https://twitter.com/" TargetMode="External"/><Relationship Id="rId584" Type="http://schemas.openxmlformats.org/officeDocument/2006/relationships/hyperlink" Target="https://twitter.com/" TargetMode="External"/><Relationship Id="rId5" Type="http://schemas.openxmlformats.org/officeDocument/2006/relationships/hyperlink" Target="http://act.amnestyusa.org/ea-action/action?ea.client.id=1839&amp;ea.campaign.id=50245&amp;ea.tracking.id=MessagingCategory_RefugeeandMR~Country_USA" TargetMode="External"/><Relationship Id="rId237" Type="http://schemas.openxmlformats.org/officeDocument/2006/relationships/hyperlink" Target="https://twitter.com/" TargetMode="External"/><Relationship Id="rId444" Type="http://schemas.openxmlformats.org/officeDocument/2006/relationships/hyperlink" Target="https://twitter.com/" TargetMode="External"/><Relationship Id="rId290" Type="http://schemas.openxmlformats.org/officeDocument/2006/relationships/hyperlink" Target="https://twitter.com/" TargetMode="External"/><Relationship Id="rId304" Type="http://schemas.openxmlformats.org/officeDocument/2006/relationships/hyperlink" Target="https://twitter.com/" TargetMode="External"/><Relationship Id="rId388" Type="http://schemas.openxmlformats.org/officeDocument/2006/relationships/hyperlink" Target="https://twitter.com/" TargetMode="External"/><Relationship Id="rId511" Type="http://schemas.openxmlformats.org/officeDocument/2006/relationships/hyperlink" Target="https://twitter.com/" TargetMode="External"/><Relationship Id="rId85" Type="http://schemas.openxmlformats.org/officeDocument/2006/relationships/hyperlink" Target="https://twitter.com/kpeterlbw/status/723190510375018497" TargetMode="External"/><Relationship Id="rId150" Type="http://schemas.openxmlformats.org/officeDocument/2006/relationships/hyperlink" Target="http://europe.newsweek.com/refugee-crisis-eu-child-refugees-446721?utm_source=social&amp;utm_medium=twitter&amp;utm_campaign=/refugee-crisis-eu-child-refugees-446721?utm_source=email&amp;utm_medium=email&amp;utm_campaign=rss" TargetMode="External"/><Relationship Id="rId595" Type="http://schemas.openxmlformats.org/officeDocument/2006/relationships/hyperlink" Target="https://twitter.com/" TargetMode="External"/><Relationship Id="rId248" Type="http://schemas.openxmlformats.org/officeDocument/2006/relationships/hyperlink" Target="https://twitter.com/" TargetMode="External"/><Relationship Id="rId455" Type="http://schemas.openxmlformats.org/officeDocument/2006/relationships/hyperlink" Target="https://twitter.com/" TargetMode="External"/><Relationship Id="rId12" Type="http://schemas.openxmlformats.org/officeDocument/2006/relationships/hyperlink" Target="https://twitter.com/valeriodec/status/723178355722477568" TargetMode="External"/><Relationship Id="rId108" Type="http://schemas.openxmlformats.org/officeDocument/2006/relationships/hyperlink" Target="http://act.amnestyusa.org/ea-action/action?ea.client.id=1839&amp;ea.campaign.id=50245&amp;ea.tracking.id=MessagingCategory_RefugeeandMR~Country_USA" TargetMode="External"/><Relationship Id="rId315" Type="http://schemas.openxmlformats.org/officeDocument/2006/relationships/hyperlink" Target="https://twitter.com/" TargetMode="External"/><Relationship Id="rId522" Type="http://schemas.openxmlformats.org/officeDocument/2006/relationships/hyperlink" Target="https://twitter.com/" TargetMode="External"/><Relationship Id="rId96" Type="http://schemas.openxmlformats.org/officeDocument/2006/relationships/hyperlink" Target="https://twitter.com/kpeterlbw/status/723190510375018497" TargetMode="External"/><Relationship Id="rId161" Type="http://schemas.openxmlformats.org/officeDocument/2006/relationships/hyperlink" Target="https://www.youtube.com/watch?v=6Q86qbKEsVE&amp;feature=youtu.be" TargetMode="External"/><Relationship Id="rId399" Type="http://schemas.openxmlformats.org/officeDocument/2006/relationships/hyperlink" Target="https://twitter.com/" TargetMode="External"/><Relationship Id="rId259" Type="http://schemas.openxmlformats.org/officeDocument/2006/relationships/hyperlink" Target="https://twitter.com/" TargetMode="External"/><Relationship Id="rId466" Type="http://schemas.openxmlformats.org/officeDocument/2006/relationships/hyperlink" Target="https://twitter.com/" TargetMode="External"/><Relationship Id="rId23" Type="http://schemas.openxmlformats.org/officeDocument/2006/relationships/hyperlink" Target="http://act.amnestyusa.org/ea-action/action?ea.client.id=1839&amp;ea.campaign.id=50245&amp;ea.tracking.id=MessagingCategory_RefugeeandMR~Country_USA" TargetMode="External"/><Relationship Id="rId119" Type="http://schemas.openxmlformats.org/officeDocument/2006/relationships/hyperlink" Target="https://www.youtube.com/watch?v=_pxBgLHjULk&amp;feature=youtu.be" TargetMode="External"/><Relationship Id="rId326" Type="http://schemas.openxmlformats.org/officeDocument/2006/relationships/hyperlink" Target="https://twitter.com/" TargetMode="External"/><Relationship Id="rId533" Type="http://schemas.openxmlformats.org/officeDocument/2006/relationships/hyperlink" Target="https://twitter.com/" TargetMode="External"/><Relationship Id="rId172" Type="http://schemas.openxmlformats.org/officeDocument/2006/relationships/hyperlink" Target="https://twitter.com/hannarosebutler/status/723265487807750144" TargetMode="External"/><Relationship Id="rId477" Type="http://schemas.openxmlformats.org/officeDocument/2006/relationships/hyperlink" Target="https://twitter.com/" TargetMode="External"/><Relationship Id="rId600" Type="http://schemas.openxmlformats.org/officeDocument/2006/relationships/hyperlink" Target="https://twitter.com/" TargetMode="External"/><Relationship Id="rId337" Type="http://schemas.openxmlformats.org/officeDocument/2006/relationships/hyperlink" Target="https://twitter.com/" TargetMode="External"/><Relationship Id="rId34" Type="http://schemas.openxmlformats.org/officeDocument/2006/relationships/hyperlink" Target="https://re-publica.de/16/session/digitale-fluchtlingshilfe-auf-dem-land" TargetMode="External"/><Relationship Id="rId544" Type="http://schemas.openxmlformats.org/officeDocument/2006/relationships/hyperlink" Target="https://twitter.com/" TargetMode="External"/><Relationship Id="rId183" Type="http://schemas.openxmlformats.org/officeDocument/2006/relationships/hyperlink" Target="https://www.amnesty.org.uk/trapped-europe-new-refugee-camp-greece" TargetMode="External"/><Relationship Id="rId390" Type="http://schemas.openxmlformats.org/officeDocument/2006/relationships/hyperlink" Target="https://twitter.com/" TargetMode="External"/><Relationship Id="rId404" Type="http://schemas.openxmlformats.org/officeDocument/2006/relationships/hyperlink" Target="https://twitter.com/" TargetMode="External"/><Relationship Id="rId250" Type="http://schemas.openxmlformats.org/officeDocument/2006/relationships/hyperlink" Target="https://twitter.com/" TargetMode="External"/><Relationship Id="rId488" Type="http://schemas.openxmlformats.org/officeDocument/2006/relationships/hyperlink" Target="https://twitter.com/" TargetMode="External"/><Relationship Id="rId45" Type="http://schemas.openxmlformats.org/officeDocument/2006/relationships/hyperlink" Target="http://www.presseportal.de/blaulicht/pm/65843/3305596" TargetMode="External"/><Relationship Id="rId110" Type="http://schemas.openxmlformats.org/officeDocument/2006/relationships/hyperlink" Target="http://trib.al/VVPUefy" TargetMode="External"/><Relationship Id="rId348" Type="http://schemas.openxmlformats.org/officeDocument/2006/relationships/hyperlink" Target="https://twitter.com/" TargetMode="External"/><Relationship Id="rId555" Type="http://schemas.openxmlformats.org/officeDocument/2006/relationships/hyperlink" Target="https://twitter.com/" TargetMode="External"/><Relationship Id="rId194" Type="http://schemas.openxmlformats.org/officeDocument/2006/relationships/hyperlink" Target="https://themuslimissue.wordpress.com/2016/04/21/uk-70-muslim-terrorists-are-plotting-attacks-in-the-country/?utm_source=twitterfeed&amp;utm_medium=twitter" TargetMode="External"/><Relationship Id="rId208" Type="http://schemas.openxmlformats.org/officeDocument/2006/relationships/hyperlink" Target="http://amn.st/6016Blezq" TargetMode="External"/><Relationship Id="rId415" Type="http://schemas.openxmlformats.org/officeDocument/2006/relationships/hyperlink" Target="https://twitter.com/" TargetMode="External"/><Relationship Id="rId261" Type="http://schemas.openxmlformats.org/officeDocument/2006/relationships/hyperlink" Target="https://twitter.com/" TargetMode="External"/><Relationship Id="rId499" Type="http://schemas.openxmlformats.org/officeDocument/2006/relationships/hyperlink" Target="https://twitter.com/" TargetMode="External"/></Relationships>
</file>

<file path=xl/worksheets/_rels/sheet2.xml.rels><?xml version="1.0" encoding="UTF-8" standalone="yes"?>
<Relationships xmlns="http://schemas.openxmlformats.org/package/2006/relationships"><Relationship Id="rId1522" Type="http://schemas.openxmlformats.org/officeDocument/2006/relationships/hyperlink" Target="https://twitter.com/teachertomo" TargetMode="External"/><Relationship Id="rId21" Type="http://schemas.openxmlformats.org/officeDocument/2006/relationships/hyperlink" Target="http://t.co/OjCDlX86sM" TargetMode="External"/><Relationship Id="rId170" Type="http://schemas.openxmlformats.org/officeDocument/2006/relationships/hyperlink" Target="http://t.co/8FWH3MdEuY" TargetMode="External"/><Relationship Id="rId268" Type="http://schemas.openxmlformats.org/officeDocument/2006/relationships/hyperlink" Target="https://pbs.twimg.com/profile_banners/20674741/1459846087" TargetMode="External"/><Relationship Id="rId475" Type="http://schemas.openxmlformats.org/officeDocument/2006/relationships/hyperlink" Target="http://abs.twimg.com/images/themes/theme14/bg.gif" TargetMode="External"/><Relationship Id="rId682" Type="http://schemas.openxmlformats.org/officeDocument/2006/relationships/hyperlink" Target="http://abs.twimg.com/images/themes/theme1/bg.png" TargetMode="External"/><Relationship Id="rId128" Type="http://schemas.openxmlformats.org/officeDocument/2006/relationships/hyperlink" Target="http://t.co/zvVUfargRh" TargetMode="External"/><Relationship Id="rId335" Type="http://schemas.openxmlformats.org/officeDocument/2006/relationships/hyperlink" Target="https://pbs.twimg.com/profile_banners/1711164091/1453756671" TargetMode="External"/><Relationship Id="rId542" Type="http://schemas.openxmlformats.org/officeDocument/2006/relationships/hyperlink" Target="http://abs.twimg.com/images/themes/theme1/bg.png" TargetMode="External"/><Relationship Id="rId987" Type="http://schemas.openxmlformats.org/officeDocument/2006/relationships/hyperlink" Target="http://pbs.twimg.com/profile_images/691237420998721536/NinEli7N_normal.jpg" TargetMode="External"/><Relationship Id="rId1172" Type="http://schemas.openxmlformats.org/officeDocument/2006/relationships/hyperlink" Target="http://pbs.twimg.com/profile_images/579798932533858304/VAHLcfl__normal.jpg" TargetMode="External"/><Relationship Id="rId402" Type="http://schemas.openxmlformats.org/officeDocument/2006/relationships/hyperlink" Target="https://pbs.twimg.com/profile_banners/49942424/1447553085" TargetMode="External"/><Relationship Id="rId847" Type="http://schemas.openxmlformats.org/officeDocument/2006/relationships/hyperlink" Target="http://pbs.twimg.com/profile_images/719053186628194304/Y09rsqaX_normal.jpg" TargetMode="External"/><Relationship Id="rId1032" Type="http://schemas.openxmlformats.org/officeDocument/2006/relationships/hyperlink" Target="http://pbs.twimg.com/profile_images/690463522816397312/yBgrrPy3_normal.jpg" TargetMode="External"/><Relationship Id="rId1477" Type="http://schemas.openxmlformats.org/officeDocument/2006/relationships/hyperlink" Target="https://twitter.com/singhmeakulpa" TargetMode="External"/><Relationship Id="rId707" Type="http://schemas.openxmlformats.org/officeDocument/2006/relationships/hyperlink" Target="http://abs.twimg.com/images/themes/theme18/bg.gif" TargetMode="External"/><Relationship Id="rId914" Type="http://schemas.openxmlformats.org/officeDocument/2006/relationships/hyperlink" Target="http://pbs.twimg.com/profile_images/413493573/prejuges12_normal.jpg" TargetMode="External"/><Relationship Id="rId1337" Type="http://schemas.openxmlformats.org/officeDocument/2006/relationships/hyperlink" Target="https://twitter.com/johncarrollu" TargetMode="External"/><Relationship Id="rId1544" Type="http://schemas.openxmlformats.org/officeDocument/2006/relationships/hyperlink" Target="https://twitter.com/omnico72" TargetMode="External"/><Relationship Id="rId43" Type="http://schemas.openxmlformats.org/officeDocument/2006/relationships/hyperlink" Target="http://t.co/IxLjEAKXX4" TargetMode="External"/><Relationship Id="rId1404" Type="http://schemas.openxmlformats.org/officeDocument/2006/relationships/hyperlink" Target="https://twitter.com/volkanslv" TargetMode="External"/><Relationship Id="rId192" Type="http://schemas.openxmlformats.org/officeDocument/2006/relationships/hyperlink" Target="https://pbs.twimg.com/profile_banners/776974927/1451231937" TargetMode="External"/><Relationship Id="rId497" Type="http://schemas.openxmlformats.org/officeDocument/2006/relationships/hyperlink" Target="http://abs.twimg.com/images/themes/theme1/bg.png" TargetMode="External"/><Relationship Id="rId357" Type="http://schemas.openxmlformats.org/officeDocument/2006/relationships/hyperlink" Target="https://pbs.twimg.com/profile_banners/1888411279/1448267282" TargetMode="External"/><Relationship Id="rId1194" Type="http://schemas.openxmlformats.org/officeDocument/2006/relationships/hyperlink" Target="https://twitter.com/amnesty" TargetMode="External"/><Relationship Id="rId217" Type="http://schemas.openxmlformats.org/officeDocument/2006/relationships/hyperlink" Target="https://pbs.twimg.com/profile_banners/42843646/1460713456" TargetMode="External"/><Relationship Id="rId564" Type="http://schemas.openxmlformats.org/officeDocument/2006/relationships/hyperlink" Target="http://pbs.twimg.com/profile_background_images/558589367086641152/NvZPknPW.jpeg" TargetMode="External"/><Relationship Id="rId771" Type="http://schemas.openxmlformats.org/officeDocument/2006/relationships/hyperlink" Target="http://pbs.twimg.com/profile_background_images/408460821/LogRKras1.jpg" TargetMode="External"/><Relationship Id="rId869" Type="http://schemas.openxmlformats.org/officeDocument/2006/relationships/hyperlink" Target="http://pbs.twimg.com/profile_images/631771664985010177/Lq73nFls_normal.jpg" TargetMode="External"/><Relationship Id="rId1499" Type="http://schemas.openxmlformats.org/officeDocument/2006/relationships/hyperlink" Target="https://twitter.com/danyboy8888" TargetMode="External"/><Relationship Id="rId424" Type="http://schemas.openxmlformats.org/officeDocument/2006/relationships/hyperlink" Target="https://pbs.twimg.com/profile_banners/16309025/1459114977" TargetMode="External"/><Relationship Id="rId631" Type="http://schemas.openxmlformats.org/officeDocument/2006/relationships/hyperlink" Target="http://abs.twimg.com/images/themes/theme1/bg.png" TargetMode="External"/><Relationship Id="rId729" Type="http://schemas.openxmlformats.org/officeDocument/2006/relationships/hyperlink" Target="http://abs.twimg.com/images/themes/theme1/bg.png" TargetMode="External"/><Relationship Id="rId1054" Type="http://schemas.openxmlformats.org/officeDocument/2006/relationships/hyperlink" Target="http://pbs.twimg.com/profile_images/716029308771426305/9DkGq0XV_normal.jpg" TargetMode="External"/><Relationship Id="rId1261" Type="http://schemas.openxmlformats.org/officeDocument/2006/relationships/hyperlink" Target="https://twitter.com/dersteuerzahler" TargetMode="External"/><Relationship Id="rId1359" Type="http://schemas.openxmlformats.org/officeDocument/2006/relationships/hyperlink" Target="https://twitter.com/hannarosebutler" TargetMode="External"/><Relationship Id="rId936" Type="http://schemas.openxmlformats.org/officeDocument/2006/relationships/hyperlink" Target="http://pbs.twimg.com/profile_images/591364894001238016/3YQ8Thp__normal.jpg" TargetMode="External"/><Relationship Id="rId1121" Type="http://schemas.openxmlformats.org/officeDocument/2006/relationships/hyperlink" Target="http://pbs.twimg.com/profile_images/682227942022201344/xbBHCvbN_normal.png" TargetMode="External"/><Relationship Id="rId1219" Type="http://schemas.openxmlformats.org/officeDocument/2006/relationships/hyperlink" Target="https://twitter.com/fsisqo" TargetMode="External"/><Relationship Id="rId65" Type="http://schemas.openxmlformats.org/officeDocument/2006/relationships/hyperlink" Target="https://t.co/LoKqhKXYYB" TargetMode="External"/><Relationship Id="rId1426" Type="http://schemas.openxmlformats.org/officeDocument/2006/relationships/hyperlink" Target="https://twitter.com/maybritillner" TargetMode="External"/><Relationship Id="rId281" Type="http://schemas.openxmlformats.org/officeDocument/2006/relationships/hyperlink" Target="https://pbs.twimg.com/profile_banners/2867493574/1458387617" TargetMode="External"/><Relationship Id="rId141" Type="http://schemas.openxmlformats.org/officeDocument/2006/relationships/hyperlink" Target="http://t.co/ebzpaXK0sE" TargetMode="External"/><Relationship Id="rId379" Type="http://schemas.openxmlformats.org/officeDocument/2006/relationships/hyperlink" Target="https://pbs.twimg.com/profile_banners/18573621/1455358100" TargetMode="External"/><Relationship Id="rId586" Type="http://schemas.openxmlformats.org/officeDocument/2006/relationships/hyperlink" Target="http://pbs.twimg.com/profile_background_images/458312375758618626/dHiui4s3.jpeg" TargetMode="External"/><Relationship Id="rId793" Type="http://schemas.openxmlformats.org/officeDocument/2006/relationships/hyperlink" Target="http://abs.twimg.com/images/themes/theme1/bg.png" TargetMode="External"/><Relationship Id="rId7" Type="http://schemas.openxmlformats.org/officeDocument/2006/relationships/hyperlink" Target="http://t.co/iV8xo5o9re" TargetMode="External"/><Relationship Id="rId239" Type="http://schemas.openxmlformats.org/officeDocument/2006/relationships/hyperlink" Target="https://pbs.twimg.com/profile_banners/2927349619/1452207786" TargetMode="External"/><Relationship Id="rId446" Type="http://schemas.openxmlformats.org/officeDocument/2006/relationships/hyperlink" Target="https://pbs.twimg.com/profile_banners/3157985075/1451740002" TargetMode="External"/><Relationship Id="rId653" Type="http://schemas.openxmlformats.org/officeDocument/2006/relationships/hyperlink" Target="http://abs.twimg.com/images/themes/theme10/bg.gif" TargetMode="External"/><Relationship Id="rId1076" Type="http://schemas.openxmlformats.org/officeDocument/2006/relationships/hyperlink" Target="http://pbs.twimg.com/profile_images/697449870588641280/czD1vGyy_normal.png" TargetMode="External"/><Relationship Id="rId1283" Type="http://schemas.openxmlformats.org/officeDocument/2006/relationships/hyperlink" Target="https://twitter.com/kevnid" TargetMode="External"/><Relationship Id="rId1490" Type="http://schemas.openxmlformats.org/officeDocument/2006/relationships/hyperlink" Target="https://twitter.com/studentsoflcc" TargetMode="External"/><Relationship Id="rId306" Type="http://schemas.openxmlformats.org/officeDocument/2006/relationships/hyperlink" Target="https://pbs.twimg.com/profile_banners/156321240/1459975949" TargetMode="External"/><Relationship Id="rId860" Type="http://schemas.openxmlformats.org/officeDocument/2006/relationships/hyperlink" Target="http://pbs.twimg.com/profile_images/718080115540885504/VX3SFVKB_normal.jpg" TargetMode="External"/><Relationship Id="rId958" Type="http://schemas.openxmlformats.org/officeDocument/2006/relationships/hyperlink" Target="http://pbs.twimg.com/profile_images/1450516219/SRMAHARAJ_LOGO10_normal.jpg" TargetMode="External"/><Relationship Id="rId1143" Type="http://schemas.openxmlformats.org/officeDocument/2006/relationships/hyperlink" Target="http://pbs.twimg.com/profile_images/431125123337175040/VjiqA3Dp_normal.jpeg" TargetMode="External"/><Relationship Id="rId87" Type="http://schemas.openxmlformats.org/officeDocument/2006/relationships/hyperlink" Target="https://t.co/kfkn81VXQw" TargetMode="External"/><Relationship Id="rId513" Type="http://schemas.openxmlformats.org/officeDocument/2006/relationships/hyperlink" Target="http://abs.twimg.com/images/themes/theme14/bg.gif" TargetMode="External"/><Relationship Id="rId720" Type="http://schemas.openxmlformats.org/officeDocument/2006/relationships/hyperlink" Target="http://pbs.twimg.com/profile_background_images/887420088/e3b54af58b3b246e4780a4abb0453304.jpeg" TargetMode="External"/><Relationship Id="rId818" Type="http://schemas.openxmlformats.org/officeDocument/2006/relationships/hyperlink" Target="http://abs.twimg.com/images/themes/theme1/bg.png" TargetMode="External"/><Relationship Id="rId1350" Type="http://schemas.openxmlformats.org/officeDocument/2006/relationships/hyperlink" Target="https://twitter.com/zukowskikrebs" TargetMode="External"/><Relationship Id="rId1448" Type="http://schemas.openxmlformats.org/officeDocument/2006/relationships/hyperlink" Target="https://twitter.com/ragondin06" TargetMode="External"/><Relationship Id="rId1003" Type="http://schemas.openxmlformats.org/officeDocument/2006/relationships/hyperlink" Target="http://pbs.twimg.com/profile_images/554787336349704192/VPK1reF1_normal.jpeg" TargetMode="External"/><Relationship Id="rId1210" Type="http://schemas.openxmlformats.org/officeDocument/2006/relationships/hyperlink" Target="https://twitter.com/olegbrega" TargetMode="External"/><Relationship Id="rId1308" Type="http://schemas.openxmlformats.org/officeDocument/2006/relationships/hyperlink" Target="https://twitter.com/mattymattler" TargetMode="External"/><Relationship Id="rId1515" Type="http://schemas.openxmlformats.org/officeDocument/2006/relationships/hyperlink" Target="https://twitter.com/tpacific" TargetMode="External"/><Relationship Id="rId14" Type="http://schemas.openxmlformats.org/officeDocument/2006/relationships/hyperlink" Target="https://t.co/XUuLrd0ePs" TargetMode="External"/><Relationship Id="rId163" Type="http://schemas.openxmlformats.org/officeDocument/2006/relationships/hyperlink" Target="http://t.co/4CD78livbn" TargetMode="External"/><Relationship Id="rId370" Type="http://schemas.openxmlformats.org/officeDocument/2006/relationships/hyperlink" Target="https://pbs.twimg.com/profile_banners/2533055803/1405551607" TargetMode="External"/><Relationship Id="rId230" Type="http://schemas.openxmlformats.org/officeDocument/2006/relationships/hyperlink" Target="https://pbs.twimg.com/profile_banners/14756882/1434013927" TargetMode="External"/><Relationship Id="rId468" Type="http://schemas.openxmlformats.org/officeDocument/2006/relationships/hyperlink" Target="https://pbs.twimg.com/profile_banners/3296350937/1432489351" TargetMode="External"/><Relationship Id="rId675" Type="http://schemas.openxmlformats.org/officeDocument/2006/relationships/hyperlink" Target="http://pbs.twimg.com/profile_background_images/417449950/GrafPirTw2.png" TargetMode="External"/><Relationship Id="rId882" Type="http://schemas.openxmlformats.org/officeDocument/2006/relationships/hyperlink" Target="http://pbs.twimg.com/profile_images/642563512657575936/R3CDy5Yu_normal.png" TargetMode="External"/><Relationship Id="rId1098" Type="http://schemas.openxmlformats.org/officeDocument/2006/relationships/hyperlink" Target="http://pbs.twimg.com/profile_images/581022722509152256/WgcyB-4H_normal.jpg" TargetMode="External"/><Relationship Id="rId328" Type="http://schemas.openxmlformats.org/officeDocument/2006/relationships/hyperlink" Target="https://pbs.twimg.com/profile_banners/235280142/1433338628" TargetMode="External"/><Relationship Id="rId535" Type="http://schemas.openxmlformats.org/officeDocument/2006/relationships/hyperlink" Target="http://pbs.twimg.com/profile_background_images/591204072415367169/YgrA2MLT.jpg" TargetMode="External"/><Relationship Id="rId742" Type="http://schemas.openxmlformats.org/officeDocument/2006/relationships/hyperlink" Target="http://abs.twimg.com/images/themes/theme1/bg.png" TargetMode="External"/><Relationship Id="rId1165" Type="http://schemas.openxmlformats.org/officeDocument/2006/relationships/hyperlink" Target="http://pbs.twimg.com/profile_images/720737705198546944/1icp4_D4_normal.jpg" TargetMode="External"/><Relationship Id="rId1372" Type="http://schemas.openxmlformats.org/officeDocument/2006/relationships/hyperlink" Target="https://twitter.com/joshua_schmid16" TargetMode="External"/><Relationship Id="rId602" Type="http://schemas.openxmlformats.org/officeDocument/2006/relationships/hyperlink" Target="http://abs.twimg.com/images/themes/theme1/bg.png" TargetMode="External"/><Relationship Id="rId1025" Type="http://schemas.openxmlformats.org/officeDocument/2006/relationships/hyperlink" Target="http://pbs.twimg.com/profile_images/708030139863605248/aBOQU41k_normal.jpg" TargetMode="External"/><Relationship Id="rId1232" Type="http://schemas.openxmlformats.org/officeDocument/2006/relationships/hyperlink" Target="https://twitter.com/fordeglen" TargetMode="External"/><Relationship Id="rId907" Type="http://schemas.openxmlformats.org/officeDocument/2006/relationships/hyperlink" Target="http://pbs.twimg.com/profile_images/1265940699/NEW_LOGO_TWITTER_normal.jpg" TargetMode="External"/><Relationship Id="rId1537" Type="http://schemas.openxmlformats.org/officeDocument/2006/relationships/hyperlink" Target="https://twitter.com/amelvillian" TargetMode="External"/><Relationship Id="rId36" Type="http://schemas.openxmlformats.org/officeDocument/2006/relationships/hyperlink" Target="https://t.co/LLd4Tq0QrS" TargetMode="External"/><Relationship Id="rId185" Type="http://schemas.openxmlformats.org/officeDocument/2006/relationships/hyperlink" Target="https://pbs.twimg.com/profile_banners/987682056/1357390382" TargetMode="External"/><Relationship Id="rId392" Type="http://schemas.openxmlformats.org/officeDocument/2006/relationships/hyperlink" Target="https://pbs.twimg.com/profile_banners/2830381969/1427019354" TargetMode="External"/><Relationship Id="rId697" Type="http://schemas.openxmlformats.org/officeDocument/2006/relationships/hyperlink" Target="http://pbs.twimg.com/profile_background_images/269471610/bc-background.jpg" TargetMode="External"/><Relationship Id="rId252" Type="http://schemas.openxmlformats.org/officeDocument/2006/relationships/hyperlink" Target="https://pbs.twimg.com/profile_banners/262178953/1457524087" TargetMode="External"/><Relationship Id="rId1187" Type="http://schemas.openxmlformats.org/officeDocument/2006/relationships/hyperlink" Target="https://twitter.com/marayasonntag" TargetMode="External"/><Relationship Id="rId112" Type="http://schemas.openxmlformats.org/officeDocument/2006/relationships/hyperlink" Target="https://t.co/wADm9DdTbZ" TargetMode="External"/><Relationship Id="rId557" Type="http://schemas.openxmlformats.org/officeDocument/2006/relationships/hyperlink" Target="http://pbs.twimg.com/profile_background_images/158007803/african-immigrants_998807c.jpg" TargetMode="External"/><Relationship Id="rId764" Type="http://schemas.openxmlformats.org/officeDocument/2006/relationships/hyperlink" Target="http://abs.twimg.com/images/themes/theme1/bg.png" TargetMode="External"/><Relationship Id="rId971" Type="http://schemas.openxmlformats.org/officeDocument/2006/relationships/hyperlink" Target="http://pbs.twimg.com/profile_images/684418998247669760/hmPJ8MbE_normal.png" TargetMode="External"/><Relationship Id="rId1394" Type="http://schemas.openxmlformats.org/officeDocument/2006/relationships/hyperlink" Target="https://twitter.com/the_ice_man_24" TargetMode="External"/><Relationship Id="rId417" Type="http://schemas.openxmlformats.org/officeDocument/2006/relationships/hyperlink" Target="https://pbs.twimg.com/profile_banners/181132565/1440113088" TargetMode="External"/><Relationship Id="rId624" Type="http://schemas.openxmlformats.org/officeDocument/2006/relationships/hyperlink" Target="http://pbs.twimg.com/profile_background_images/477073365916602368/Fkwb-uP2.jpeg" TargetMode="External"/><Relationship Id="rId831" Type="http://schemas.openxmlformats.org/officeDocument/2006/relationships/hyperlink" Target="http://pbs.twimg.com/profile_images/713295352464596992/BfIGdKaz_normal.jpg" TargetMode="External"/><Relationship Id="rId1047" Type="http://schemas.openxmlformats.org/officeDocument/2006/relationships/hyperlink" Target="http://pbs.twimg.com/profile_images/699492640178442241/PI8fViaJ_normal.jpg" TargetMode="External"/><Relationship Id="rId1254" Type="http://schemas.openxmlformats.org/officeDocument/2006/relationships/hyperlink" Target="https://twitter.com/chatelp" TargetMode="External"/><Relationship Id="rId1461" Type="http://schemas.openxmlformats.org/officeDocument/2006/relationships/hyperlink" Target="https://twitter.com/glblctznuk" TargetMode="External"/><Relationship Id="rId929" Type="http://schemas.openxmlformats.org/officeDocument/2006/relationships/hyperlink" Target="http://pbs.twimg.com/profile_images/568694909733855232/vNdjHlv1_normal.jpeg" TargetMode="External"/><Relationship Id="rId1114" Type="http://schemas.openxmlformats.org/officeDocument/2006/relationships/hyperlink" Target="http://pbs.twimg.com/profile_images/679945371917905920/R7PlKeUU_normal.jpg" TargetMode="External"/><Relationship Id="rId1321" Type="http://schemas.openxmlformats.org/officeDocument/2006/relationships/hyperlink" Target="https://twitter.com/laiapelachsaget" TargetMode="External"/><Relationship Id="rId58" Type="http://schemas.openxmlformats.org/officeDocument/2006/relationships/hyperlink" Target="http://t.co/VInX0ijI1k" TargetMode="External"/><Relationship Id="rId1419" Type="http://schemas.openxmlformats.org/officeDocument/2006/relationships/hyperlink" Target="https://twitter.com/josephwillits" TargetMode="External"/><Relationship Id="rId274" Type="http://schemas.openxmlformats.org/officeDocument/2006/relationships/hyperlink" Target="https://pbs.twimg.com/profile_banners/1440799260/1368964776" TargetMode="External"/><Relationship Id="rId481" Type="http://schemas.openxmlformats.org/officeDocument/2006/relationships/hyperlink" Target="http://abs.twimg.com/images/themes/theme1/bg.png" TargetMode="External"/><Relationship Id="rId134" Type="http://schemas.openxmlformats.org/officeDocument/2006/relationships/hyperlink" Target="http://t.co/aaRgOZcLB5" TargetMode="External"/><Relationship Id="rId579" Type="http://schemas.openxmlformats.org/officeDocument/2006/relationships/hyperlink" Target="http://abs.twimg.com/images/themes/theme1/bg.png" TargetMode="External"/><Relationship Id="rId786" Type="http://schemas.openxmlformats.org/officeDocument/2006/relationships/hyperlink" Target="http://abs.twimg.com/images/themes/theme1/bg.png" TargetMode="External"/><Relationship Id="rId993" Type="http://schemas.openxmlformats.org/officeDocument/2006/relationships/hyperlink" Target="http://pbs.twimg.com/profile_images/627972213195456512/0zBqGi90_normal.jpg" TargetMode="External"/><Relationship Id="rId341" Type="http://schemas.openxmlformats.org/officeDocument/2006/relationships/hyperlink" Target="https://pbs.twimg.com/profile_banners/203040103/1432308424" TargetMode="External"/><Relationship Id="rId439" Type="http://schemas.openxmlformats.org/officeDocument/2006/relationships/hyperlink" Target="https://pbs.twimg.com/profile_banners/1249899103/1370271693" TargetMode="External"/><Relationship Id="rId646" Type="http://schemas.openxmlformats.org/officeDocument/2006/relationships/hyperlink" Target="http://pbs.twimg.com/profile_background_images/230519122/ghhg.gif" TargetMode="External"/><Relationship Id="rId1069" Type="http://schemas.openxmlformats.org/officeDocument/2006/relationships/hyperlink" Target="http://pbs.twimg.com/profile_images/722511989843619840/lZaboO0i_normal.jpg" TargetMode="External"/><Relationship Id="rId1276" Type="http://schemas.openxmlformats.org/officeDocument/2006/relationships/hyperlink" Target="https://twitter.com/darksideoftheeg" TargetMode="External"/><Relationship Id="rId1483" Type="http://schemas.openxmlformats.org/officeDocument/2006/relationships/hyperlink" Target="https://twitter.com/janimine" TargetMode="External"/><Relationship Id="rId201" Type="http://schemas.openxmlformats.org/officeDocument/2006/relationships/hyperlink" Target="https://pbs.twimg.com/profile_banners/1163110932/1440852940" TargetMode="External"/><Relationship Id="rId506" Type="http://schemas.openxmlformats.org/officeDocument/2006/relationships/hyperlink" Target="http://pbs.twimg.com/profile_background_images/448713097/PRINT_HOUSE_11_-_20_-_small.jpg" TargetMode="External"/><Relationship Id="rId853" Type="http://schemas.openxmlformats.org/officeDocument/2006/relationships/hyperlink" Target="http://pbs.twimg.com/profile_images/542248278817914880/nC9rga0-_normal.jpeg" TargetMode="External"/><Relationship Id="rId1136" Type="http://schemas.openxmlformats.org/officeDocument/2006/relationships/hyperlink" Target="http://pbs.twimg.com/profile_images/703643892172922882/x_0XbEdS_normal.jpg" TargetMode="External"/><Relationship Id="rId713" Type="http://schemas.openxmlformats.org/officeDocument/2006/relationships/hyperlink" Target="http://pbs.twimg.com/profile_background_images/624179007622377472/rLqCq6gc.jpg" TargetMode="External"/><Relationship Id="rId920" Type="http://schemas.openxmlformats.org/officeDocument/2006/relationships/hyperlink" Target="http://pbs.twimg.com/profile_images/378800000220532021/0b643081bcc47d3f92ebf1f9531e6280_normal.jpeg" TargetMode="External"/><Relationship Id="rId1343" Type="http://schemas.openxmlformats.org/officeDocument/2006/relationships/hyperlink" Target="https://twitter.com/gersayswelcome" TargetMode="External"/><Relationship Id="rId1550" Type="http://schemas.openxmlformats.org/officeDocument/2006/relationships/hyperlink" Target="https://twitter.com/colchestersoup" TargetMode="External"/><Relationship Id="rId1203" Type="http://schemas.openxmlformats.org/officeDocument/2006/relationships/hyperlink" Target="https://twitter.com/debracoupar" TargetMode="External"/><Relationship Id="rId1410" Type="http://schemas.openxmlformats.org/officeDocument/2006/relationships/hyperlink" Target="https://twitter.com/dr_chris_jones" TargetMode="External"/><Relationship Id="rId1508" Type="http://schemas.openxmlformats.org/officeDocument/2006/relationships/hyperlink" Target="https://twitter.com/fleuravr" TargetMode="External"/><Relationship Id="rId296" Type="http://schemas.openxmlformats.org/officeDocument/2006/relationships/hyperlink" Target="https://pbs.twimg.com/profile_banners/131238874/1427297309" TargetMode="External"/><Relationship Id="rId156" Type="http://schemas.openxmlformats.org/officeDocument/2006/relationships/hyperlink" Target="https://t.co/Ndcb6N5Sfz" TargetMode="External"/><Relationship Id="rId363" Type="http://schemas.openxmlformats.org/officeDocument/2006/relationships/hyperlink" Target="https://pbs.twimg.com/profile_banners/42707719/1442839847" TargetMode="External"/><Relationship Id="rId570" Type="http://schemas.openxmlformats.org/officeDocument/2006/relationships/hyperlink" Target="http://abs.twimg.com/images/themes/theme18/bg.gif" TargetMode="External"/><Relationship Id="rId223" Type="http://schemas.openxmlformats.org/officeDocument/2006/relationships/hyperlink" Target="https://pbs.twimg.com/profile_banners/2801691288/1410588385" TargetMode="External"/><Relationship Id="rId430" Type="http://schemas.openxmlformats.org/officeDocument/2006/relationships/hyperlink" Target="https://pbs.twimg.com/profile_banners/4883594267/1460922464" TargetMode="External"/><Relationship Id="rId668" Type="http://schemas.openxmlformats.org/officeDocument/2006/relationships/hyperlink" Target="http://pbs.twimg.com/profile_background_images/116093952/hatewatch_twitter_bkgd_2_.jpg" TargetMode="External"/><Relationship Id="rId875" Type="http://schemas.openxmlformats.org/officeDocument/2006/relationships/hyperlink" Target="http://abs.twimg.com/sticky/default_profile_images/default_profile_0_normal.png" TargetMode="External"/><Relationship Id="rId1060" Type="http://schemas.openxmlformats.org/officeDocument/2006/relationships/hyperlink" Target="http://pbs.twimg.com/profile_images/600696214267498496/P99zb4Bg_normal.png" TargetMode="External"/><Relationship Id="rId1298" Type="http://schemas.openxmlformats.org/officeDocument/2006/relationships/hyperlink" Target="https://twitter.com/edcentretownchc" TargetMode="External"/><Relationship Id="rId528" Type="http://schemas.openxmlformats.org/officeDocument/2006/relationships/hyperlink" Target="http://pbs.twimg.com/profile_background_images/55973883/hintergrund_twitter.jpg" TargetMode="External"/><Relationship Id="rId735" Type="http://schemas.openxmlformats.org/officeDocument/2006/relationships/hyperlink" Target="http://pbs.twimg.com/profile_background_images/378800000160694959/ZKoftMpY.jpeg" TargetMode="External"/><Relationship Id="rId942" Type="http://schemas.openxmlformats.org/officeDocument/2006/relationships/hyperlink" Target="http://pbs.twimg.com/profile_images/686554481362923520/jPFYtyPL_normal.jpg" TargetMode="External"/><Relationship Id="rId1158" Type="http://schemas.openxmlformats.org/officeDocument/2006/relationships/hyperlink" Target="http://pbs.twimg.com/profile_images/621446170007732224/hXOCX-D6_normal.jpg" TargetMode="External"/><Relationship Id="rId1365" Type="http://schemas.openxmlformats.org/officeDocument/2006/relationships/hyperlink" Target="https://twitter.com/refugeestudies" TargetMode="External"/><Relationship Id="rId1018" Type="http://schemas.openxmlformats.org/officeDocument/2006/relationships/hyperlink" Target="http://abs.twimg.com/sticky/default_profile_images/default_profile_2_normal.png" TargetMode="External"/><Relationship Id="rId1225" Type="http://schemas.openxmlformats.org/officeDocument/2006/relationships/hyperlink" Target="https://twitter.com/bashirsherani" TargetMode="External"/><Relationship Id="rId1432" Type="http://schemas.openxmlformats.org/officeDocument/2006/relationships/hyperlink" Target="https://twitter.com/amnestynz" TargetMode="External"/><Relationship Id="rId71" Type="http://schemas.openxmlformats.org/officeDocument/2006/relationships/hyperlink" Target="http://t.co/mhS5y5Qw3F" TargetMode="External"/><Relationship Id="rId802" Type="http://schemas.openxmlformats.org/officeDocument/2006/relationships/hyperlink" Target="http://abs.twimg.com/images/themes/theme14/bg.gif" TargetMode="External"/><Relationship Id="rId29" Type="http://schemas.openxmlformats.org/officeDocument/2006/relationships/hyperlink" Target="http://t.co/QxfgBVwkND" TargetMode="External"/><Relationship Id="rId178" Type="http://schemas.openxmlformats.org/officeDocument/2006/relationships/hyperlink" Target="http://t.co/rWlaHHctW4" TargetMode="External"/><Relationship Id="rId385" Type="http://schemas.openxmlformats.org/officeDocument/2006/relationships/hyperlink" Target="https://pbs.twimg.com/profile_banners/486893116/1428309192" TargetMode="External"/><Relationship Id="rId592" Type="http://schemas.openxmlformats.org/officeDocument/2006/relationships/hyperlink" Target="http://pbs.twimg.com/profile_background_images/552848373519110144/DOIiJbZp.jpeg" TargetMode="External"/><Relationship Id="rId245" Type="http://schemas.openxmlformats.org/officeDocument/2006/relationships/hyperlink" Target="https://pbs.twimg.com/profile_banners/1221855379/1455674786" TargetMode="External"/><Relationship Id="rId452" Type="http://schemas.openxmlformats.org/officeDocument/2006/relationships/hyperlink" Target="https://pbs.twimg.com/profile_banners/761283536/1459640312" TargetMode="External"/><Relationship Id="rId897" Type="http://schemas.openxmlformats.org/officeDocument/2006/relationships/hyperlink" Target="http://pbs.twimg.com/profile_images/690632139872833537/taSdLvme_normal.jpg" TargetMode="External"/><Relationship Id="rId1082" Type="http://schemas.openxmlformats.org/officeDocument/2006/relationships/hyperlink" Target="http://pbs.twimg.com/profile_images/723268163887050752/xcTNw8XV_normal.jpg" TargetMode="External"/><Relationship Id="rId105" Type="http://schemas.openxmlformats.org/officeDocument/2006/relationships/hyperlink" Target="http://t.co/iEN53bTUqa" TargetMode="External"/><Relationship Id="rId312" Type="http://schemas.openxmlformats.org/officeDocument/2006/relationships/hyperlink" Target="https://pbs.twimg.com/profile_banners/146069162/1356195010" TargetMode="External"/><Relationship Id="rId757" Type="http://schemas.openxmlformats.org/officeDocument/2006/relationships/hyperlink" Target="http://abs.twimg.com/images/themes/theme13/bg.gif" TargetMode="External"/><Relationship Id="rId964" Type="http://schemas.openxmlformats.org/officeDocument/2006/relationships/hyperlink" Target="http://pbs.twimg.com/profile_images/444056448306135040/0m1OqiOn_normal.jpeg" TargetMode="External"/><Relationship Id="rId1387" Type="http://schemas.openxmlformats.org/officeDocument/2006/relationships/hyperlink" Target="https://twitter.com/rsfharmaila" TargetMode="External"/><Relationship Id="rId93" Type="http://schemas.openxmlformats.org/officeDocument/2006/relationships/hyperlink" Target="https://t.co/5d9OwKYRWz" TargetMode="External"/><Relationship Id="rId617" Type="http://schemas.openxmlformats.org/officeDocument/2006/relationships/hyperlink" Target="http://pbs.twimg.com/profile_background_images/378800000032985007/e1ff705e8d2af67ad27be0ceb77f0154.jpeg" TargetMode="External"/><Relationship Id="rId824" Type="http://schemas.openxmlformats.org/officeDocument/2006/relationships/hyperlink" Target="http://pbs.twimg.com/profile_images/3068518443/112cd6d2c85a8fd0b7906d12be982124_normal.jpeg" TargetMode="External"/><Relationship Id="rId1247" Type="http://schemas.openxmlformats.org/officeDocument/2006/relationships/hyperlink" Target="https://twitter.com/patariega" TargetMode="External"/><Relationship Id="rId1454" Type="http://schemas.openxmlformats.org/officeDocument/2006/relationships/hyperlink" Target="https://twitter.com/peter_cat" TargetMode="External"/><Relationship Id="rId1107" Type="http://schemas.openxmlformats.org/officeDocument/2006/relationships/hyperlink" Target="http://pbs.twimg.com/profile_images/436522350322798592/xxGpD77P_normal.png" TargetMode="External"/><Relationship Id="rId1314" Type="http://schemas.openxmlformats.org/officeDocument/2006/relationships/hyperlink" Target="https://twitter.com/larissawalter5" TargetMode="External"/><Relationship Id="rId1521" Type="http://schemas.openxmlformats.org/officeDocument/2006/relationships/hyperlink" Target="https://twitter.com/littleredsal" TargetMode="External"/><Relationship Id="rId20" Type="http://schemas.openxmlformats.org/officeDocument/2006/relationships/hyperlink" Target="https://t.co/fhTPzhzwyw" TargetMode="External"/><Relationship Id="rId267" Type="http://schemas.openxmlformats.org/officeDocument/2006/relationships/hyperlink" Target="https://pbs.twimg.com/profile_banners/2846778639/1460225365" TargetMode="External"/><Relationship Id="rId474" Type="http://schemas.openxmlformats.org/officeDocument/2006/relationships/hyperlink" Target="http://pbs.twimg.com/profile_background_images/705312036/bf7ca2a3f077d7e57b12a5ea4f1db268.png" TargetMode="External"/><Relationship Id="rId127" Type="http://schemas.openxmlformats.org/officeDocument/2006/relationships/hyperlink" Target="https://t.co/ZdqqbipbZy" TargetMode="External"/><Relationship Id="rId681" Type="http://schemas.openxmlformats.org/officeDocument/2006/relationships/hyperlink" Target="http://abs.twimg.com/images/themes/theme11/bg.gif" TargetMode="External"/><Relationship Id="rId779" Type="http://schemas.openxmlformats.org/officeDocument/2006/relationships/hyperlink" Target="http://abs.twimg.com/images/themes/theme1/bg.png" TargetMode="External"/><Relationship Id="rId986" Type="http://schemas.openxmlformats.org/officeDocument/2006/relationships/hyperlink" Target="http://pbs.twimg.com/profile_images/680187445539946496/jZKZlNLy_normal.jpg" TargetMode="External"/><Relationship Id="rId334" Type="http://schemas.openxmlformats.org/officeDocument/2006/relationships/hyperlink" Target="https://pbs.twimg.com/profile_banners/3334894492/1434723483" TargetMode="External"/><Relationship Id="rId541" Type="http://schemas.openxmlformats.org/officeDocument/2006/relationships/hyperlink" Target="http://abs.twimg.com/images/themes/theme1/bg.png" TargetMode="External"/><Relationship Id="rId639" Type="http://schemas.openxmlformats.org/officeDocument/2006/relationships/hyperlink" Target="http://pbs.twimg.com/profile_background_images/378800000071408799/558c5238f5516f57e4dd6fb5e859af4b.jpeg" TargetMode="External"/><Relationship Id="rId1171" Type="http://schemas.openxmlformats.org/officeDocument/2006/relationships/hyperlink" Target="http://pbs.twimg.com/profile_images/681982579755642880/W-Ef3KAZ_normal.jpg" TargetMode="External"/><Relationship Id="rId1269" Type="http://schemas.openxmlformats.org/officeDocument/2006/relationships/hyperlink" Target="https://twitter.com/rebellcomedy" TargetMode="External"/><Relationship Id="rId1476" Type="http://schemas.openxmlformats.org/officeDocument/2006/relationships/hyperlink" Target="https://twitter.com/naimatrk34" TargetMode="External"/><Relationship Id="rId401" Type="http://schemas.openxmlformats.org/officeDocument/2006/relationships/hyperlink" Target="https://pbs.twimg.com/profile_banners/716002298699386880/1459544025" TargetMode="External"/><Relationship Id="rId846" Type="http://schemas.openxmlformats.org/officeDocument/2006/relationships/hyperlink" Target="http://pbs.twimg.com/profile_images/668546514696970241/ba2-gB3F_normal.jpg" TargetMode="External"/><Relationship Id="rId1031" Type="http://schemas.openxmlformats.org/officeDocument/2006/relationships/hyperlink" Target="http://pbs.twimg.com/profile_images/659422321489420288/VQ1DIzpg_normal.png" TargetMode="External"/><Relationship Id="rId1129" Type="http://schemas.openxmlformats.org/officeDocument/2006/relationships/hyperlink" Target="http://pbs.twimg.com/profile_images/708324865074458624/fn2Wpnz9_normal.jpg" TargetMode="External"/><Relationship Id="rId706" Type="http://schemas.openxmlformats.org/officeDocument/2006/relationships/hyperlink" Target="http://pbs.twimg.com/profile_background_images/651514209327419392/yrOEB7h6.jpg" TargetMode="External"/><Relationship Id="rId913" Type="http://schemas.openxmlformats.org/officeDocument/2006/relationships/hyperlink" Target="http://pbs.twimg.com/profile_images/710218887648952320/gCNszIVb_normal.jpg" TargetMode="External"/><Relationship Id="rId1336" Type="http://schemas.openxmlformats.org/officeDocument/2006/relationships/hyperlink" Target="https://twitter.com/kmkowalski" TargetMode="External"/><Relationship Id="rId1543" Type="http://schemas.openxmlformats.org/officeDocument/2006/relationships/hyperlink" Target="https://twitter.com/interjew" TargetMode="External"/><Relationship Id="rId42" Type="http://schemas.openxmlformats.org/officeDocument/2006/relationships/hyperlink" Target="https://t.co/QfunefrBiK" TargetMode="External"/><Relationship Id="rId1403" Type="http://schemas.openxmlformats.org/officeDocument/2006/relationships/hyperlink" Target="https://twitter.com/lanz_ellis" TargetMode="External"/><Relationship Id="rId191" Type="http://schemas.openxmlformats.org/officeDocument/2006/relationships/hyperlink" Target="https://pbs.twimg.com/profile_banners/713119481669791749/1459017270" TargetMode="External"/><Relationship Id="rId289" Type="http://schemas.openxmlformats.org/officeDocument/2006/relationships/hyperlink" Target="https://pbs.twimg.com/profile_banners/267043024/1427525268" TargetMode="External"/><Relationship Id="rId496" Type="http://schemas.openxmlformats.org/officeDocument/2006/relationships/hyperlink" Target="http://abs.twimg.com/images/themes/theme1/bg.png" TargetMode="External"/><Relationship Id="rId149" Type="http://schemas.openxmlformats.org/officeDocument/2006/relationships/hyperlink" Target="http://t.co/kxcV3Tq5HU" TargetMode="External"/><Relationship Id="rId356" Type="http://schemas.openxmlformats.org/officeDocument/2006/relationships/hyperlink" Target="https://pbs.twimg.com/profile_banners/3303268660/1451239574" TargetMode="External"/><Relationship Id="rId563" Type="http://schemas.openxmlformats.org/officeDocument/2006/relationships/hyperlink" Target="http://abs.twimg.com/images/themes/theme9/bg.gif" TargetMode="External"/><Relationship Id="rId770" Type="http://schemas.openxmlformats.org/officeDocument/2006/relationships/hyperlink" Target="http://abs.twimg.com/images/themes/theme1/bg.png" TargetMode="External"/><Relationship Id="rId1193" Type="http://schemas.openxmlformats.org/officeDocument/2006/relationships/hyperlink" Target="https://twitter.com/govchristie" TargetMode="External"/><Relationship Id="rId216" Type="http://schemas.openxmlformats.org/officeDocument/2006/relationships/hyperlink" Target="https://pbs.twimg.com/profile_banners/570984116/1455888022" TargetMode="External"/><Relationship Id="rId423" Type="http://schemas.openxmlformats.org/officeDocument/2006/relationships/hyperlink" Target="https://pbs.twimg.com/profile_banners/53669907/1374075644" TargetMode="External"/><Relationship Id="rId868" Type="http://schemas.openxmlformats.org/officeDocument/2006/relationships/hyperlink" Target="http://pbs.twimg.com/profile_images/511455050187558912/EedCXxc1_normal.jpeg" TargetMode="External"/><Relationship Id="rId1053" Type="http://schemas.openxmlformats.org/officeDocument/2006/relationships/hyperlink" Target="http://pbs.twimg.com/profile_images/602128048658509826/U7wT36dh_normal.jpg" TargetMode="External"/><Relationship Id="rId1260" Type="http://schemas.openxmlformats.org/officeDocument/2006/relationships/hyperlink" Target="https://twitter.com/lighthouserr" TargetMode="External"/><Relationship Id="rId1498" Type="http://schemas.openxmlformats.org/officeDocument/2006/relationships/hyperlink" Target="https://twitter.com/mjonunez16" TargetMode="External"/><Relationship Id="rId630" Type="http://schemas.openxmlformats.org/officeDocument/2006/relationships/hyperlink" Target="http://pbs.twimg.com/profile_background_images/669213440410591232/K19MN37b.jpg" TargetMode="External"/><Relationship Id="rId728" Type="http://schemas.openxmlformats.org/officeDocument/2006/relationships/hyperlink" Target="http://abs.twimg.com/images/themes/theme1/bg.png" TargetMode="External"/><Relationship Id="rId935" Type="http://schemas.openxmlformats.org/officeDocument/2006/relationships/hyperlink" Target="http://pbs.twimg.com/profile_images/680360767888179201/2DLl3_63_normal.jpg" TargetMode="External"/><Relationship Id="rId1358" Type="http://schemas.openxmlformats.org/officeDocument/2006/relationships/hyperlink" Target="https://twitter.com/tedterry1" TargetMode="External"/><Relationship Id="rId64" Type="http://schemas.openxmlformats.org/officeDocument/2006/relationships/hyperlink" Target="https://t.co/PRJ8UrOaTh" TargetMode="External"/><Relationship Id="rId1120" Type="http://schemas.openxmlformats.org/officeDocument/2006/relationships/hyperlink" Target="http://pbs.twimg.com/profile_images/680183036332347392/OvJ2awzf_normal.jpg" TargetMode="External"/><Relationship Id="rId1218" Type="http://schemas.openxmlformats.org/officeDocument/2006/relationships/hyperlink" Target="https://twitter.com/critnashville" TargetMode="External"/><Relationship Id="rId1425" Type="http://schemas.openxmlformats.org/officeDocument/2006/relationships/hyperlink" Target="https://twitter.com/sineb_el_media" TargetMode="External"/><Relationship Id="rId280" Type="http://schemas.openxmlformats.org/officeDocument/2006/relationships/hyperlink" Target="https://pbs.twimg.com/profile_banners/52359638/1431067003" TargetMode="External"/><Relationship Id="rId140" Type="http://schemas.openxmlformats.org/officeDocument/2006/relationships/hyperlink" Target="http://t.co/Oqro7JuKIQ" TargetMode="External"/><Relationship Id="rId378" Type="http://schemas.openxmlformats.org/officeDocument/2006/relationships/hyperlink" Target="https://pbs.twimg.com/profile_banners/3889884381/1447911832" TargetMode="External"/><Relationship Id="rId585" Type="http://schemas.openxmlformats.org/officeDocument/2006/relationships/hyperlink" Target="http://pbs.twimg.com/profile_background_images/571166481/hxzcmn0vnxgwbazvmt8o.gif" TargetMode="External"/><Relationship Id="rId792" Type="http://schemas.openxmlformats.org/officeDocument/2006/relationships/hyperlink" Target="http://abs.twimg.com/images/themes/theme1/bg.png" TargetMode="External"/><Relationship Id="rId6" Type="http://schemas.openxmlformats.org/officeDocument/2006/relationships/hyperlink" Target="http://t.co/iKolrNeHms" TargetMode="External"/><Relationship Id="rId238" Type="http://schemas.openxmlformats.org/officeDocument/2006/relationships/hyperlink" Target="https://pbs.twimg.com/profile_banners/646763/1452073380" TargetMode="External"/><Relationship Id="rId445" Type="http://schemas.openxmlformats.org/officeDocument/2006/relationships/hyperlink" Target="https://pbs.twimg.com/profile_banners/723134282/1356014629" TargetMode="External"/><Relationship Id="rId652" Type="http://schemas.openxmlformats.org/officeDocument/2006/relationships/hyperlink" Target="http://pbs.twimg.com/profile_background_images/503504616277831680/Sd7_cEQZ.png" TargetMode="External"/><Relationship Id="rId1075" Type="http://schemas.openxmlformats.org/officeDocument/2006/relationships/hyperlink" Target="http://pbs.twimg.com/profile_images/723262878883655680/jTUXnTEx_normal.jpg" TargetMode="External"/><Relationship Id="rId1282" Type="http://schemas.openxmlformats.org/officeDocument/2006/relationships/hyperlink" Target="https://twitter.com/justineb98" TargetMode="External"/><Relationship Id="rId305" Type="http://schemas.openxmlformats.org/officeDocument/2006/relationships/hyperlink" Target="https://pbs.twimg.com/profile_banners/39302589/1402493620" TargetMode="External"/><Relationship Id="rId512" Type="http://schemas.openxmlformats.org/officeDocument/2006/relationships/hyperlink" Target="http://pbs.twimg.com/profile_background_images/697433575319179264/FcStmg0U.png" TargetMode="External"/><Relationship Id="rId957" Type="http://schemas.openxmlformats.org/officeDocument/2006/relationships/hyperlink" Target="http://pbs.twimg.com/profile_images/565524758976921600/P9fHzALz_normal.png" TargetMode="External"/><Relationship Id="rId1142" Type="http://schemas.openxmlformats.org/officeDocument/2006/relationships/hyperlink" Target="http://pbs.twimg.com/profile_images/705507667725393920/eRBDuur8_normal.jpg" TargetMode="External"/><Relationship Id="rId86" Type="http://schemas.openxmlformats.org/officeDocument/2006/relationships/hyperlink" Target="http://t.co/pEBUQVj2lX" TargetMode="External"/><Relationship Id="rId817" Type="http://schemas.openxmlformats.org/officeDocument/2006/relationships/hyperlink" Target="http://pbs.twimg.com/profile_background_images/95976427/Citizens_UK_Twitter_Background1.jpg" TargetMode="External"/><Relationship Id="rId1002" Type="http://schemas.openxmlformats.org/officeDocument/2006/relationships/hyperlink" Target="http://pbs.twimg.com/profile_images/1305700168/iri5464_normal.gif" TargetMode="External"/><Relationship Id="rId1447" Type="http://schemas.openxmlformats.org/officeDocument/2006/relationships/hyperlink" Target="https://twitter.com/diarefugiado" TargetMode="External"/><Relationship Id="rId1307" Type="http://schemas.openxmlformats.org/officeDocument/2006/relationships/hyperlink" Target="https://twitter.com/lucas_le_fou" TargetMode="External"/><Relationship Id="rId1514" Type="http://schemas.openxmlformats.org/officeDocument/2006/relationships/hyperlink" Target="https://twitter.com/tepaamu" TargetMode="External"/><Relationship Id="rId13" Type="http://schemas.openxmlformats.org/officeDocument/2006/relationships/hyperlink" Target="http://t.co/ym64PRaZ3C" TargetMode="External"/><Relationship Id="rId162" Type="http://schemas.openxmlformats.org/officeDocument/2006/relationships/hyperlink" Target="http://t.co/cesuOKsu78" TargetMode="External"/><Relationship Id="rId467" Type="http://schemas.openxmlformats.org/officeDocument/2006/relationships/hyperlink" Target="https://pbs.twimg.com/profile_banners/44377087/1407594643" TargetMode="External"/><Relationship Id="rId1097" Type="http://schemas.openxmlformats.org/officeDocument/2006/relationships/hyperlink" Target="http://pbs.twimg.com/profile_images/664868323377717248/E7dALt_-_normal.jpg" TargetMode="External"/><Relationship Id="rId674" Type="http://schemas.openxmlformats.org/officeDocument/2006/relationships/hyperlink" Target="http://abs.twimg.com/images/themes/theme1/bg.png" TargetMode="External"/><Relationship Id="rId881" Type="http://schemas.openxmlformats.org/officeDocument/2006/relationships/hyperlink" Target="http://pbs.twimg.com/profile_images/715604139884019713/CBF9kiOJ_normal.jpg" TargetMode="External"/><Relationship Id="rId979" Type="http://schemas.openxmlformats.org/officeDocument/2006/relationships/hyperlink" Target="http://pbs.twimg.com/profile_images/929239066/twitter_normal.jpg" TargetMode="External"/><Relationship Id="rId327" Type="http://schemas.openxmlformats.org/officeDocument/2006/relationships/hyperlink" Target="https://pbs.twimg.com/profile_banners/1579059769/1453602109" TargetMode="External"/><Relationship Id="rId534" Type="http://schemas.openxmlformats.org/officeDocument/2006/relationships/hyperlink" Target="http://pbs.twimg.com/profile_background_images/378800000133102383/9nkwhOi0.jpeg" TargetMode="External"/><Relationship Id="rId741" Type="http://schemas.openxmlformats.org/officeDocument/2006/relationships/hyperlink" Target="http://pbs.twimg.com/profile_background_images/687352205591080960/CKaj8VfX.jpg" TargetMode="External"/><Relationship Id="rId839" Type="http://schemas.openxmlformats.org/officeDocument/2006/relationships/hyperlink" Target="http://pbs.twimg.com/profile_images/689856514581008384/TEruAPys_normal.jpg" TargetMode="External"/><Relationship Id="rId1164" Type="http://schemas.openxmlformats.org/officeDocument/2006/relationships/hyperlink" Target="http://pbs.twimg.com/profile_images/613107799740977152/I9iic-BQ_normal.jpg" TargetMode="External"/><Relationship Id="rId1371" Type="http://schemas.openxmlformats.org/officeDocument/2006/relationships/hyperlink" Target="https://twitter.com/nancyjones0" TargetMode="External"/><Relationship Id="rId1469" Type="http://schemas.openxmlformats.org/officeDocument/2006/relationships/hyperlink" Target="https://twitter.com/socialmediaukrt" TargetMode="External"/><Relationship Id="rId601" Type="http://schemas.openxmlformats.org/officeDocument/2006/relationships/hyperlink" Target="http://abs.twimg.com/images/themes/theme2/bg.gif" TargetMode="External"/><Relationship Id="rId1024" Type="http://schemas.openxmlformats.org/officeDocument/2006/relationships/hyperlink" Target="http://pbs.twimg.com/profile_images/722891841243332608/aFRYNsck_normal.jpg" TargetMode="External"/><Relationship Id="rId1231" Type="http://schemas.openxmlformats.org/officeDocument/2006/relationships/hyperlink" Target="https://twitter.com/uklabour" TargetMode="External"/><Relationship Id="rId906" Type="http://schemas.openxmlformats.org/officeDocument/2006/relationships/hyperlink" Target="http://pbs.twimg.com/profile_images/1265622361/FEANTSA_logo_print_quality_normal.JPG" TargetMode="External"/><Relationship Id="rId1329" Type="http://schemas.openxmlformats.org/officeDocument/2006/relationships/hyperlink" Target="https://twitter.com/w1llowfield" TargetMode="External"/><Relationship Id="rId1536" Type="http://schemas.openxmlformats.org/officeDocument/2006/relationships/hyperlink" Target="https://twitter.com/adem_sakrak" TargetMode="External"/><Relationship Id="rId35" Type="http://schemas.openxmlformats.org/officeDocument/2006/relationships/hyperlink" Target="http://t.co/IoZ7oSl4SW" TargetMode="External"/><Relationship Id="rId184" Type="http://schemas.openxmlformats.org/officeDocument/2006/relationships/hyperlink" Target="https://pbs.twimg.com/profile_banners/699283079156920320/1460313537" TargetMode="External"/><Relationship Id="rId391" Type="http://schemas.openxmlformats.org/officeDocument/2006/relationships/hyperlink" Target="https://pbs.twimg.com/profile_banners/3535194023/1441299022" TargetMode="External"/><Relationship Id="rId251" Type="http://schemas.openxmlformats.org/officeDocument/2006/relationships/hyperlink" Target="https://pbs.twimg.com/profile_banners/871582633/1453888044" TargetMode="External"/><Relationship Id="rId489" Type="http://schemas.openxmlformats.org/officeDocument/2006/relationships/hyperlink" Target="http://pbs.twimg.com/profile_background_images/545215014454325248/Bh3OsOML.jpeg" TargetMode="External"/><Relationship Id="rId696" Type="http://schemas.openxmlformats.org/officeDocument/2006/relationships/hyperlink" Target="http://abs.twimg.com/images/themes/theme1/bg.png" TargetMode="External"/><Relationship Id="rId349" Type="http://schemas.openxmlformats.org/officeDocument/2006/relationships/hyperlink" Target="https://pbs.twimg.com/profile_banners/184632938/1446491150" TargetMode="External"/><Relationship Id="rId556" Type="http://schemas.openxmlformats.org/officeDocument/2006/relationships/hyperlink" Target="http://pbs.twimg.com/profile_background_images/629284908/h94ykx727dkkdwmb3vpy.jpeg" TargetMode="External"/><Relationship Id="rId763" Type="http://schemas.openxmlformats.org/officeDocument/2006/relationships/hyperlink" Target="http://abs.twimg.com/images/themes/theme18/bg.gif" TargetMode="External"/><Relationship Id="rId1186" Type="http://schemas.openxmlformats.org/officeDocument/2006/relationships/hyperlink" Target="https://twitter.com/alf_indignado" TargetMode="External"/><Relationship Id="rId1393" Type="http://schemas.openxmlformats.org/officeDocument/2006/relationships/hyperlink" Target="https://twitter.com/hatewatch" TargetMode="External"/><Relationship Id="rId111" Type="http://schemas.openxmlformats.org/officeDocument/2006/relationships/hyperlink" Target="https://t.co/Dv3IEbctJD" TargetMode="External"/><Relationship Id="rId209" Type="http://schemas.openxmlformats.org/officeDocument/2006/relationships/hyperlink" Target="https://pbs.twimg.com/profile_banners/190687331/1389201375" TargetMode="External"/><Relationship Id="rId416" Type="http://schemas.openxmlformats.org/officeDocument/2006/relationships/hyperlink" Target="https://pbs.twimg.com/profile_banners/2427513280/1443322353" TargetMode="External"/><Relationship Id="rId970" Type="http://schemas.openxmlformats.org/officeDocument/2006/relationships/hyperlink" Target="http://pbs.twimg.com/profile_images/529001788242817026/I5dR_gGX_normal.jpeg" TargetMode="External"/><Relationship Id="rId1046" Type="http://schemas.openxmlformats.org/officeDocument/2006/relationships/hyperlink" Target="http://pbs.twimg.com/profile_images/691618514185142273/ifJUA1Re_normal.jpg" TargetMode="External"/><Relationship Id="rId1253" Type="http://schemas.openxmlformats.org/officeDocument/2006/relationships/hyperlink" Target="https://twitter.com/arshadahmedche2" TargetMode="External"/><Relationship Id="rId623" Type="http://schemas.openxmlformats.org/officeDocument/2006/relationships/hyperlink" Target="http://pbs.twimg.com/profile_background_images/308513396/Collagen.jpg" TargetMode="External"/><Relationship Id="rId830" Type="http://schemas.openxmlformats.org/officeDocument/2006/relationships/hyperlink" Target="http://pbs.twimg.com/profile_images/616632486794297344/7EQfyy5v_normal.jpg" TargetMode="External"/><Relationship Id="rId928" Type="http://schemas.openxmlformats.org/officeDocument/2006/relationships/hyperlink" Target="http://pbs.twimg.com/profile_images/632339617379848192/EZMSzhnM_normal.jpg" TargetMode="External"/><Relationship Id="rId1460" Type="http://schemas.openxmlformats.org/officeDocument/2006/relationships/hyperlink" Target="https://twitter.com/marcatonna" TargetMode="External"/><Relationship Id="rId57" Type="http://schemas.openxmlformats.org/officeDocument/2006/relationships/hyperlink" Target="http://t.co/xB1bh29yFn" TargetMode="External"/><Relationship Id="rId1113" Type="http://schemas.openxmlformats.org/officeDocument/2006/relationships/hyperlink" Target="http://pbs.twimg.com/profile_images/698780521095110656/CXQJvelL_normal.jpg" TargetMode="External"/><Relationship Id="rId1320" Type="http://schemas.openxmlformats.org/officeDocument/2006/relationships/hyperlink" Target="https://twitter.com/rachinthetron" TargetMode="External"/><Relationship Id="rId1418" Type="http://schemas.openxmlformats.org/officeDocument/2006/relationships/hyperlink" Target="https://twitter.com/juliet945600" TargetMode="External"/><Relationship Id="rId273" Type="http://schemas.openxmlformats.org/officeDocument/2006/relationships/hyperlink" Target="https://pbs.twimg.com/profile_banners/3750641188/1443724358" TargetMode="External"/><Relationship Id="rId480" Type="http://schemas.openxmlformats.org/officeDocument/2006/relationships/hyperlink" Target="http://abs.twimg.com/images/themes/theme1/bg.png" TargetMode="External"/><Relationship Id="rId133" Type="http://schemas.openxmlformats.org/officeDocument/2006/relationships/hyperlink" Target="https://t.co/2jSzRhUqpe" TargetMode="External"/><Relationship Id="rId340" Type="http://schemas.openxmlformats.org/officeDocument/2006/relationships/hyperlink" Target="https://pbs.twimg.com/profile_banners/3697578914/1457562611" TargetMode="External"/><Relationship Id="rId578" Type="http://schemas.openxmlformats.org/officeDocument/2006/relationships/hyperlink" Target="http://abs.twimg.com/images/themes/theme1/bg.png" TargetMode="External"/><Relationship Id="rId785" Type="http://schemas.openxmlformats.org/officeDocument/2006/relationships/hyperlink" Target="http://abs.twimg.com/images/themes/theme1/bg.png" TargetMode="External"/><Relationship Id="rId992" Type="http://schemas.openxmlformats.org/officeDocument/2006/relationships/hyperlink" Target="http://pbs.twimg.com/profile_images/555104911914844160/SUQE2Rqp_normal.png" TargetMode="External"/><Relationship Id="rId200" Type="http://schemas.openxmlformats.org/officeDocument/2006/relationships/hyperlink" Target="https://pbs.twimg.com/profile_banners/401601496/1441663851" TargetMode="External"/><Relationship Id="rId438" Type="http://schemas.openxmlformats.org/officeDocument/2006/relationships/hyperlink" Target="https://pbs.twimg.com/profile_banners/490471617/1454934447" TargetMode="External"/><Relationship Id="rId645" Type="http://schemas.openxmlformats.org/officeDocument/2006/relationships/hyperlink" Target="http://abs.twimg.com/images/themes/theme1/bg.png" TargetMode="External"/><Relationship Id="rId852" Type="http://schemas.openxmlformats.org/officeDocument/2006/relationships/hyperlink" Target="http://pbs.twimg.com/profile_images/1123700911/CRIT_logo_normal.JPG" TargetMode="External"/><Relationship Id="rId1068" Type="http://schemas.openxmlformats.org/officeDocument/2006/relationships/hyperlink" Target="http://pbs.twimg.com/profile_images/699773066201604098/y3w_yNIe_normal.jpg" TargetMode="External"/><Relationship Id="rId1275" Type="http://schemas.openxmlformats.org/officeDocument/2006/relationships/hyperlink" Target="https://twitter.com/yxyzyxy" TargetMode="External"/><Relationship Id="rId1482" Type="http://schemas.openxmlformats.org/officeDocument/2006/relationships/hyperlink" Target="https://twitter.com/vonroehling" TargetMode="External"/><Relationship Id="rId505" Type="http://schemas.openxmlformats.org/officeDocument/2006/relationships/hyperlink" Target="http://abs.twimg.com/images/themes/theme1/bg.png" TargetMode="External"/><Relationship Id="rId712" Type="http://schemas.openxmlformats.org/officeDocument/2006/relationships/hyperlink" Target="http://pbs.twimg.com/profile_background_images/582850056019038208/3Yhsrs7b.jpg" TargetMode="External"/><Relationship Id="rId1135" Type="http://schemas.openxmlformats.org/officeDocument/2006/relationships/hyperlink" Target="http://pbs.twimg.com/profile_images/655753958678491136/1BG5_-Od_normal.jpg" TargetMode="External"/><Relationship Id="rId1342" Type="http://schemas.openxmlformats.org/officeDocument/2006/relationships/hyperlink" Target="https://twitter.com/wort_weise" TargetMode="External"/><Relationship Id="rId79" Type="http://schemas.openxmlformats.org/officeDocument/2006/relationships/hyperlink" Target="http://t.co/kKqFXKkn64" TargetMode="External"/><Relationship Id="rId1202" Type="http://schemas.openxmlformats.org/officeDocument/2006/relationships/hyperlink" Target="https://twitter.com/eastleedslabour" TargetMode="External"/><Relationship Id="rId1507" Type="http://schemas.openxmlformats.org/officeDocument/2006/relationships/hyperlink" Target="https://twitter.com/imenemiraoui" TargetMode="External"/><Relationship Id="rId295" Type="http://schemas.openxmlformats.org/officeDocument/2006/relationships/hyperlink" Target="https://pbs.twimg.com/profile_banners/571032300/1393353593" TargetMode="External"/><Relationship Id="rId155" Type="http://schemas.openxmlformats.org/officeDocument/2006/relationships/hyperlink" Target="https://t.co/tcXvl6wNoj" TargetMode="External"/><Relationship Id="rId362" Type="http://schemas.openxmlformats.org/officeDocument/2006/relationships/hyperlink" Target="https://pbs.twimg.com/profile_banners/2365455722/1427372661" TargetMode="External"/><Relationship Id="rId1297" Type="http://schemas.openxmlformats.org/officeDocument/2006/relationships/hyperlink" Target="https://twitter.com/umche1" TargetMode="External"/><Relationship Id="rId222" Type="http://schemas.openxmlformats.org/officeDocument/2006/relationships/hyperlink" Target="https://pbs.twimg.com/profile_banners/14291684/1431360239" TargetMode="External"/><Relationship Id="rId667" Type="http://schemas.openxmlformats.org/officeDocument/2006/relationships/hyperlink" Target="http://abs.twimg.com/images/themes/theme1/bg.png" TargetMode="External"/><Relationship Id="rId874" Type="http://schemas.openxmlformats.org/officeDocument/2006/relationships/hyperlink" Target="http://pbs.twimg.com/profile_images/608924657404751872/FQcdOMjU_normal.jpg" TargetMode="External"/><Relationship Id="rId527" Type="http://schemas.openxmlformats.org/officeDocument/2006/relationships/hyperlink" Target="http://abs.twimg.com/images/themes/theme1/bg.png" TargetMode="External"/><Relationship Id="rId734" Type="http://schemas.openxmlformats.org/officeDocument/2006/relationships/hyperlink" Target="http://pbs.twimg.com/profile_background_images/378800000057788485/adfe3057fc4fdd49ecdda6902f155140.jpeg" TargetMode="External"/><Relationship Id="rId941" Type="http://schemas.openxmlformats.org/officeDocument/2006/relationships/hyperlink" Target="http://pbs.twimg.com/profile_images/702527422051295232/EmhgPZCI_normal.jpg" TargetMode="External"/><Relationship Id="rId1157" Type="http://schemas.openxmlformats.org/officeDocument/2006/relationships/hyperlink" Target="http://pbs.twimg.com/profile_images/2599154266/photo_normal.jpg" TargetMode="External"/><Relationship Id="rId1364" Type="http://schemas.openxmlformats.org/officeDocument/2006/relationships/hyperlink" Target="https://twitter.com/passagescanada" TargetMode="External"/><Relationship Id="rId70" Type="http://schemas.openxmlformats.org/officeDocument/2006/relationships/hyperlink" Target="https://t.co/7mzk4ZYowq" TargetMode="External"/><Relationship Id="rId801" Type="http://schemas.openxmlformats.org/officeDocument/2006/relationships/hyperlink" Target="http://abs.twimg.com/images/themes/theme1/bg.png" TargetMode="External"/><Relationship Id="rId1017" Type="http://schemas.openxmlformats.org/officeDocument/2006/relationships/hyperlink" Target="http://pbs.twimg.com/profile_images/685398869451108352/4CLmtj_w_normal.jpg" TargetMode="External"/><Relationship Id="rId1224" Type="http://schemas.openxmlformats.org/officeDocument/2006/relationships/hyperlink" Target="https://twitter.com/maxjhowden" TargetMode="External"/><Relationship Id="rId1431" Type="http://schemas.openxmlformats.org/officeDocument/2006/relationships/hyperlink" Target="https://twitter.com/mellopuffy" TargetMode="External"/><Relationship Id="rId1529" Type="http://schemas.openxmlformats.org/officeDocument/2006/relationships/hyperlink" Target="https://twitter.com/culturalvistas" TargetMode="External"/><Relationship Id="rId28" Type="http://schemas.openxmlformats.org/officeDocument/2006/relationships/hyperlink" Target="http://t.co/3KXmtnXffi" TargetMode="External"/><Relationship Id="rId177" Type="http://schemas.openxmlformats.org/officeDocument/2006/relationships/hyperlink" Target="http://t.co/zIM5kp91Lg" TargetMode="External"/><Relationship Id="rId384" Type="http://schemas.openxmlformats.org/officeDocument/2006/relationships/hyperlink" Target="https://pbs.twimg.com/profile_banners/291002183/1461240227" TargetMode="External"/><Relationship Id="rId591" Type="http://schemas.openxmlformats.org/officeDocument/2006/relationships/hyperlink" Target="http://pbs.twimg.com/profile_background_images/435397639710842881/L5bypAOe.jpeg" TargetMode="External"/><Relationship Id="rId244" Type="http://schemas.openxmlformats.org/officeDocument/2006/relationships/hyperlink" Target="https://pbs.twimg.com/profile_banners/2302101439/1455017744" TargetMode="External"/><Relationship Id="rId689" Type="http://schemas.openxmlformats.org/officeDocument/2006/relationships/hyperlink" Target="http://pbs.twimg.com/profile_background_images/857999332/52f4b5a0278e5a44ed595ef3a031a709.jpeg" TargetMode="External"/><Relationship Id="rId896" Type="http://schemas.openxmlformats.org/officeDocument/2006/relationships/hyperlink" Target="http://pbs.twimg.com/profile_images/534843396184363008/54TIec89_normal.jpeg" TargetMode="External"/><Relationship Id="rId1081" Type="http://schemas.openxmlformats.org/officeDocument/2006/relationships/hyperlink" Target="http://pbs.twimg.com/profile_images/2300321693/2b9r5t0zsjlas0cu88cb_normal.jpeg" TargetMode="External"/><Relationship Id="rId451" Type="http://schemas.openxmlformats.org/officeDocument/2006/relationships/hyperlink" Target="https://pbs.twimg.com/profile_banners/3364774815/1456559278" TargetMode="External"/><Relationship Id="rId549" Type="http://schemas.openxmlformats.org/officeDocument/2006/relationships/hyperlink" Target="http://pbs.twimg.com/profile_background_images/440595578326499328/xVC8HKNT.jpeg" TargetMode="External"/><Relationship Id="rId756" Type="http://schemas.openxmlformats.org/officeDocument/2006/relationships/hyperlink" Target="http://abs.twimg.com/images/themes/theme1/bg.png" TargetMode="External"/><Relationship Id="rId1179" Type="http://schemas.openxmlformats.org/officeDocument/2006/relationships/hyperlink" Target="http://pbs.twimg.com/profile_images/378800000397513620/c48b4066c26ffaf1a66d83704d192441_normal.jpeg" TargetMode="External"/><Relationship Id="rId1386" Type="http://schemas.openxmlformats.org/officeDocument/2006/relationships/hyperlink" Target="https://twitter.com/poglyadika" TargetMode="External"/><Relationship Id="rId104" Type="http://schemas.openxmlformats.org/officeDocument/2006/relationships/hyperlink" Target="http://t.co/OXBlk4ften" TargetMode="External"/><Relationship Id="rId311" Type="http://schemas.openxmlformats.org/officeDocument/2006/relationships/hyperlink" Target="https://pbs.twimg.com/profile_banners/247262571/1448020294" TargetMode="External"/><Relationship Id="rId409" Type="http://schemas.openxmlformats.org/officeDocument/2006/relationships/hyperlink" Target="https://pbs.twimg.com/profile_banners/1645310084/1453851348" TargetMode="External"/><Relationship Id="rId963" Type="http://schemas.openxmlformats.org/officeDocument/2006/relationships/hyperlink" Target="http://pbs.twimg.com/profile_images/717496370429620224/oBNL5nuI_normal.jpg" TargetMode="External"/><Relationship Id="rId1039" Type="http://schemas.openxmlformats.org/officeDocument/2006/relationships/hyperlink" Target="http://pbs.twimg.com/profile_images/671810459700363264/uSWhO6xW_normal.png" TargetMode="External"/><Relationship Id="rId1246" Type="http://schemas.openxmlformats.org/officeDocument/2006/relationships/hyperlink" Target="https://twitter.com/la_llume" TargetMode="External"/><Relationship Id="rId92" Type="http://schemas.openxmlformats.org/officeDocument/2006/relationships/hyperlink" Target="https://t.co/IGBqukh915" TargetMode="External"/><Relationship Id="rId616" Type="http://schemas.openxmlformats.org/officeDocument/2006/relationships/hyperlink" Target="http://pbs.twimg.com/profile_background_images/857512722/06119f2c1da79b530f0d973756755e3b.png" TargetMode="External"/><Relationship Id="rId823" Type="http://schemas.openxmlformats.org/officeDocument/2006/relationships/hyperlink" Target="http://pbs.twimg.com/profile_images/719233664261955585/5EpX6i6c_normal.jpg" TargetMode="External"/><Relationship Id="rId1453" Type="http://schemas.openxmlformats.org/officeDocument/2006/relationships/hyperlink" Target="https://twitter.com/crookedrib" TargetMode="External"/><Relationship Id="rId1106" Type="http://schemas.openxmlformats.org/officeDocument/2006/relationships/hyperlink" Target="http://pbs.twimg.com/profile_images/3640793110/286ea2bbb1cfde280850eb60e0011fa5_normal.jpeg" TargetMode="External"/><Relationship Id="rId1313" Type="http://schemas.openxmlformats.org/officeDocument/2006/relationships/hyperlink" Target="https://twitter.com/sallyjoagain" TargetMode="External"/><Relationship Id="rId1520" Type="http://schemas.openxmlformats.org/officeDocument/2006/relationships/hyperlink" Target="https://twitter.com/refugeecampaign" TargetMode="External"/><Relationship Id="rId199" Type="http://schemas.openxmlformats.org/officeDocument/2006/relationships/hyperlink" Target="https://pbs.twimg.com/profile_banners/612733687/1460158208" TargetMode="External"/><Relationship Id="rId266" Type="http://schemas.openxmlformats.org/officeDocument/2006/relationships/hyperlink" Target="https://pbs.twimg.com/profile_banners/4517767336/1450555293" TargetMode="External"/><Relationship Id="rId473" Type="http://schemas.openxmlformats.org/officeDocument/2006/relationships/hyperlink" Target="http://abs.twimg.com/images/themes/theme15/bg.png" TargetMode="External"/><Relationship Id="rId680" Type="http://schemas.openxmlformats.org/officeDocument/2006/relationships/hyperlink" Target="http://abs.twimg.com/images/themes/theme1/bg.png" TargetMode="External"/><Relationship Id="rId126" Type="http://schemas.openxmlformats.org/officeDocument/2006/relationships/hyperlink" Target="http://t.co/u3kfYfRArD" TargetMode="External"/><Relationship Id="rId333" Type="http://schemas.openxmlformats.org/officeDocument/2006/relationships/hyperlink" Target="https://pbs.twimg.com/profile_banners/16822030/1416140286" TargetMode="External"/><Relationship Id="rId540" Type="http://schemas.openxmlformats.org/officeDocument/2006/relationships/hyperlink" Target="http://abs.twimg.com/images/themes/theme1/bg.png" TargetMode="External"/><Relationship Id="rId778" Type="http://schemas.openxmlformats.org/officeDocument/2006/relationships/hyperlink" Target="http://abs.twimg.com/images/themes/theme10/bg.gif" TargetMode="External"/><Relationship Id="rId985" Type="http://schemas.openxmlformats.org/officeDocument/2006/relationships/hyperlink" Target="http://pbs.twimg.com/profile_images/722722647574999040/G96n4Pcx_normal.jpg" TargetMode="External"/><Relationship Id="rId1170" Type="http://schemas.openxmlformats.org/officeDocument/2006/relationships/hyperlink" Target="http://pbs.twimg.com/profile_images/378800000221661706/56238c73489b12287bf4d4f941a400dd_normal.jpeg" TargetMode="External"/><Relationship Id="rId638" Type="http://schemas.openxmlformats.org/officeDocument/2006/relationships/hyperlink" Target="http://pbs.twimg.com/profile_background_images/118762090/Picture_111.jpg" TargetMode="External"/><Relationship Id="rId845" Type="http://schemas.openxmlformats.org/officeDocument/2006/relationships/hyperlink" Target="http://pbs.twimg.com/profile_images/698875643950403584/Kkdl8Aj0_normal.jpg" TargetMode="External"/><Relationship Id="rId1030" Type="http://schemas.openxmlformats.org/officeDocument/2006/relationships/hyperlink" Target="http://pbs.twimg.com/profile_images/721095977797578753/7jsEyOVc_normal.jpg" TargetMode="External"/><Relationship Id="rId1268" Type="http://schemas.openxmlformats.org/officeDocument/2006/relationships/hyperlink" Target="https://twitter.com/mwigbels" TargetMode="External"/><Relationship Id="rId1475" Type="http://schemas.openxmlformats.org/officeDocument/2006/relationships/hyperlink" Target="https://twitter.com/wolsinghamearl" TargetMode="External"/><Relationship Id="rId400" Type="http://schemas.openxmlformats.org/officeDocument/2006/relationships/hyperlink" Target="https://pbs.twimg.com/profile_banners/2575234201/1426697015" TargetMode="External"/><Relationship Id="rId705" Type="http://schemas.openxmlformats.org/officeDocument/2006/relationships/hyperlink" Target="http://pbs.twimg.com/profile_background_images/431934280256585728/03tqlh8k.jpeg" TargetMode="External"/><Relationship Id="rId1128" Type="http://schemas.openxmlformats.org/officeDocument/2006/relationships/hyperlink" Target="http://pbs.twimg.com/profile_images/647490751300026368/nEb4h0hc_normal.jpg" TargetMode="External"/><Relationship Id="rId1335" Type="http://schemas.openxmlformats.org/officeDocument/2006/relationships/hyperlink" Target="https://twitter.com/manulecoop" TargetMode="External"/><Relationship Id="rId1542" Type="http://schemas.openxmlformats.org/officeDocument/2006/relationships/hyperlink" Target="https://twitter.com/joancescaa" TargetMode="External"/><Relationship Id="rId912" Type="http://schemas.openxmlformats.org/officeDocument/2006/relationships/hyperlink" Target="http://pbs.twimg.com/profile_images/711982165060415489/tnYCyRNf_normal.jpg" TargetMode="External"/><Relationship Id="rId41" Type="http://schemas.openxmlformats.org/officeDocument/2006/relationships/hyperlink" Target="http://t.co/y1MJjTnfx9" TargetMode="External"/><Relationship Id="rId1402" Type="http://schemas.openxmlformats.org/officeDocument/2006/relationships/hyperlink" Target="https://twitter.com/crystalallclear" TargetMode="External"/><Relationship Id="rId190" Type="http://schemas.openxmlformats.org/officeDocument/2006/relationships/hyperlink" Target="https://pbs.twimg.com/profile_banners/3354740853/1435852014" TargetMode="External"/><Relationship Id="rId288" Type="http://schemas.openxmlformats.org/officeDocument/2006/relationships/hyperlink" Target="https://pbs.twimg.com/profile_banners/119189335/1461109221" TargetMode="External"/><Relationship Id="rId495" Type="http://schemas.openxmlformats.org/officeDocument/2006/relationships/hyperlink" Target="http://pbs.twimg.com/profile_background_images/148955821/64.jpg" TargetMode="External"/><Relationship Id="rId148" Type="http://schemas.openxmlformats.org/officeDocument/2006/relationships/hyperlink" Target="https://t.co/mt6lS5WoY9" TargetMode="External"/><Relationship Id="rId355" Type="http://schemas.openxmlformats.org/officeDocument/2006/relationships/hyperlink" Target="https://pbs.twimg.com/profile_banners/434052915/1397558859" TargetMode="External"/><Relationship Id="rId562" Type="http://schemas.openxmlformats.org/officeDocument/2006/relationships/hyperlink" Target="http://pbs.twimg.com/profile_background_images/21099747/twitter.jpg" TargetMode="External"/><Relationship Id="rId1192" Type="http://schemas.openxmlformats.org/officeDocument/2006/relationships/hyperlink" Target="https://twitter.com/hnajibullah" TargetMode="External"/><Relationship Id="rId215" Type="http://schemas.openxmlformats.org/officeDocument/2006/relationships/hyperlink" Target="https://pbs.twimg.com/profile_banners/3407376472/1459028327" TargetMode="External"/><Relationship Id="rId422" Type="http://schemas.openxmlformats.org/officeDocument/2006/relationships/hyperlink" Target="https://pbs.twimg.com/profile_banners/606554346/1355680944" TargetMode="External"/><Relationship Id="rId867" Type="http://schemas.openxmlformats.org/officeDocument/2006/relationships/hyperlink" Target="http://pbs.twimg.com/profile_images/1692577132/chrisskidmore_normal.jpg" TargetMode="External"/><Relationship Id="rId1052" Type="http://schemas.openxmlformats.org/officeDocument/2006/relationships/hyperlink" Target="http://pbs.twimg.com/profile_images/489539343879376899/XSUr8Xbl_normal.jpeg" TargetMode="External"/><Relationship Id="rId1497" Type="http://schemas.openxmlformats.org/officeDocument/2006/relationships/hyperlink" Target="https://twitter.com/paulnekoranec" TargetMode="External"/><Relationship Id="rId727" Type="http://schemas.openxmlformats.org/officeDocument/2006/relationships/hyperlink" Target="http://abs.twimg.com/images/themes/theme2/bg.gif" TargetMode="External"/><Relationship Id="rId934" Type="http://schemas.openxmlformats.org/officeDocument/2006/relationships/hyperlink" Target="http://pbs.twimg.com/profile_images/465018030624210944/q3Eup4dd_normal.png" TargetMode="External"/><Relationship Id="rId1357" Type="http://schemas.openxmlformats.org/officeDocument/2006/relationships/hyperlink" Target="https://twitter.com/philkentatl" TargetMode="External"/><Relationship Id="rId63" Type="http://schemas.openxmlformats.org/officeDocument/2006/relationships/hyperlink" Target="https://t.co/l4IxnVrc89" TargetMode="External"/><Relationship Id="rId1217" Type="http://schemas.openxmlformats.org/officeDocument/2006/relationships/hyperlink" Target="https://twitter.com/babakazarmi" TargetMode="External"/><Relationship Id="rId1424" Type="http://schemas.openxmlformats.org/officeDocument/2006/relationships/hyperlink" Target="https://twitter.com/lionleon99" TargetMode="External"/><Relationship Id="rId377" Type="http://schemas.openxmlformats.org/officeDocument/2006/relationships/hyperlink" Target="https://pbs.twimg.com/profile_banners/63544824/1413424743" TargetMode="External"/><Relationship Id="rId584" Type="http://schemas.openxmlformats.org/officeDocument/2006/relationships/hyperlink" Target="http://pbs.twimg.com/profile_background_images/570714880567566336/MziGsrq5.jpeg" TargetMode="External"/><Relationship Id="rId5" Type="http://schemas.openxmlformats.org/officeDocument/2006/relationships/hyperlink" Target="https://t.co/NJGsnkARK9" TargetMode="External"/><Relationship Id="rId237" Type="http://schemas.openxmlformats.org/officeDocument/2006/relationships/hyperlink" Target="https://pbs.twimg.com/profile_banners/3291488216/1450923849" TargetMode="External"/><Relationship Id="rId791" Type="http://schemas.openxmlformats.org/officeDocument/2006/relationships/hyperlink" Target="http://abs.twimg.com/images/themes/theme1/bg.png" TargetMode="External"/><Relationship Id="rId889" Type="http://schemas.openxmlformats.org/officeDocument/2006/relationships/hyperlink" Target="http://pbs.twimg.com/profile_images/378800000301835306/b9d94bdd7ffa8a23e3b0d6a6f442887d_normal.png" TargetMode="External"/><Relationship Id="rId1074" Type="http://schemas.openxmlformats.org/officeDocument/2006/relationships/hyperlink" Target="http://pbs.twimg.com/profile_images/704941810280484864/wOQtOLsl_normal.jpg" TargetMode="External"/><Relationship Id="rId444" Type="http://schemas.openxmlformats.org/officeDocument/2006/relationships/hyperlink" Target="https://pbs.twimg.com/profile_banners/345597968/1353416799" TargetMode="External"/><Relationship Id="rId651" Type="http://schemas.openxmlformats.org/officeDocument/2006/relationships/hyperlink" Target="http://abs.twimg.com/images/themes/theme1/bg.png" TargetMode="External"/><Relationship Id="rId749" Type="http://schemas.openxmlformats.org/officeDocument/2006/relationships/hyperlink" Target="http://abs.twimg.com/images/themes/theme9/bg.gif" TargetMode="External"/><Relationship Id="rId1281" Type="http://schemas.openxmlformats.org/officeDocument/2006/relationships/hyperlink" Target="https://twitter.com/g_vimont" TargetMode="External"/><Relationship Id="rId1379" Type="http://schemas.openxmlformats.org/officeDocument/2006/relationships/hyperlink" Target="https://twitter.com/deejay10k" TargetMode="External"/><Relationship Id="rId1502" Type="http://schemas.openxmlformats.org/officeDocument/2006/relationships/hyperlink" Target="https://twitter.com/jeffl76" TargetMode="External"/><Relationship Id="rId290" Type="http://schemas.openxmlformats.org/officeDocument/2006/relationships/hyperlink" Target="https://pbs.twimg.com/profile_banners/16789906/1433502327" TargetMode="External"/><Relationship Id="rId304" Type="http://schemas.openxmlformats.org/officeDocument/2006/relationships/hyperlink" Target="https://pbs.twimg.com/profile_banners/2367517483/1414959087" TargetMode="External"/><Relationship Id="rId388" Type="http://schemas.openxmlformats.org/officeDocument/2006/relationships/hyperlink" Target="https://pbs.twimg.com/profile_banners/274979330/1455120131" TargetMode="External"/><Relationship Id="rId511" Type="http://schemas.openxmlformats.org/officeDocument/2006/relationships/hyperlink" Target="http://abs.twimg.com/images/themes/theme1/bg.png" TargetMode="External"/><Relationship Id="rId609" Type="http://schemas.openxmlformats.org/officeDocument/2006/relationships/hyperlink" Target="http://abs.twimg.com/images/themes/theme1/bg.png" TargetMode="External"/><Relationship Id="rId956" Type="http://schemas.openxmlformats.org/officeDocument/2006/relationships/hyperlink" Target="http://pbs.twimg.com/profile_images/610012927463157760/3d2aEWMm_normal.jpg" TargetMode="External"/><Relationship Id="rId1141" Type="http://schemas.openxmlformats.org/officeDocument/2006/relationships/hyperlink" Target="http://pbs.twimg.com/profile_images/696820464979722241/SiwlAxUZ_normal.jpg" TargetMode="External"/><Relationship Id="rId1239" Type="http://schemas.openxmlformats.org/officeDocument/2006/relationships/hyperlink" Target="https://twitter.com/sengerm" TargetMode="External"/><Relationship Id="rId85" Type="http://schemas.openxmlformats.org/officeDocument/2006/relationships/hyperlink" Target="http://t.co/83JN85Z6dP" TargetMode="External"/><Relationship Id="rId150" Type="http://schemas.openxmlformats.org/officeDocument/2006/relationships/hyperlink" Target="http://t.co/mz2xcYRDJz" TargetMode="External"/><Relationship Id="rId595" Type="http://schemas.openxmlformats.org/officeDocument/2006/relationships/hyperlink" Target="http://pbs.twimg.com/profile_background_images/554382973/arabic-twitter.jpg" TargetMode="External"/><Relationship Id="rId816" Type="http://schemas.openxmlformats.org/officeDocument/2006/relationships/hyperlink" Target="http://abs.twimg.com/images/themes/theme4/bg.gif" TargetMode="External"/><Relationship Id="rId1001" Type="http://schemas.openxmlformats.org/officeDocument/2006/relationships/hyperlink" Target="http://pbs.twimg.com/profile_images/676500470211452932/zvcAfVUj_normal.jpg" TargetMode="External"/><Relationship Id="rId1446" Type="http://schemas.openxmlformats.org/officeDocument/2006/relationships/hyperlink" Target="https://twitter.com/_swordswoman_" TargetMode="External"/><Relationship Id="rId248" Type="http://schemas.openxmlformats.org/officeDocument/2006/relationships/hyperlink" Target="https://pbs.twimg.com/profile_banners/71556008/1458039542" TargetMode="External"/><Relationship Id="rId455" Type="http://schemas.openxmlformats.org/officeDocument/2006/relationships/hyperlink" Target="https://pbs.twimg.com/profile_banners/2482216220/1431611961" TargetMode="External"/><Relationship Id="rId662" Type="http://schemas.openxmlformats.org/officeDocument/2006/relationships/hyperlink" Target="http://abs.twimg.com/images/themes/theme19/bg.gif" TargetMode="External"/><Relationship Id="rId1085" Type="http://schemas.openxmlformats.org/officeDocument/2006/relationships/hyperlink" Target="http://pbs.twimg.com/profile_images/2348268149/ce1x2hpr95okr9o6fqq1_normal.jpeg" TargetMode="External"/><Relationship Id="rId1292" Type="http://schemas.openxmlformats.org/officeDocument/2006/relationships/hyperlink" Target="https://twitter.com/mlk_marina" TargetMode="External"/><Relationship Id="rId1306" Type="http://schemas.openxmlformats.org/officeDocument/2006/relationships/hyperlink" Target="https://twitter.com/amienaa" TargetMode="External"/><Relationship Id="rId1513" Type="http://schemas.openxmlformats.org/officeDocument/2006/relationships/hyperlink" Target="https://twitter.com/fairmuenchen" TargetMode="External"/><Relationship Id="rId12" Type="http://schemas.openxmlformats.org/officeDocument/2006/relationships/hyperlink" Target="http://t.co/2Fvo28FSL8" TargetMode="External"/><Relationship Id="rId108" Type="http://schemas.openxmlformats.org/officeDocument/2006/relationships/hyperlink" Target="https://t.co/g0zjT7BZQt" TargetMode="External"/><Relationship Id="rId315" Type="http://schemas.openxmlformats.org/officeDocument/2006/relationships/hyperlink" Target="https://pbs.twimg.com/profile_banners/37649518/1365679260" TargetMode="External"/><Relationship Id="rId522" Type="http://schemas.openxmlformats.org/officeDocument/2006/relationships/hyperlink" Target="http://pbs.twimg.com/profile_background_images/281589064/4221086765_9fcc859ec4_b.jpg" TargetMode="External"/><Relationship Id="rId967" Type="http://schemas.openxmlformats.org/officeDocument/2006/relationships/hyperlink" Target="http://pbs.twimg.com/profile_images/499324973245558785/9lWXmLKy_normal.jpeg" TargetMode="External"/><Relationship Id="rId1152" Type="http://schemas.openxmlformats.org/officeDocument/2006/relationships/hyperlink" Target="http://pbs.twimg.com/profile_images/704380628414943232/JG088WqW_normal.jpg" TargetMode="External"/><Relationship Id="rId96" Type="http://schemas.openxmlformats.org/officeDocument/2006/relationships/hyperlink" Target="https://t.co/hpi6fsK6rV" TargetMode="External"/><Relationship Id="rId161" Type="http://schemas.openxmlformats.org/officeDocument/2006/relationships/hyperlink" Target="https://t.co/DLW9Os7cmN" TargetMode="External"/><Relationship Id="rId399" Type="http://schemas.openxmlformats.org/officeDocument/2006/relationships/hyperlink" Target="https://pbs.twimg.com/profile_banners/4157852087/1447178363" TargetMode="External"/><Relationship Id="rId827" Type="http://schemas.openxmlformats.org/officeDocument/2006/relationships/hyperlink" Target="http://pbs.twimg.com/profile_images/646777986528645120/TRMcntto_normal.jpg" TargetMode="External"/><Relationship Id="rId1012" Type="http://schemas.openxmlformats.org/officeDocument/2006/relationships/hyperlink" Target="http://pbs.twimg.com/profile_images/506899473847422977/nvS7h4MB_normal.jpeg" TargetMode="External"/><Relationship Id="rId1457" Type="http://schemas.openxmlformats.org/officeDocument/2006/relationships/hyperlink" Target="https://twitter.com/iucvillalba" TargetMode="External"/><Relationship Id="rId259" Type="http://schemas.openxmlformats.org/officeDocument/2006/relationships/hyperlink" Target="https://pbs.twimg.com/profile_banners/1671376374/1460997293" TargetMode="External"/><Relationship Id="rId466" Type="http://schemas.openxmlformats.org/officeDocument/2006/relationships/hyperlink" Target="https://pbs.twimg.com/profile_banners/2938623403/1458281481" TargetMode="External"/><Relationship Id="rId673" Type="http://schemas.openxmlformats.org/officeDocument/2006/relationships/hyperlink" Target="http://pbs.twimg.com/profile_background_images/595562460599300096/PynF3MBJ.png" TargetMode="External"/><Relationship Id="rId880" Type="http://schemas.openxmlformats.org/officeDocument/2006/relationships/hyperlink" Target="http://pbs.twimg.com/profile_images/577927982645293056/5pzmN6Y__normal.jpeg" TargetMode="External"/><Relationship Id="rId1096" Type="http://schemas.openxmlformats.org/officeDocument/2006/relationships/hyperlink" Target="http://pbs.twimg.com/profile_images/719913019250114561/jOXzfG7h_normal.jpg" TargetMode="External"/><Relationship Id="rId1317" Type="http://schemas.openxmlformats.org/officeDocument/2006/relationships/hyperlink" Target="https://twitter.com/orhan55" TargetMode="External"/><Relationship Id="rId1524" Type="http://schemas.openxmlformats.org/officeDocument/2006/relationships/hyperlink" Target="https://twitter.com/weare_wakefield" TargetMode="External"/><Relationship Id="rId23" Type="http://schemas.openxmlformats.org/officeDocument/2006/relationships/hyperlink" Target="https://t.co/xkDYJ8CCVn" TargetMode="External"/><Relationship Id="rId119" Type="http://schemas.openxmlformats.org/officeDocument/2006/relationships/hyperlink" Target="https://t.co/fOV5veQRr6" TargetMode="External"/><Relationship Id="rId326" Type="http://schemas.openxmlformats.org/officeDocument/2006/relationships/hyperlink" Target="https://pbs.twimg.com/profile_banners/65666257/1449782803" TargetMode="External"/><Relationship Id="rId533" Type="http://schemas.openxmlformats.org/officeDocument/2006/relationships/hyperlink" Target="http://abs.twimg.com/images/themes/theme1/bg.png" TargetMode="External"/><Relationship Id="rId978" Type="http://schemas.openxmlformats.org/officeDocument/2006/relationships/hyperlink" Target="http://pbs.twimg.com/profile_images/666161650051977216/Vv8dg9pT_normal.png" TargetMode="External"/><Relationship Id="rId1163" Type="http://schemas.openxmlformats.org/officeDocument/2006/relationships/hyperlink" Target="http://pbs.twimg.com/profile_images/708095616858103808/ZekT8psn_normal.jpg" TargetMode="External"/><Relationship Id="rId1370" Type="http://schemas.openxmlformats.org/officeDocument/2006/relationships/hyperlink" Target="https://twitter.com/fluechtlingstag" TargetMode="External"/><Relationship Id="rId740" Type="http://schemas.openxmlformats.org/officeDocument/2006/relationships/hyperlink" Target="http://abs.twimg.com/images/themes/theme1/bg.png" TargetMode="External"/><Relationship Id="rId838" Type="http://schemas.openxmlformats.org/officeDocument/2006/relationships/hyperlink" Target="http://pbs.twimg.com/profile_images/522079503200571394/VD7_ul4o_normal.jpeg" TargetMode="External"/><Relationship Id="rId1023" Type="http://schemas.openxmlformats.org/officeDocument/2006/relationships/hyperlink" Target="http://pbs.twimg.com/profile_images/711713399399440385/r9UDdCIz_normal.jpg" TargetMode="External"/><Relationship Id="rId1468" Type="http://schemas.openxmlformats.org/officeDocument/2006/relationships/hyperlink" Target="https://twitter.com/yoorwullie" TargetMode="External"/><Relationship Id="rId172" Type="http://schemas.openxmlformats.org/officeDocument/2006/relationships/hyperlink" Target="https://t.co/9ol54pj8q5" TargetMode="External"/><Relationship Id="rId477" Type="http://schemas.openxmlformats.org/officeDocument/2006/relationships/hyperlink" Target="http://abs.twimg.com/images/themes/theme12/bg.gif" TargetMode="External"/><Relationship Id="rId600" Type="http://schemas.openxmlformats.org/officeDocument/2006/relationships/hyperlink" Target="http://abs.twimg.com/images/themes/theme1/bg.png" TargetMode="External"/><Relationship Id="rId684" Type="http://schemas.openxmlformats.org/officeDocument/2006/relationships/hyperlink" Target="http://abs.twimg.com/images/themes/theme1/bg.png" TargetMode="External"/><Relationship Id="rId1230" Type="http://schemas.openxmlformats.org/officeDocument/2006/relationships/hyperlink" Target="https://twitter.com/conservatives" TargetMode="External"/><Relationship Id="rId1328" Type="http://schemas.openxmlformats.org/officeDocument/2006/relationships/hyperlink" Target="https://twitter.com/bineb" TargetMode="External"/><Relationship Id="rId1535" Type="http://schemas.openxmlformats.org/officeDocument/2006/relationships/hyperlink" Target="https://twitter.com/ph4t313" TargetMode="External"/><Relationship Id="rId337" Type="http://schemas.openxmlformats.org/officeDocument/2006/relationships/hyperlink" Target="https://pbs.twimg.com/profile_banners/69948337/1460911348" TargetMode="External"/><Relationship Id="rId891" Type="http://schemas.openxmlformats.org/officeDocument/2006/relationships/hyperlink" Target="http://pbs.twimg.com/profile_images/543269385570246656/Df_OSwsJ_normal.jpeg" TargetMode="External"/><Relationship Id="rId905" Type="http://schemas.openxmlformats.org/officeDocument/2006/relationships/hyperlink" Target="http://pbs.twimg.com/profile_images/532543826661896192/K4RfRTb4_normal.jpeg" TargetMode="External"/><Relationship Id="rId989" Type="http://schemas.openxmlformats.org/officeDocument/2006/relationships/hyperlink" Target="http://pbs.twimg.com/profile_images/699712881542197252/G-0WOxPi_normal.png" TargetMode="External"/><Relationship Id="rId34" Type="http://schemas.openxmlformats.org/officeDocument/2006/relationships/hyperlink" Target="https://t.co/C4j3Hg6KJK" TargetMode="External"/><Relationship Id="rId544" Type="http://schemas.openxmlformats.org/officeDocument/2006/relationships/hyperlink" Target="http://abs.twimg.com/images/themes/theme1/bg.png" TargetMode="External"/><Relationship Id="rId751" Type="http://schemas.openxmlformats.org/officeDocument/2006/relationships/hyperlink" Target="http://abs.twimg.com/images/themes/theme1/bg.png" TargetMode="External"/><Relationship Id="rId849" Type="http://schemas.openxmlformats.org/officeDocument/2006/relationships/hyperlink" Target="http://pbs.twimg.com/profile_images/532584162994040832/ZiUFJd4d_normal.jpeg" TargetMode="External"/><Relationship Id="rId1174" Type="http://schemas.openxmlformats.org/officeDocument/2006/relationships/hyperlink" Target="http://pbs.twimg.com/profile_images/702441163693924353/Zarnlyyt_normal.jpg" TargetMode="External"/><Relationship Id="rId1381" Type="http://schemas.openxmlformats.org/officeDocument/2006/relationships/hyperlink" Target="https://twitter.com/loveconcursall" TargetMode="External"/><Relationship Id="rId1479" Type="http://schemas.openxmlformats.org/officeDocument/2006/relationships/hyperlink" Target="https://twitter.com/sparkiemikey" TargetMode="External"/><Relationship Id="rId183" Type="http://schemas.openxmlformats.org/officeDocument/2006/relationships/hyperlink" Target="https://pbs.twimg.com/profile_banners/972651/1401484849" TargetMode="External"/><Relationship Id="rId390" Type="http://schemas.openxmlformats.org/officeDocument/2006/relationships/hyperlink" Target="https://pbs.twimg.com/profile_banners/521448489/1403718633" TargetMode="External"/><Relationship Id="rId404" Type="http://schemas.openxmlformats.org/officeDocument/2006/relationships/hyperlink" Target="https://pbs.twimg.com/profile_banners/1467082177/1443823385" TargetMode="External"/><Relationship Id="rId611" Type="http://schemas.openxmlformats.org/officeDocument/2006/relationships/hyperlink" Target="http://pbs.twimg.com/profile_background_images/474312745462951937/4zkHZ8Zv.jpeg" TargetMode="External"/><Relationship Id="rId1034" Type="http://schemas.openxmlformats.org/officeDocument/2006/relationships/hyperlink" Target="http://pbs.twimg.com/profile_images/378800000268978432/7c008619da4436faab01b1a61bfbf076_normal.jpeg" TargetMode="External"/><Relationship Id="rId1241" Type="http://schemas.openxmlformats.org/officeDocument/2006/relationships/hyperlink" Target="https://twitter.com/bnmwijetunge" TargetMode="External"/><Relationship Id="rId1339" Type="http://schemas.openxmlformats.org/officeDocument/2006/relationships/hyperlink" Target="https://twitter.com/albertodelvalle" TargetMode="External"/><Relationship Id="rId250" Type="http://schemas.openxmlformats.org/officeDocument/2006/relationships/hyperlink" Target="https://pbs.twimg.com/profile_banners/366785550/1450684144" TargetMode="External"/><Relationship Id="rId488" Type="http://schemas.openxmlformats.org/officeDocument/2006/relationships/hyperlink" Target="http://abs.twimg.com/images/themes/theme1/bg.png" TargetMode="External"/><Relationship Id="rId695" Type="http://schemas.openxmlformats.org/officeDocument/2006/relationships/hyperlink" Target="http://abs.twimg.com/images/themes/theme1/bg.png" TargetMode="External"/><Relationship Id="rId709" Type="http://schemas.openxmlformats.org/officeDocument/2006/relationships/hyperlink" Target="http://abs.twimg.com/images/themes/theme1/bg.png" TargetMode="External"/><Relationship Id="rId916" Type="http://schemas.openxmlformats.org/officeDocument/2006/relationships/hyperlink" Target="http://pbs.twimg.com/profile_images/717086055380426754/EBGjZ8Fz_normal.jpg" TargetMode="External"/><Relationship Id="rId1101" Type="http://schemas.openxmlformats.org/officeDocument/2006/relationships/hyperlink" Target="http://pbs.twimg.com/profile_images/2858195186/3e67e40dbdb224aa71137ea591b60792_normal.png" TargetMode="External"/><Relationship Id="rId1546" Type="http://schemas.openxmlformats.org/officeDocument/2006/relationships/hyperlink" Target="https://twitter.com/asiaronn" TargetMode="External"/><Relationship Id="rId45" Type="http://schemas.openxmlformats.org/officeDocument/2006/relationships/hyperlink" Target="https://t.co/y6zRxXFPh9" TargetMode="External"/><Relationship Id="rId110" Type="http://schemas.openxmlformats.org/officeDocument/2006/relationships/hyperlink" Target="https://t.co/26qjPja5jZ" TargetMode="External"/><Relationship Id="rId348" Type="http://schemas.openxmlformats.org/officeDocument/2006/relationships/hyperlink" Target="https://pbs.twimg.com/profile_banners/717258705574752256/1459974621" TargetMode="External"/><Relationship Id="rId555" Type="http://schemas.openxmlformats.org/officeDocument/2006/relationships/hyperlink" Target="http://pbs.twimg.com/profile_background_images/666602934130593793/G6iPQwpG.jpg" TargetMode="External"/><Relationship Id="rId762" Type="http://schemas.openxmlformats.org/officeDocument/2006/relationships/hyperlink" Target="http://abs.twimg.com/images/themes/theme1/bg.png" TargetMode="External"/><Relationship Id="rId1185" Type="http://schemas.openxmlformats.org/officeDocument/2006/relationships/hyperlink" Target="https://twitter.com/iuvall" TargetMode="External"/><Relationship Id="rId1392" Type="http://schemas.openxmlformats.org/officeDocument/2006/relationships/hyperlink" Target="https://twitter.com/dreanoll" TargetMode="External"/><Relationship Id="rId1406" Type="http://schemas.openxmlformats.org/officeDocument/2006/relationships/hyperlink" Target="https://twitter.com/joanryanenfield" TargetMode="External"/><Relationship Id="rId194" Type="http://schemas.openxmlformats.org/officeDocument/2006/relationships/hyperlink" Target="https://pbs.twimg.com/profile_banners/19005867/1455278649" TargetMode="External"/><Relationship Id="rId208" Type="http://schemas.openxmlformats.org/officeDocument/2006/relationships/hyperlink" Target="https://pbs.twimg.com/profile_banners/263558554/1452084173" TargetMode="External"/><Relationship Id="rId415" Type="http://schemas.openxmlformats.org/officeDocument/2006/relationships/hyperlink" Target="https://pbs.twimg.com/profile_banners/1099212848/1454100089" TargetMode="External"/><Relationship Id="rId622" Type="http://schemas.openxmlformats.org/officeDocument/2006/relationships/hyperlink" Target="http://pbs.twimg.com/profile_background_images/645698090259755008/nF_SQCvh.jpg" TargetMode="External"/><Relationship Id="rId1045" Type="http://schemas.openxmlformats.org/officeDocument/2006/relationships/hyperlink" Target="http://pbs.twimg.com/profile_images/481531514044157952/e8zlQs30_normal.jpeg" TargetMode="External"/><Relationship Id="rId1252" Type="http://schemas.openxmlformats.org/officeDocument/2006/relationships/hyperlink" Target="https://twitter.com/heridfan" TargetMode="External"/><Relationship Id="rId261" Type="http://schemas.openxmlformats.org/officeDocument/2006/relationships/hyperlink" Target="https://pbs.twimg.com/profile_banners/2834433873/1413630894" TargetMode="External"/><Relationship Id="rId499" Type="http://schemas.openxmlformats.org/officeDocument/2006/relationships/hyperlink" Target="http://pbs.twimg.com/profile_background_images/378800000133715500/ae4pIrHj.jpeg" TargetMode="External"/><Relationship Id="rId927" Type="http://schemas.openxmlformats.org/officeDocument/2006/relationships/hyperlink" Target="http://pbs.twimg.com/profile_images/497707505942683649/gXyLGLw6_normal.jpeg" TargetMode="External"/><Relationship Id="rId1112" Type="http://schemas.openxmlformats.org/officeDocument/2006/relationships/hyperlink" Target="http://pbs.twimg.com/profile_images/1663705545/image_normal.jpg" TargetMode="External"/><Relationship Id="rId56" Type="http://schemas.openxmlformats.org/officeDocument/2006/relationships/hyperlink" Target="https://t.co/fT2da6Ap9E" TargetMode="External"/><Relationship Id="rId359" Type="http://schemas.openxmlformats.org/officeDocument/2006/relationships/hyperlink" Target="https://pbs.twimg.com/profile_banners/1118051545/1429747920" TargetMode="External"/><Relationship Id="rId566" Type="http://schemas.openxmlformats.org/officeDocument/2006/relationships/hyperlink" Target="http://abs.twimg.com/images/themes/theme5/bg.gif" TargetMode="External"/><Relationship Id="rId773" Type="http://schemas.openxmlformats.org/officeDocument/2006/relationships/hyperlink" Target="http://abs.twimg.com/images/themes/theme1/bg.png" TargetMode="External"/><Relationship Id="rId1196" Type="http://schemas.openxmlformats.org/officeDocument/2006/relationships/hyperlink" Target="https://twitter.com/beardedhippy" TargetMode="External"/><Relationship Id="rId1417" Type="http://schemas.openxmlformats.org/officeDocument/2006/relationships/hyperlink" Target="https://twitter.com/zazafl" TargetMode="External"/><Relationship Id="rId121" Type="http://schemas.openxmlformats.org/officeDocument/2006/relationships/hyperlink" Target="https://t.co/KH4Uv6lbne" TargetMode="External"/><Relationship Id="rId219" Type="http://schemas.openxmlformats.org/officeDocument/2006/relationships/hyperlink" Target="https://pbs.twimg.com/profile_banners/364046816/1411227954" TargetMode="External"/><Relationship Id="rId426" Type="http://schemas.openxmlformats.org/officeDocument/2006/relationships/hyperlink" Target="https://pbs.twimg.com/profile_banners/43910287/1440857791" TargetMode="External"/><Relationship Id="rId633" Type="http://schemas.openxmlformats.org/officeDocument/2006/relationships/hyperlink" Target="http://abs.twimg.com/images/themes/theme1/bg.png" TargetMode="External"/><Relationship Id="rId980" Type="http://schemas.openxmlformats.org/officeDocument/2006/relationships/hyperlink" Target="http://pbs.twimg.com/profile_images/705911078744621056/rgqbjoIr_normal.jpg" TargetMode="External"/><Relationship Id="rId1056" Type="http://schemas.openxmlformats.org/officeDocument/2006/relationships/hyperlink" Target="http://pbs.twimg.com/profile_images/647407250546532352/prIFxyVW_normal.jpg" TargetMode="External"/><Relationship Id="rId1263" Type="http://schemas.openxmlformats.org/officeDocument/2006/relationships/hyperlink" Target="https://twitter.com/whitegenocidetm" TargetMode="External"/><Relationship Id="rId840" Type="http://schemas.openxmlformats.org/officeDocument/2006/relationships/hyperlink" Target="http://pbs.twimg.com/profile_images/671278318637961216/vR4vh1Qp_normal.jpg" TargetMode="External"/><Relationship Id="rId938" Type="http://schemas.openxmlformats.org/officeDocument/2006/relationships/hyperlink" Target="http://pbs.twimg.com/profile_images/469571109319233539/8QO16EQU_normal.jpeg" TargetMode="External"/><Relationship Id="rId1470" Type="http://schemas.openxmlformats.org/officeDocument/2006/relationships/hyperlink" Target="https://twitter.com/andonithacrew" TargetMode="External"/><Relationship Id="rId67" Type="http://schemas.openxmlformats.org/officeDocument/2006/relationships/hyperlink" Target="https://t.co/WzN2vkECio" TargetMode="External"/><Relationship Id="rId272" Type="http://schemas.openxmlformats.org/officeDocument/2006/relationships/hyperlink" Target="https://pbs.twimg.com/profile_banners/151350155/1427502031" TargetMode="External"/><Relationship Id="rId577" Type="http://schemas.openxmlformats.org/officeDocument/2006/relationships/hyperlink" Target="http://abs.twimg.com/images/themes/theme1/bg.png" TargetMode="External"/><Relationship Id="rId700" Type="http://schemas.openxmlformats.org/officeDocument/2006/relationships/hyperlink" Target="http://abs.twimg.com/images/themes/theme1/bg.png" TargetMode="External"/><Relationship Id="rId1123" Type="http://schemas.openxmlformats.org/officeDocument/2006/relationships/hyperlink" Target="http://pbs.twimg.com/profile_images/617028720155619328/kTzasCJx_normal.jpg" TargetMode="External"/><Relationship Id="rId1330" Type="http://schemas.openxmlformats.org/officeDocument/2006/relationships/hyperlink" Target="https://twitter.com/lulabutton" TargetMode="External"/><Relationship Id="rId1428" Type="http://schemas.openxmlformats.org/officeDocument/2006/relationships/hyperlink" Target="https://twitter.com/cemilcaglar60" TargetMode="External"/><Relationship Id="rId132" Type="http://schemas.openxmlformats.org/officeDocument/2006/relationships/hyperlink" Target="http://t.co/Fao29YkwPB" TargetMode="External"/><Relationship Id="rId784" Type="http://schemas.openxmlformats.org/officeDocument/2006/relationships/hyperlink" Target="http://abs.twimg.com/images/themes/theme1/bg.png" TargetMode="External"/><Relationship Id="rId991" Type="http://schemas.openxmlformats.org/officeDocument/2006/relationships/hyperlink" Target="http://pbs.twimg.com/profile_images/3379942507/6318e7140a4195234e3ef351fe235dfd_normal.jpeg" TargetMode="External"/><Relationship Id="rId1067" Type="http://schemas.openxmlformats.org/officeDocument/2006/relationships/hyperlink" Target="http://pbs.twimg.com/profile_images/722943479429509120/LaKUjFOW_normal.jpg" TargetMode="External"/><Relationship Id="rId437" Type="http://schemas.openxmlformats.org/officeDocument/2006/relationships/hyperlink" Target="https://pbs.twimg.com/profile_banners/4150728005/1460858986" TargetMode="External"/><Relationship Id="rId644" Type="http://schemas.openxmlformats.org/officeDocument/2006/relationships/hyperlink" Target="http://abs.twimg.com/images/themes/theme1/bg.png" TargetMode="External"/><Relationship Id="rId851" Type="http://schemas.openxmlformats.org/officeDocument/2006/relationships/hyperlink" Target="http://pbs.twimg.com/profile_images/569432850618134528/uk9YQy_n_normal.jpeg" TargetMode="External"/><Relationship Id="rId1274" Type="http://schemas.openxmlformats.org/officeDocument/2006/relationships/hyperlink" Target="https://twitter.com/redacoge" TargetMode="External"/><Relationship Id="rId1481" Type="http://schemas.openxmlformats.org/officeDocument/2006/relationships/hyperlink" Target="https://twitter.com/hannaholm" TargetMode="External"/><Relationship Id="rId283" Type="http://schemas.openxmlformats.org/officeDocument/2006/relationships/hyperlink" Target="https://pbs.twimg.com/profile_banners/4883199993/1454799294" TargetMode="External"/><Relationship Id="rId490" Type="http://schemas.openxmlformats.org/officeDocument/2006/relationships/hyperlink" Target="http://abs.twimg.com/images/themes/theme9/bg.gif" TargetMode="External"/><Relationship Id="rId504" Type="http://schemas.openxmlformats.org/officeDocument/2006/relationships/hyperlink" Target="http://pbs.twimg.com/profile_background_images/457626324/twitter_background_dark3.png" TargetMode="External"/><Relationship Id="rId711" Type="http://schemas.openxmlformats.org/officeDocument/2006/relationships/hyperlink" Target="http://pbs.twimg.com/profile_background_images/447360244/LOGO_PRENSA_DEF..jpg" TargetMode="External"/><Relationship Id="rId949" Type="http://schemas.openxmlformats.org/officeDocument/2006/relationships/hyperlink" Target="http://pbs.twimg.com/profile_images/2226461046/square_normal.jpg" TargetMode="External"/><Relationship Id="rId1134" Type="http://schemas.openxmlformats.org/officeDocument/2006/relationships/hyperlink" Target="http://pbs.twimg.com/profile_images/654800424310968321/Ykb7I_v-_normal.jpg" TargetMode="External"/><Relationship Id="rId1341" Type="http://schemas.openxmlformats.org/officeDocument/2006/relationships/hyperlink" Target="https://twitter.com/coldsweetness" TargetMode="External"/><Relationship Id="rId78" Type="http://schemas.openxmlformats.org/officeDocument/2006/relationships/hyperlink" Target="http://t.co/GhAcKHdtZk" TargetMode="External"/><Relationship Id="rId143" Type="http://schemas.openxmlformats.org/officeDocument/2006/relationships/hyperlink" Target="https://t.co/GS1o8lf9OI" TargetMode="External"/><Relationship Id="rId350" Type="http://schemas.openxmlformats.org/officeDocument/2006/relationships/hyperlink" Target="https://pbs.twimg.com/profile_banners/29770501/1406837733" TargetMode="External"/><Relationship Id="rId588" Type="http://schemas.openxmlformats.org/officeDocument/2006/relationships/hyperlink" Target="http://abs.twimg.com/images/themes/theme7/bg.gif" TargetMode="External"/><Relationship Id="rId795" Type="http://schemas.openxmlformats.org/officeDocument/2006/relationships/hyperlink" Target="http://abs.twimg.com/images/themes/theme1/bg.png" TargetMode="External"/><Relationship Id="rId809" Type="http://schemas.openxmlformats.org/officeDocument/2006/relationships/hyperlink" Target="http://pbs.twimg.com/profile_background_images/591892822/uhovpbdmizcy91a6p0ar.jpeg" TargetMode="External"/><Relationship Id="rId1201" Type="http://schemas.openxmlformats.org/officeDocument/2006/relationships/hyperlink" Target="https://twitter.com/deandre_nickens" TargetMode="External"/><Relationship Id="rId1439" Type="http://schemas.openxmlformats.org/officeDocument/2006/relationships/hyperlink" Target="https://twitter.com/jjtellezrubio" TargetMode="External"/><Relationship Id="rId9" Type="http://schemas.openxmlformats.org/officeDocument/2006/relationships/hyperlink" Target="http://t.co/qzt66FaC5M" TargetMode="External"/><Relationship Id="rId210" Type="http://schemas.openxmlformats.org/officeDocument/2006/relationships/hyperlink" Target="https://pbs.twimg.com/profile_banners/160230785/1382080089" TargetMode="External"/><Relationship Id="rId448" Type="http://schemas.openxmlformats.org/officeDocument/2006/relationships/hyperlink" Target="https://pbs.twimg.com/profile_banners/4358478733/1454517452" TargetMode="External"/><Relationship Id="rId655" Type="http://schemas.openxmlformats.org/officeDocument/2006/relationships/hyperlink" Target="http://abs.twimg.com/images/themes/theme1/bg.png" TargetMode="External"/><Relationship Id="rId862" Type="http://schemas.openxmlformats.org/officeDocument/2006/relationships/hyperlink" Target="http://pbs.twimg.com/profile_images/662070329309728769/4ePwBaFK_normal.jpg" TargetMode="External"/><Relationship Id="rId1078" Type="http://schemas.openxmlformats.org/officeDocument/2006/relationships/hyperlink" Target="http://pbs.twimg.com/profile_images/688450386341007360/PuNGvq1E_normal.jpg" TargetMode="External"/><Relationship Id="rId1285" Type="http://schemas.openxmlformats.org/officeDocument/2006/relationships/hyperlink" Target="https://twitter.com/1feedom" TargetMode="External"/><Relationship Id="rId1492" Type="http://schemas.openxmlformats.org/officeDocument/2006/relationships/hyperlink" Target="https://twitter.com/johndpringle_" TargetMode="External"/><Relationship Id="rId1506" Type="http://schemas.openxmlformats.org/officeDocument/2006/relationships/hyperlink" Target="https://twitter.com/yesocialists" TargetMode="External"/><Relationship Id="rId294" Type="http://schemas.openxmlformats.org/officeDocument/2006/relationships/hyperlink" Target="https://pbs.twimg.com/profile_banners/4871428900/1456386823" TargetMode="External"/><Relationship Id="rId308" Type="http://schemas.openxmlformats.org/officeDocument/2006/relationships/hyperlink" Target="https://pbs.twimg.com/profile_banners/353784941/1442316881" TargetMode="External"/><Relationship Id="rId515" Type="http://schemas.openxmlformats.org/officeDocument/2006/relationships/hyperlink" Target="http://pbs.twimg.com/profile_background_images/711224542/79d5911088c3a717327231614332cea2.png" TargetMode="External"/><Relationship Id="rId722" Type="http://schemas.openxmlformats.org/officeDocument/2006/relationships/hyperlink" Target="http://abs.twimg.com/images/themes/theme1/bg.png" TargetMode="External"/><Relationship Id="rId1145" Type="http://schemas.openxmlformats.org/officeDocument/2006/relationships/hyperlink" Target="http://pbs.twimg.com/profile_images/3724266848/e31b999488e0ec4cbde7e407f02e7e02_normal.jpeg" TargetMode="External"/><Relationship Id="rId1352" Type="http://schemas.openxmlformats.org/officeDocument/2006/relationships/hyperlink" Target="https://twitter.com/alfred996" TargetMode="External"/><Relationship Id="rId89" Type="http://schemas.openxmlformats.org/officeDocument/2006/relationships/hyperlink" Target="https://t.co/aYjGnLHreu" TargetMode="External"/><Relationship Id="rId154" Type="http://schemas.openxmlformats.org/officeDocument/2006/relationships/hyperlink" Target="http://t.co/CyQOW89elo" TargetMode="External"/><Relationship Id="rId361" Type="http://schemas.openxmlformats.org/officeDocument/2006/relationships/hyperlink" Target="https://pbs.twimg.com/profile_banners/1084112678/1452433487" TargetMode="External"/><Relationship Id="rId599" Type="http://schemas.openxmlformats.org/officeDocument/2006/relationships/hyperlink" Target="http://abs.twimg.com/images/themes/theme2/bg.gif" TargetMode="External"/><Relationship Id="rId1005" Type="http://schemas.openxmlformats.org/officeDocument/2006/relationships/hyperlink" Target="http://pbs.twimg.com/profile_images/668805731525726209/JuVEK2RC_normal.jpg" TargetMode="External"/><Relationship Id="rId1212" Type="http://schemas.openxmlformats.org/officeDocument/2006/relationships/hyperlink" Target="https://twitter.com/marcialbarba" TargetMode="External"/><Relationship Id="rId459" Type="http://schemas.openxmlformats.org/officeDocument/2006/relationships/hyperlink" Target="https://pbs.twimg.com/profile_banners/323746988/1461259317" TargetMode="External"/><Relationship Id="rId666" Type="http://schemas.openxmlformats.org/officeDocument/2006/relationships/hyperlink" Target="http://pbs.twimg.com/profile_background_images/187445478/DSC_4505.JPG" TargetMode="External"/><Relationship Id="rId873" Type="http://schemas.openxmlformats.org/officeDocument/2006/relationships/hyperlink" Target="http://pbs.twimg.com/profile_images/720403023550357504/qz1kVVcB_normal.jpg" TargetMode="External"/><Relationship Id="rId1089" Type="http://schemas.openxmlformats.org/officeDocument/2006/relationships/hyperlink" Target="http://pbs.twimg.com/profile_images/598071925114589184/tu24mQSs_normal.jpg" TargetMode="External"/><Relationship Id="rId1296" Type="http://schemas.openxmlformats.org/officeDocument/2006/relationships/hyperlink" Target="https://twitter.com/dittmarkatrin" TargetMode="External"/><Relationship Id="rId1517" Type="http://schemas.openxmlformats.org/officeDocument/2006/relationships/hyperlink" Target="https://twitter.com/ashamedaustrali" TargetMode="External"/><Relationship Id="rId16" Type="http://schemas.openxmlformats.org/officeDocument/2006/relationships/hyperlink" Target="http://t.co/lf79XsGKHv" TargetMode="External"/><Relationship Id="rId221" Type="http://schemas.openxmlformats.org/officeDocument/2006/relationships/hyperlink" Target="https://pbs.twimg.com/profile_banners/14281853/1430764104" TargetMode="External"/><Relationship Id="rId319" Type="http://schemas.openxmlformats.org/officeDocument/2006/relationships/hyperlink" Target="https://pbs.twimg.com/profile_banners/470220751/1419939571" TargetMode="External"/><Relationship Id="rId526" Type="http://schemas.openxmlformats.org/officeDocument/2006/relationships/hyperlink" Target="http://abs.twimg.com/images/themes/theme1/bg.png" TargetMode="External"/><Relationship Id="rId1156" Type="http://schemas.openxmlformats.org/officeDocument/2006/relationships/hyperlink" Target="http://pbs.twimg.com/profile_images/718322477093556224/Iwk85we6_normal.jpg" TargetMode="External"/><Relationship Id="rId1363" Type="http://schemas.openxmlformats.org/officeDocument/2006/relationships/hyperlink" Target="https://twitter.com/heremagazineca" TargetMode="External"/><Relationship Id="rId733" Type="http://schemas.openxmlformats.org/officeDocument/2006/relationships/hyperlink" Target="http://pbs.twimg.com/profile_background_images/378800000060990278/c05f103464b54d63d32967b9e654ed19.jpeg" TargetMode="External"/><Relationship Id="rId940" Type="http://schemas.openxmlformats.org/officeDocument/2006/relationships/hyperlink" Target="http://pbs.twimg.com/profile_images/718951381072089089/RhKQijPd_normal.jpg" TargetMode="External"/><Relationship Id="rId1016" Type="http://schemas.openxmlformats.org/officeDocument/2006/relationships/hyperlink" Target="http://abs.twimg.com/sticky/default_profile_images/default_profile_1_normal.png" TargetMode="External"/><Relationship Id="rId165" Type="http://schemas.openxmlformats.org/officeDocument/2006/relationships/hyperlink" Target="https://t.co/kmgCKv6JYS" TargetMode="External"/><Relationship Id="rId372" Type="http://schemas.openxmlformats.org/officeDocument/2006/relationships/hyperlink" Target="https://pbs.twimg.com/profile_banners/4805098035/1453828861" TargetMode="External"/><Relationship Id="rId677" Type="http://schemas.openxmlformats.org/officeDocument/2006/relationships/hyperlink" Target="http://abs.twimg.com/images/themes/theme1/bg.png" TargetMode="External"/><Relationship Id="rId800" Type="http://schemas.openxmlformats.org/officeDocument/2006/relationships/hyperlink" Target="http://abs.twimg.com/images/themes/theme1/bg.png" TargetMode="External"/><Relationship Id="rId1223" Type="http://schemas.openxmlformats.org/officeDocument/2006/relationships/hyperlink" Target="https://twitter.com/dr_jim1" TargetMode="External"/><Relationship Id="rId1430" Type="http://schemas.openxmlformats.org/officeDocument/2006/relationships/hyperlink" Target="https://twitter.com/carry_thefuture" TargetMode="External"/><Relationship Id="rId1528" Type="http://schemas.openxmlformats.org/officeDocument/2006/relationships/hyperlink" Target="https://twitter.com/ustogethercbus" TargetMode="External"/><Relationship Id="rId232" Type="http://schemas.openxmlformats.org/officeDocument/2006/relationships/hyperlink" Target="https://pbs.twimg.com/profile_banners/372509048/1365797542" TargetMode="External"/><Relationship Id="rId884" Type="http://schemas.openxmlformats.org/officeDocument/2006/relationships/hyperlink" Target="http://pbs.twimg.com/profile_images/511799399899336704/KA6Fn_A8_normal.jpeg" TargetMode="External"/><Relationship Id="rId27" Type="http://schemas.openxmlformats.org/officeDocument/2006/relationships/hyperlink" Target="http://t.co/4KqqvCNulR" TargetMode="External"/><Relationship Id="rId537" Type="http://schemas.openxmlformats.org/officeDocument/2006/relationships/hyperlink" Target="http://abs.twimg.com/images/themes/theme1/bg.png" TargetMode="External"/><Relationship Id="rId744" Type="http://schemas.openxmlformats.org/officeDocument/2006/relationships/hyperlink" Target="http://abs.twimg.com/images/themes/theme1/bg.png" TargetMode="External"/><Relationship Id="rId951" Type="http://schemas.openxmlformats.org/officeDocument/2006/relationships/hyperlink" Target="http://pbs.twimg.com/profile_images/520858947494752257/uGxojwGh_normal.jpeg" TargetMode="External"/><Relationship Id="rId1167" Type="http://schemas.openxmlformats.org/officeDocument/2006/relationships/hyperlink" Target="http://pbs.twimg.com/profile_images/723201484641447936/mELH3Okg_normal.jpg" TargetMode="External"/><Relationship Id="rId1374" Type="http://schemas.openxmlformats.org/officeDocument/2006/relationships/hyperlink" Target="https://twitter.com/ahsan_jehangir" TargetMode="External"/><Relationship Id="rId80" Type="http://schemas.openxmlformats.org/officeDocument/2006/relationships/hyperlink" Target="https://t.co/OSRuTN8DW2" TargetMode="External"/><Relationship Id="rId176" Type="http://schemas.openxmlformats.org/officeDocument/2006/relationships/hyperlink" Target="https://t.co/HxpuFselPd" TargetMode="External"/><Relationship Id="rId383" Type="http://schemas.openxmlformats.org/officeDocument/2006/relationships/hyperlink" Target="https://pbs.twimg.com/profile_banners/2331747024/1398116401" TargetMode="External"/><Relationship Id="rId590" Type="http://schemas.openxmlformats.org/officeDocument/2006/relationships/hyperlink" Target="http://abs.twimg.com/images/themes/theme1/bg.png" TargetMode="External"/><Relationship Id="rId604" Type="http://schemas.openxmlformats.org/officeDocument/2006/relationships/hyperlink" Target="http://pbs.twimg.com/profile_background_images/593870052/dhdgds0wh32g2qkg7b76.png" TargetMode="External"/><Relationship Id="rId811" Type="http://schemas.openxmlformats.org/officeDocument/2006/relationships/hyperlink" Target="http://abs.twimg.com/images/themes/theme1/bg.png" TargetMode="External"/><Relationship Id="rId1027" Type="http://schemas.openxmlformats.org/officeDocument/2006/relationships/hyperlink" Target="http://pbs.twimg.com/profile_images/480012636726108160/qP3ldVtb_normal.png" TargetMode="External"/><Relationship Id="rId1234" Type="http://schemas.openxmlformats.org/officeDocument/2006/relationships/hyperlink" Target="https://twitter.com/d2bchristians" TargetMode="External"/><Relationship Id="rId1441" Type="http://schemas.openxmlformats.org/officeDocument/2006/relationships/hyperlink" Target="https://twitter.com/lollytaff" TargetMode="External"/><Relationship Id="rId243" Type="http://schemas.openxmlformats.org/officeDocument/2006/relationships/hyperlink" Target="https://pbs.twimg.com/profile_banners/4098152890/1447764451" TargetMode="External"/><Relationship Id="rId450" Type="http://schemas.openxmlformats.org/officeDocument/2006/relationships/hyperlink" Target="https://pbs.twimg.com/profile_banners/65874139/1457039150" TargetMode="External"/><Relationship Id="rId688" Type="http://schemas.openxmlformats.org/officeDocument/2006/relationships/hyperlink" Target="http://abs.twimg.com/images/themes/theme1/bg.png" TargetMode="External"/><Relationship Id="rId895" Type="http://schemas.openxmlformats.org/officeDocument/2006/relationships/hyperlink" Target="http://pbs.twimg.com/profile_images/661207651095826432/jDghVtxe_normal.jpg" TargetMode="External"/><Relationship Id="rId909" Type="http://schemas.openxmlformats.org/officeDocument/2006/relationships/hyperlink" Target="http://pbs.twimg.com/profile_images/696716116958298114/cx15KSZ3_normal.jpg" TargetMode="External"/><Relationship Id="rId1080" Type="http://schemas.openxmlformats.org/officeDocument/2006/relationships/hyperlink" Target="http://pbs.twimg.com/profile_images/720298999941435392/Lwxuj6-n_normal.jpg" TargetMode="External"/><Relationship Id="rId1301" Type="http://schemas.openxmlformats.org/officeDocument/2006/relationships/hyperlink" Target="https://twitter.com/hectorgabla" TargetMode="External"/><Relationship Id="rId1539" Type="http://schemas.openxmlformats.org/officeDocument/2006/relationships/hyperlink" Target="https://twitter.com/tyrannywatch" TargetMode="External"/><Relationship Id="rId38" Type="http://schemas.openxmlformats.org/officeDocument/2006/relationships/hyperlink" Target="http://t.co/W5aO8AqMg8" TargetMode="External"/><Relationship Id="rId103" Type="http://schemas.openxmlformats.org/officeDocument/2006/relationships/hyperlink" Target="https://t.co/OdTsLNUcoj" TargetMode="External"/><Relationship Id="rId310" Type="http://schemas.openxmlformats.org/officeDocument/2006/relationships/hyperlink" Target="https://pbs.twimg.com/profile_banners/3631432707/1444393426" TargetMode="External"/><Relationship Id="rId548" Type="http://schemas.openxmlformats.org/officeDocument/2006/relationships/hyperlink" Target="http://abs.twimg.com/images/themes/theme1/bg.png" TargetMode="External"/><Relationship Id="rId755" Type="http://schemas.openxmlformats.org/officeDocument/2006/relationships/hyperlink" Target="http://abs.twimg.com/images/themes/theme9/bg.gif" TargetMode="External"/><Relationship Id="rId962" Type="http://schemas.openxmlformats.org/officeDocument/2006/relationships/hyperlink" Target="http://pbs.twimg.com/profile_images/3637634148/8a6d98ddb32c6289995c5622323b970c_normal.jpeg" TargetMode="External"/><Relationship Id="rId1178" Type="http://schemas.openxmlformats.org/officeDocument/2006/relationships/hyperlink" Target="http://pbs.twimg.com/profile_images/378800000192767821/66b40dd9484afb146e5911a9ac98b606_normal.jpeg" TargetMode="External"/><Relationship Id="rId1385" Type="http://schemas.openxmlformats.org/officeDocument/2006/relationships/hyperlink" Target="https://twitter.com/hmelnoy72" TargetMode="External"/><Relationship Id="rId91" Type="http://schemas.openxmlformats.org/officeDocument/2006/relationships/hyperlink" Target="https://t.co/iLIwIWiTgv" TargetMode="External"/><Relationship Id="rId187" Type="http://schemas.openxmlformats.org/officeDocument/2006/relationships/hyperlink" Target="https://pbs.twimg.com/profile_banners/522151907/1461275428" TargetMode="External"/><Relationship Id="rId394" Type="http://schemas.openxmlformats.org/officeDocument/2006/relationships/hyperlink" Target="https://pbs.twimg.com/profile_banners/2298699218/1413237314" TargetMode="External"/><Relationship Id="rId408" Type="http://schemas.openxmlformats.org/officeDocument/2006/relationships/hyperlink" Target="https://pbs.twimg.com/profile_banners/538410752/1439152962" TargetMode="External"/><Relationship Id="rId615" Type="http://schemas.openxmlformats.org/officeDocument/2006/relationships/hyperlink" Target="http://abs.twimg.com/images/themes/theme1/bg.png" TargetMode="External"/><Relationship Id="rId822" Type="http://schemas.openxmlformats.org/officeDocument/2006/relationships/hyperlink" Target="http://pbs.twimg.com/profile_images/672144573725044737/eEOLvMTQ_normal.png" TargetMode="External"/><Relationship Id="rId1038" Type="http://schemas.openxmlformats.org/officeDocument/2006/relationships/hyperlink" Target="http://pbs.twimg.com/profile_images/708021138316730368/Hw92tV2c_normal.jpg" TargetMode="External"/><Relationship Id="rId1245" Type="http://schemas.openxmlformats.org/officeDocument/2006/relationships/hyperlink" Target="https://twitter.com/monchubelenos" TargetMode="External"/><Relationship Id="rId1452" Type="http://schemas.openxmlformats.org/officeDocument/2006/relationships/hyperlink" Target="https://twitter.com/petitejean1" TargetMode="External"/><Relationship Id="rId254" Type="http://schemas.openxmlformats.org/officeDocument/2006/relationships/hyperlink" Target="https://pbs.twimg.com/profile_banners/4211359461/1449603606" TargetMode="External"/><Relationship Id="rId699" Type="http://schemas.openxmlformats.org/officeDocument/2006/relationships/hyperlink" Target="http://pbs.twimg.com/profile_background_images/434063204499480577/C9_S0dsh.png" TargetMode="External"/><Relationship Id="rId1091" Type="http://schemas.openxmlformats.org/officeDocument/2006/relationships/hyperlink" Target="http://pbs.twimg.com/profile_images/652913001335529472/PJv7d8h6_normal.png" TargetMode="External"/><Relationship Id="rId1105" Type="http://schemas.openxmlformats.org/officeDocument/2006/relationships/hyperlink" Target="http://pbs.twimg.com/profile_images/378800000406697877/37810e1bbc301f5eceb7b210d28ece50_normal.jpeg" TargetMode="External"/><Relationship Id="rId1312" Type="http://schemas.openxmlformats.org/officeDocument/2006/relationships/hyperlink" Target="https://twitter.com/davidlammy" TargetMode="External"/><Relationship Id="rId49" Type="http://schemas.openxmlformats.org/officeDocument/2006/relationships/hyperlink" Target="https://t.co/h4cEsv0dWA" TargetMode="External"/><Relationship Id="rId114" Type="http://schemas.openxmlformats.org/officeDocument/2006/relationships/hyperlink" Target="https://t.co/mNQRfsw8dw" TargetMode="External"/><Relationship Id="rId461" Type="http://schemas.openxmlformats.org/officeDocument/2006/relationships/hyperlink" Target="https://pbs.twimg.com/profile_banners/48328994/1458917220" TargetMode="External"/><Relationship Id="rId559" Type="http://schemas.openxmlformats.org/officeDocument/2006/relationships/hyperlink" Target="http://abs.twimg.com/images/themes/theme1/bg.png" TargetMode="External"/><Relationship Id="rId766" Type="http://schemas.openxmlformats.org/officeDocument/2006/relationships/hyperlink" Target="http://abs.twimg.com/images/themes/theme1/bg.png" TargetMode="External"/><Relationship Id="rId1189" Type="http://schemas.openxmlformats.org/officeDocument/2006/relationships/hyperlink" Target="https://twitter.com/karileigh6" TargetMode="External"/><Relationship Id="rId1396" Type="http://schemas.openxmlformats.org/officeDocument/2006/relationships/hyperlink" Target="https://twitter.com/hamakirsali" TargetMode="External"/><Relationship Id="rId198" Type="http://schemas.openxmlformats.org/officeDocument/2006/relationships/hyperlink" Target="https://pbs.twimg.com/profile_banners/536665384/1418824266" TargetMode="External"/><Relationship Id="rId321" Type="http://schemas.openxmlformats.org/officeDocument/2006/relationships/hyperlink" Target="https://pbs.twimg.com/profile_banners/2613913015/1440930594" TargetMode="External"/><Relationship Id="rId419" Type="http://schemas.openxmlformats.org/officeDocument/2006/relationships/hyperlink" Target="https://pbs.twimg.com/profile_banners/2964761297/1441580289" TargetMode="External"/><Relationship Id="rId626" Type="http://schemas.openxmlformats.org/officeDocument/2006/relationships/hyperlink" Target="http://pbs.twimg.com/profile_background_images/441476826/st_pauli2" TargetMode="External"/><Relationship Id="rId973" Type="http://schemas.openxmlformats.org/officeDocument/2006/relationships/hyperlink" Target="http://pbs.twimg.com/profile_images/573539236533633024/Zh0yCmgD_normal.jpeg" TargetMode="External"/><Relationship Id="rId1049" Type="http://schemas.openxmlformats.org/officeDocument/2006/relationships/hyperlink" Target="http://pbs.twimg.com/profile_images/507818066814590976/KNG-IkT9_normal.jpeg" TargetMode="External"/><Relationship Id="rId1256" Type="http://schemas.openxmlformats.org/officeDocument/2006/relationships/hyperlink" Target="https://twitter.com/wahlplakate2016" TargetMode="External"/><Relationship Id="rId833" Type="http://schemas.openxmlformats.org/officeDocument/2006/relationships/hyperlink" Target="http://pbs.twimg.com/profile_images/3636494525/ac867fe7db3ee3938ad093ba5e912245_normal.jpeg" TargetMode="External"/><Relationship Id="rId1116" Type="http://schemas.openxmlformats.org/officeDocument/2006/relationships/hyperlink" Target="http://pbs.twimg.com/profile_images/640659994258579456/jkcsgdfw_normal.jpg" TargetMode="External"/><Relationship Id="rId1463" Type="http://schemas.openxmlformats.org/officeDocument/2006/relationships/hyperlink" Target="https://twitter.com/david_cameron" TargetMode="External"/><Relationship Id="rId265" Type="http://schemas.openxmlformats.org/officeDocument/2006/relationships/hyperlink" Target="https://pbs.twimg.com/profile_banners/4498776677/1459970935" TargetMode="External"/><Relationship Id="rId472" Type="http://schemas.openxmlformats.org/officeDocument/2006/relationships/hyperlink" Target="http://abs.twimg.com/images/themes/theme1/bg.png" TargetMode="External"/><Relationship Id="rId900" Type="http://schemas.openxmlformats.org/officeDocument/2006/relationships/hyperlink" Target="http://pbs.twimg.com/profile_images/378800000706135417/9dee73c1249d33c0b87deb93cc6c66fe_normal.png" TargetMode="External"/><Relationship Id="rId1323" Type="http://schemas.openxmlformats.org/officeDocument/2006/relationships/hyperlink" Target="https://twitter.com/yogiteaeurope" TargetMode="External"/><Relationship Id="rId1530" Type="http://schemas.openxmlformats.org/officeDocument/2006/relationships/hyperlink" Target="https://twitter.com/scarrsport" TargetMode="External"/><Relationship Id="rId125" Type="http://schemas.openxmlformats.org/officeDocument/2006/relationships/hyperlink" Target="http://t.co/12azawHZKr" TargetMode="External"/><Relationship Id="rId332" Type="http://schemas.openxmlformats.org/officeDocument/2006/relationships/hyperlink" Target="https://pbs.twimg.com/profile_banners/279612469/1400368836" TargetMode="External"/><Relationship Id="rId777" Type="http://schemas.openxmlformats.org/officeDocument/2006/relationships/hyperlink" Target="http://pbs.twimg.com/profile_background_images/125862309/twitter-torres-del-paine.jpg" TargetMode="External"/><Relationship Id="rId984" Type="http://schemas.openxmlformats.org/officeDocument/2006/relationships/hyperlink" Target="http://pbs.twimg.com/profile_images/723276193340989440/88Teg_1F_normal.jpg" TargetMode="External"/><Relationship Id="rId637" Type="http://schemas.openxmlformats.org/officeDocument/2006/relationships/hyperlink" Target="http://pbs.twimg.com/profile_background_images/340232043/x16b474caf86ef9eb21684128f434ab0.jpg" TargetMode="External"/><Relationship Id="rId844" Type="http://schemas.openxmlformats.org/officeDocument/2006/relationships/hyperlink" Target="http://pbs.twimg.com/profile_images/539444172483076097/pq6pNdRj_normal.jpeg" TargetMode="External"/><Relationship Id="rId1267" Type="http://schemas.openxmlformats.org/officeDocument/2006/relationships/hyperlink" Target="https://twitter.com/klausmeier0104" TargetMode="External"/><Relationship Id="rId1474" Type="http://schemas.openxmlformats.org/officeDocument/2006/relationships/hyperlink" Target="https://twitter.com/timchater" TargetMode="External"/><Relationship Id="rId276" Type="http://schemas.openxmlformats.org/officeDocument/2006/relationships/hyperlink" Target="https://pbs.twimg.com/profile_banners/3055409765/1458821195" TargetMode="External"/><Relationship Id="rId483" Type="http://schemas.openxmlformats.org/officeDocument/2006/relationships/hyperlink" Target="http://abs.twimg.com/images/themes/theme1/bg.png" TargetMode="External"/><Relationship Id="rId690" Type="http://schemas.openxmlformats.org/officeDocument/2006/relationships/hyperlink" Target="http://abs.twimg.com/images/themes/theme1/bg.png" TargetMode="External"/><Relationship Id="rId704" Type="http://schemas.openxmlformats.org/officeDocument/2006/relationships/hyperlink" Target="http://abs.twimg.com/images/themes/theme1/bg.png" TargetMode="External"/><Relationship Id="rId911" Type="http://schemas.openxmlformats.org/officeDocument/2006/relationships/hyperlink" Target="http://pbs.twimg.com/profile_images/426763248910606336/N23_vabP_normal.png" TargetMode="External"/><Relationship Id="rId1127" Type="http://schemas.openxmlformats.org/officeDocument/2006/relationships/hyperlink" Target="http://pbs.twimg.com/profile_images/682002146355613697/QZNdvgnc_normal.jpg" TargetMode="External"/><Relationship Id="rId1334" Type="http://schemas.openxmlformats.org/officeDocument/2006/relationships/hyperlink" Target="https://twitter.com/arantzatxu" TargetMode="External"/><Relationship Id="rId1541" Type="http://schemas.openxmlformats.org/officeDocument/2006/relationships/hyperlink" Target="https://twitter.com/sevezubiri" TargetMode="External"/><Relationship Id="rId40" Type="http://schemas.openxmlformats.org/officeDocument/2006/relationships/hyperlink" Target="https://t.co/OUzpZ1e4JV" TargetMode="External"/><Relationship Id="rId136" Type="http://schemas.openxmlformats.org/officeDocument/2006/relationships/hyperlink" Target="http://t.co/hjrwRM5uk3" TargetMode="External"/><Relationship Id="rId343" Type="http://schemas.openxmlformats.org/officeDocument/2006/relationships/hyperlink" Target="https://pbs.twimg.com/profile_banners/500984400/1459859177" TargetMode="External"/><Relationship Id="rId550" Type="http://schemas.openxmlformats.org/officeDocument/2006/relationships/hyperlink" Target="http://pbs.twimg.com/profile_background_images/53572147/flags_roll_up1_30_percent.JPG" TargetMode="External"/><Relationship Id="rId788" Type="http://schemas.openxmlformats.org/officeDocument/2006/relationships/hyperlink" Target="http://abs.twimg.com/images/themes/theme1/bg.png" TargetMode="External"/><Relationship Id="rId995" Type="http://schemas.openxmlformats.org/officeDocument/2006/relationships/hyperlink" Target="http://pbs.twimg.com/profile_images/568534675526672384/2nZpwS-a_normal.jpeg" TargetMode="External"/><Relationship Id="rId1180" Type="http://schemas.openxmlformats.org/officeDocument/2006/relationships/hyperlink" Target="http://pbs.twimg.com/profile_images/378800000041649727/a72285466e0a68f96cf663fb6380276c_normal.jpeg" TargetMode="External"/><Relationship Id="rId1401" Type="http://schemas.openxmlformats.org/officeDocument/2006/relationships/hyperlink" Target="https://twitter.com/luanamaclac" TargetMode="External"/><Relationship Id="rId203" Type="http://schemas.openxmlformats.org/officeDocument/2006/relationships/hyperlink" Target="https://pbs.twimg.com/profile_banners/719817924/1421230193" TargetMode="External"/><Relationship Id="rId648" Type="http://schemas.openxmlformats.org/officeDocument/2006/relationships/hyperlink" Target="http://abs.twimg.com/images/themes/theme1/bg.png" TargetMode="External"/><Relationship Id="rId855" Type="http://schemas.openxmlformats.org/officeDocument/2006/relationships/hyperlink" Target="http://pbs.twimg.com/profile_images/662335056053035008/ylqEagou_normal.jpg" TargetMode="External"/><Relationship Id="rId1040" Type="http://schemas.openxmlformats.org/officeDocument/2006/relationships/hyperlink" Target="http://pbs.twimg.com/profile_images/538385011477454848/-ba5xEIK_normal.jpeg" TargetMode="External"/><Relationship Id="rId1278" Type="http://schemas.openxmlformats.org/officeDocument/2006/relationships/hyperlink" Target="https://twitter.com/arlingtonchurch" TargetMode="External"/><Relationship Id="rId1485" Type="http://schemas.openxmlformats.org/officeDocument/2006/relationships/hyperlink" Target="https://twitter.com/paulwilko657" TargetMode="External"/><Relationship Id="rId287" Type="http://schemas.openxmlformats.org/officeDocument/2006/relationships/hyperlink" Target="https://pbs.twimg.com/profile_banners/44852085/1413017488" TargetMode="External"/><Relationship Id="rId410" Type="http://schemas.openxmlformats.org/officeDocument/2006/relationships/hyperlink" Target="https://pbs.twimg.com/profile_banners/4861129152/1454948696" TargetMode="External"/><Relationship Id="rId494" Type="http://schemas.openxmlformats.org/officeDocument/2006/relationships/hyperlink" Target="http://pbs.twimg.com/profile_background_images/655880740/x3ce4617eb81fd8e657a7e866e1b73ff.jpg" TargetMode="External"/><Relationship Id="rId508" Type="http://schemas.openxmlformats.org/officeDocument/2006/relationships/hyperlink" Target="http://abs.twimg.com/images/themes/theme1/bg.png" TargetMode="External"/><Relationship Id="rId715" Type="http://schemas.openxmlformats.org/officeDocument/2006/relationships/hyperlink" Target="http://abs.twimg.com/images/themes/theme13/bg.gif" TargetMode="External"/><Relationship Id="rId922" Type="http://schemas.openxmlformats.org/officeDocument/2006/relationships/hyperlink" Target="http://pbs.twimg.com/profile_images/719995892825239552/BpS8pIxu_normal.jpg" TargetMode="External"/><Relationship Id="rId1138" Type="http://schemas.openxmlformats.org/officeDocument/2006/relationships/hyperlink" Target="http://pbs.twimg.com/profile_images/721369017450131456/dIeTFRai_normal.jpg" TargetMode="External"/><Relationship Id="rId1345" Type="http://schemas.openxmlformats.org/officeDocument/2006/relationships/hyperlink" Target="https://twitter.com/emden09" TargetMode="External"/><Relationship Id="rId1552" Type="http://schemas.openxmlformats.org/officeDocument/2006/relationships/vmlDrawing" Target="../drawings/vmlDrawing2.vml"/><Relationship Id="rId147" Type="http://schemas.openxmlformats.org/officeDocument/2006/relationships/hyperlink" Target="http://t.co/eMxzPWqsgu" TargetMode="External"/><Relationship Id="rId354" Type="http://schemas.openxmlformats.org/officeDocument/2006/relationships/hyperlink" Target="https://pbs.twimg.com/profile_banners/224651746/1414743924" TargetMode="External"/><Relationship Id="rId799" Type="http://schemas.openxmlformats.org/officeDocument/2006/relationships/hyperlink" Target="http://abs.twimg.com/images/themes/theme1/bg.png" TargetMode="External"/><Relationship Id="rId1191" Type="http://schemas.openxmlformats.org/officeDocument/2006/relationships/hyperlink" Target="https://twitter.com/trendstodayapp" TargetMode="External"/><Relationship Id="rId1205" Type="http://schemas.openxmlformats.org/officeDocument/2006/relationships/hyperlink" Target="https://twitter.com/ballerstaedt" TargetMode="External"/><Relationship Id="rId51" Type="http://schemas.openxmlformats.org/officeDocument/2006/relationships/hyperlink" Target="http://t.co/DMiBvj3MmG" TargetMode="External"/><Relationship Id="rId561" Type="http://schemas.openxmlformats.org/officeDocument/2006/relationships/hyperlink" Target="http://abs.twimg.com/images/themes/theme1/bg.png" TargetMode="External"/><Relationship Id="rId659" Type="http://schemas.openxmlformats.org/officeDocument/2006/relationships/hyperlink" Target="http://abs.twimg.com/images/themes/theme14/bg.gif" TargetMode="External"/><Relationship Id="rId866" Type="http://schemas.openxmlformats.org/officeDocument/2006/relationships/hyperlink" Target="http://pbs.twimg.com/profile_images/510670812492627969/66p91iZ__normal.jpeg" TargetMode="External"/><Relationship Id="rId1289" Type="http://schemas.openxmlformats.org/officeDocument/2006/relationships/hyperlink" Target="https://twitter.com/010marysol110" TargetMode="External"/><Relationship Id="rId1412" Type="http://schemas.openxmlformats.org/officeDocument/2006/relationships/hyperlink" Target="https://twitter.com/antiracismday" TargetMode="External"/><Relationship Id="rId1496" Type="http://schemas.openxmlformats.org/officeDocument/2006/relationships/hyperlink" Target="https://twitter.com/herculesensei" TargetMode="External"/><Relationship Id="rId214" Type="http://schemas.openxmlformats.org/officeDocument/2006/relationships/hyperlink" Target="https://pbs.twimg.com/profile_banners/568437023/1451159280" TargetMode="External"/><Relationship Id="rId298" Type="http://schemas.openxmlformats.org/officeDocument/2006/relationships/hyperlink" Target="https://pbs.twimg.com/profile_banners/103326783/1363108910" TargetMode="External"/><Relationship Id="rId421" Type="http://schemas.openxmlformats.org/officeDocument/2006/relationships/hyperlink" Target="https://pbs.twimg.com/profile_banners/1572171775/1433104817" TargetMode="External"/><Relationship Id="rId519" Type="http://schemas.openxmlformats.org/officeDocument/2006/relationships/hyperlink" Target="http://pbs.twimg.com/profile_background_images/378800000077790555/55a7468a5a690d62c5c4c966efe08a75.jpeg" TargetMode="External"/><Relationship Id="rId1051" Type="http://schemas.openxmlformats.org/officeDocument/2006/relationships/hyperlink" Target="http://pbs.twimg.com/profile_images/1288181146/Pal_normal.jpg" TargetMode="External"/><Relationship Id="rId1149" Type="http://schemas.openxmlformats.org/officeDocument/2006/relationships/hyperlink" Target="http://pbs.twimg.com/profile_images/710881542701080576/okPKNhRP_normal.jpg" TargetMode="External"/><Relationship Id="rId1356" Type="http://schemas.openxmlformats.org/officeDocument/2006/relationships/hyperlink" Target="https://twitter.com/tomhouck" TargetMode="External"/><Relationship Id="rId158" Type="http://schemas.openxmlformats.org/officeDocument/2006/relationships/hyperlink" Target="http://t.co/11OeNq6Ure" TargetMode="External"/><Relationship Id="rId726" Type="http://schemas.openxmlformats.org/officeDocument/2006/relationships/hyperlink" Target="http://abs.twimg.com/images/themes/theme3/bg.gif" TargetMode="External"/><Relationship Id="rId933" Type="http://schemas.openxmlformats.org/officeDocument/2006/relationships/hyperlink" Target="http://pbs.twimg.com/profile_images/649644253098975233/cnd3EHqd_normal.jpg" TargetMode="External"/><Relationship Id="rId1009" Type="http://schemas.openxmlformats.org/officeDocument/2006/relationships/hyperlink" Target="http://pbs.twimg.com/profile_images/691744644691005440/UD1Dq8WI_normal.jpg" TargetMode="External"/><Relationship Id="rId62" Type="http://schemas.openxmlformats.org/officeDocument/2006/relationships/hyperlink" Target="https://t.co/SLAWpMo4LN" TargetMode="External"/><Relationship Id="rId365" Type="http://schemas.openxmlformats.org/officeDocument/2006/relationships/hyperlink" Target="https://pbs.twimg.com/profile_banners/2320715580/1458475576" TargetMode="External"/><Relationship Id="rId572" Type="http://schemas.openxmlformats.org/officeDocument/2006/relationships/hyperlink" Target="http://pbs.twimg.com/profile_background_images/694245542721916928/0q39JNSU.jpg" TargetMode="External"/><Relationship Id="rId1216" Type="http://schemas.openxmlformats.org/officeDocument/2006/relationships/hyperlink" Target="https://twitter.com/fear_eile" TargetMode="External"/><Relationship Id="rId1423" Type="http://schemas.openxmlformats.org/officeDocument/2006/relationships/hyperlink" Target="https://twitter.com/joshgarrels" TargetMode="External"/><Relationship Id="rId225" Type="http://schemas.openxmlformats.org/officeDocument/2006/relationships/hyperlink" Target="https://pbs.twimg.com/profile_banners/1645585171/1439461297" TargetMode="External"/><Relationship Id="rId432" Type="http://schemas.openxmlformats.org/officeDocument/2006/relationships/hyperlink" Target="https://pbs.twimg.com/profile_banners/116475499/1461193326" TargetMode="External"/><Relationship Id="rId877" Type="http://schemas.openxmlformats.org/officeDocument/2006/relationships/hyperlink" Target="http://pbs.twimg.com/profile_images/423900562233757697/zznoK8kf_normal.jpeg" TargetMode="External"/><Relationship Id="rId1062" Type="http://schemas.openxmlformats.org/officeDocument/2006/relationships/hyperlink" Target="http://pbs.twimg.com/profile_images/624209392188133376/XHRymQ0S_normal.jpg" TargetMode="External"/><Relationship Id="rId737" Type="http://schemas.openxmlformats.org/officeDocument/2006/relationships/hyperlink" Target="http://abs.twimg.com/images/themes/theme1/bg.png" TargetMode="External"/><Relationship Id="rId944" Type="http://schemas.openxmlformats.org/officeDocument/2006/relationships/hyperlink" Target="http://pbs.twimg.com/profile_images/699626412785979392/8R7VYi1Q_normal.jpg" TargetMode="External"/><Relationship Id="rId1367" Type="http://schemas.openxmlformats.org/officeDocument/2006/relationships/hyperlink" Target="https://twitter.com/robinstroup" TargetMode="External"/><Relationship Id="rId73" Type="http://schemas.openxmlformats.org/officeDocument/2006/relationships/hyperlink" Target="https://t.co/sGP9kbI2Mb" TargetMode="External"/><Relationship Id="rId169" Type="http://schemas.openxmlformats.org/officeDocument/2006/relationships/hyperlink" Target="https://t.co/vSCN1qjYMe" TargetMode="External"/><Relationship Id="rId376" Type="http://schemas.openxmlformats.org/officeDocument/2006/relationships/hyperlink" Target="https://pbs.twimg.com/profile_banners/462229593/1428696229" TargetMode="External"/><Relationship Id="rId583" Type="http://schemas.openxmlformats.org/officeDocument/2006/relationships/hyperlink" Target="http://abs.twimg.com/images/themes/theme18/bg.gif" TargetMode="External"/><Relationship Id="rId790" Type="http://schemas.openxmlformats.org/officeDocument/2006/relationships/hyperlink" Target="http://pbs.twimg.com/profile_background_images/560845564007305216/m6SIibOC.jpeg" TargetMode="External"/><Relationship Id="rId804" Type="http://schemas.openxmlformats.org/officeDocument/2006/relationships/hyperlink" Target="http://abs.twimg.com/images/themes/theme1/bg.png" TargetMode="External"/><Relationship Id="rId1227" Type="http://schemas.openxmlformats.org/officeDocument/2006/relationships/hyperlink" Target="https://twitter.com/refugeecrimemap" TargetMode="External"/><Relationship Id="rId1434" Type="http://schemas.openxmlformats.org/officeDocument/2006/relationships/hyperlink" Target="https://twitter.com/megbatesnz" TargetMode="External"/><Relationship Id="rId4" Type="http://schemas.openxmlformats.org/officeDocument/2006/relationships/hyperlink" Target="http://t.co/1Gm8aVACKn" TargetMode="External"/><Relationship Id="rId236" Type="http://schemas.openxmlformats.org/officeDocument/2006/relationships/hyperlink" Target="https://pbs.twimg.com/profile_banners/3155146932/1459188369" TargetMode="External"/><Relationship Id="rId443" Type="http://schemas.openxmlformats.org/officeDocument/2006/relationships/hyperlink" Target="https://pbs.twimg.com/profile_banners/2617504225/1405111748" TargetMode="External"/><Relationship Id="rId650" Type="http://schemas.openxmlformats.org/officeDocument/2006/relationships/hyperlink" Target="http://abs.twimg.com/images/themes/theme15/bg.png" TargetMode="External"/><Relationship Id="rId888" Type="http://schemas.openxmlformats.org/officeDocument/2006/relationships/hyperlink" Target="http://pbs.twimg.com/profile_images/723061539691962368/5R7iCJYx_normal.jpg" TargetMode="External"/><Relationship Id="rId1073" Type="http://schemas.openxmlformats.org/officeDocument/2006/relationships/hyperlink" Target="http://pbs.twimg.com/profile_images/584997491424231424/LXqHULkr_normal.jpg" TargetMode="External"/><Relationship Id="rId1280" Type="http://schemas.openxmlformats.org/officeDocument/2006/relationships/hyperlink" Target="https://twitter.com/cimade63" TargetMode="External"/><Relationship Id="rId1501" Type="http://schemas.openxmlformats.org/officeDocument/2006/relationships/hyperlink" Target="https://twitter.com/liviapolise" TargetMode="External"/><Relationship Id="rId303" Type="http://schemas.openxmlformats.org/officeDocument/2006/relationships/hyperlink" Target="https://pbs.twimg.com/profile_banners/202326677/1456695182" TargetMode="External"/><Relationship Id="rId748" Type="http://schemas.openxmlformats.org/officeDocument/2006/relationships/hyperlink" Target="http://abs.twimg.com/images/themes/theme4/bg.gif" TargetMode="External"/><Relationship Id="rId955" Type="http://schemas.openxmlformats.org/officeDocument/2006/relationships/hyperlink" Target="http://pbs.twimg.com/profile_images/675817917758459904/vTz6C8Nd_normal.jpg" TargetMode="External"/><Relationship Id="rId1140" Type="http://schemas.openxmlformats.org/officeDocument/2006/relationships/hyperlink" Target="http://pbs.twimg.com/profile_images/378800000137786258/75a8a4d5182bd1bc9c9b9e26bbc95c46_normal.jpeg" TargetMode="External"/><Relationship Id="rId1378" Type="http://schemas.openxmlformats.org/officeDocument/2006/relationships/hyperlink" Target="https://twitter.com/yterzian" TargetMode="External"/><Relationship Id="rId84" Type="http://schemas.openxmlformats.org/officeDocument/2006/relationships/hyperlink" Target="http://t.co/CJdUEssUCj" TargetMode="External"/><Relationship Id="rId387" Type="http://schemas.openxmlformats.org/officeDocument/2006/relationships/hyperlink" Target="https://pbs.twimg.com/profile_banners/2425509946/1421165636" TargetMode="External"/><Relationship Id="rId510" Type="http://schemas.openxmlformats.org/officeDocument/2006/relationships/hyperlink" Target="http://pbs.twimg.com/profile_background_images/720911171893772288/oz4IkvkG.jpg" TargetMode="External"/><Relationship Id="rId594" Type="http://schemas.openxmlformats.org/officeDocument/2006/relationships/hyperlink" Target="http://abs.twimg.com/images/themes/theme1/bg.png" TargetMode="External"/><Relationship Id="rId608" Type="http://schemas.openxmlformats.org/officeDocument/2006/relationships/hyperlink" Target="http://abs.twimg.com/images/themes/theme13/bg.gif" TargetMode="External"/><Relationship Id="rId815" Type="http://schemas.openxmlformats.org/officeDocument/2006/relationships/hyperlink" Target="http://abs.twimg.com/images/themes/theme3/bg.gif" TargetMode="External"/><Relationship Id="rId1238" Type="http://schemas.openxmlformats.org/officeDocument/2006/relationships/hyperlink" Target="https://twitter.com/tnofc4refugees" TargetMode="External"/><Relationship Id="rId1445" Type="http://schemas.openxmlformats.org/officeDocument/2006/relationships/hyperlink" Target="https://twitter.com/bre_redes" TargetMode="External"/><Relationship Id="rId247" Type="http://schemas.openxmlformats.org/officeDocument/2006/relationships/hyperlink" Target="https://pbs.twimg.com/profile_banners/1327843160/1408485254" TargetMode="External"/><Relationship Id="rId899" Type="http://schemas.openxmlformats.org/officeDocument/2006/relationships/hyperlink" Target="http://pbs.twimg.com/profile_images/513341439086825473/ilkFxTOD_normal.jpeg" TargetMode="External"/><Relationship Id="rId1000" Type="http://schemas.openxmlformats.org/officeDocument/2006/relationships/hyperlink" Target="http://pbs.twimg.com/profile_images/693778875571159040/-lRtrcSg_normal.jpg" TargetMode="External"/><Relationship Id="rId1084" Type="http://schemas.openxmlformats.org/officeDocument/2006/relationships/hyperlink" Target="http://pbs.twimg.com/profile_images/701101929821175808/uWIiEd7z_normal.png" TargetMode="External"/><Relationship Id="rId1305" Type="http://schemas.openxmlformats.org/officeDocument/2006/relationships/hyperlink" Target="https://twitter.com/g_heaven" TargetMode="External"/><Relationship Id="rId107" Type="http://schemas.openxmlformats.org/officeDocument/2006/relationships/hyperlink" Target="http://t.co/8TW9G4sqBd" TargetMode="External"/><Relationship Id="rId454" Type="http://schemas.openxmlformats.org/officeDocument/2006/relationships/hyperlink" Target="https://pbs.twimg.com/profile_banners/3351985150/1438409108" TargetMode="External"/><Relationship Id="rId661" Type="http://schemas.openxmlformats.org/officeDocument/2006/relationships/hyperlink" Target="http://abs.twimg.com/images/themes/theme1/bg.png" TargetMode="External"/><Relationship Id="rId759" Type="http://schemas.openxmlformats.org/officeDocument/2006/relationships/hyperlink" Target="http://abs.twimg.com/images/themes/theme1/bg.png" TargetMode="External"/><Relationship Id="rId966" Type="http://schemas.openxmlformats.org/officeDocument/2006/relationships/hyperlink" Target="http://pbs.twimg.com/profile_images/681107968419590144/lV4Vl3jp_normal.jpg" TargetMode="External"/><Relationship Id="rId1291" Type="http://schemas.openxmlformats.org/officeDocument/2006/relationships/hyperlink" Target="https://twitter.com/silv3r_1337" TargetMode="External"/><Relationship Id="rId1389" Type="http://schemas.openxmlformats.org/officeDocument/2006/relationships/hyperlink" Target="https://twitter.com/hilal_kaplan" TargetMode="External"/><Relationship Id="rId1512" Type="http://schemas.openxmlformats.org/officeDocument/2006/relationships/hyperlink" Target="https://twitter.com/itzubaltzeta" TargetMode="External"/><Relationship Id="rId11" Type="http://schemas.openxmlformats.org/officeDocument/2006/relationships/hyperlink" Target="https://t.co/Yd7bzKz2AU" TargetMode="External"/><Relationship Id="rId314" Type="http://schemas.openxmlformats.org/officeDocument/2006/relationships/hyperlink" Target="https://pbs.twimg.com/profile_banners/428368659/1456880621" TargetMode="External"/><Relationship Id="rId398" Type="http://schemas.openxmlformats.org/officeDocument/2006/relationships/hyperlink" Target="https://pbs.twimg.com/profile_banners/132236753/1454107028" TargetMode="External"/><Relationship Id="rId521" Type="http://schemas.openxmlformats.org/officeDocument/2006/relationships/hyperlink" Target="http://abs.twimg.com/images/themes/theme14/bg.gif" TargetMode="External"/><Relationship Id="rId619" Type="http://schemas.openxmlformats.org/officeDocument/2006/relationships/hyperlink" Target="http://pbs.twimg.com/profile_background_images/123102885/Kopie_von_10102009kl.jpg" TargetMode="External"/><Relationship Id="rId1151" Type="http://schemas.openxmlformats.org/officeDocument/2006/relationships/hyperlink" Target="http://pbs.twimg.com/profile_images/477395212927377408/3w_-65xI_normal.jpeg" TargetMode="External"/><Relationship Id="rId1249" Type="http://schemas.openxmlformats.org/officeDocument/2006/relationships/hyperlink" Target="https://twitter.com/ana_villellas" TargetMode="External"/><Relationship Id="rId95" Type="http://schemas.openxmlformats.org/officeDocument/2006/relationships/hyperlink" Target="http://t.co/cxCI8FhR6H" TargetMode="External"/><Relationship Id="rId160" Type="http://schemas.openxmlformats.org/officeDocument/2006/relationships/hyperlink" Target="http://t.co/zjSBN2FIpj" TargetMode="External"/><Relationship Id="rId826" Type="http://schemas.openxmlformats.org/officeDocument/2006/relationships/hyperlink" Target="http://pbs.twimg.com/profile_images/475786274490425344/n13o6t9a_normal.jpeg" TargetMode="External"/><Relationship Id="rId1011" Type="http://schemas.openxmlformats.org/officeDocument/2006/relationships/hyperlink" Target="http://pbs.twimg.com/profile_images/707694768919224320/xv-WK7zC_normal.jpg" TargetMode="External"/><Relationship Id="rId1109" Type="http://schemas.openxmlformats.org/officeDocument/2006/relationships/hyperlink" Target="http://pbs.twimg.com/profile_images/671053610910781441/5Qs9BEfB_normal.png" TargetMode="External"/><Relationship Id="rId1456" Type="http://schemas.openxmlformats.org/officeDocument/2006/relationships/hyperlink" Target="https://twitter.com/veronicagar16" TargetMode="External"/><Relationship Id="rId258" Type="http://schemas.openxmlformats.org/officeDocument/2006/relationships/hyperlink" Target="https://pbs.twimg.com/profile_banners/771145920/1452253763" TargetMode="External"/><Relationship Id="rId465" Type="http://schemas.openxmlformats.org/officeDocument/2006/relationships/hyperlink" Target="https://pbs.twimg.com/profile_banners/2407605914/1427423171" TargetMode="External"/><Relationship Id="rId672" Type="http://schemas.openxmlformats.org/officeDocument/2006/relationships/hyperlink" Target="http://abs.twimg.com/images/themes/theme1/bg.png" TargetMode="External"/><Relationship Id="rId1095" Type="http://schemas.openxmlformats.org/officeDocument/2006/relationships/hyperlink" Target="http://pbs.twimg.com/profile_images/589124037881815042/cvmy3goW_normal.png" TargetMode="External"/><Relationship Id="rId1316" Type="http://schemas.openxmlformats.org/officeDocument/2006/relationships/hyperlink" Target="https://twitter.com/schlueterova" TargetMode="External"/><Relationship Id="rId1523" Type="http://schemas.openxmlformats.org/officeDocument/2006/relationships/hyperlink" Target="https://twitter.com/wakefieldnut" TargetMode="External"/><Relationship Id="rId22" Type="http://schemas.openxmlformats.org/officeDocument/2006/relationships/hyperlink" Target="https://t.co/hcIhhPgBht" TargetMode="External"/><Relationship Id="rId118" Type="http://schemas.openxmlformats.org/officeDocument/2006/relationships/hyperlink" Target="https://t.co/RIDBRqJrHf" TargetMode="External"/><Relationship Id="rId325" Type="http://schemas.openxmlformats.org/officeDocument/2006/relationships/hyperlink" Target="https://pbs.twimg.com/profile_banners/1730118852/1460260529" TargetMode="External"/><Relationship Id="rId532" Type="http://schemas.openxmlformats.org/officeDocument/2006/relationships/hyperlink" Target="http://abs.twimg.com/images/themes/theme15/bg.png" TargetMode="External"/><Relationship Id="rId977" Type="http://schemas.openxmlformats.org/officeDocument/2006/relationships/hyperlink" Target="http://pbs.twimg.com/profile_images/672091143203516416/fx3D6887_normal.png" TargetMode="External"/><Relationship Id="rId1162" Type="http://schemas.openxmlformats.org/officeDocument/2006/relationships/hyperlink" Target="http://pbs.twimg.com/profile_images/464175454044168192/HukUFRaB_normal.jpeg" TargetMode="External"/><Relationship Id="rId171" Type="http://schemas.openxmlformats.org/officeDocument/2006/relationships/hyperlink" Target="https://t.co/yNzCt6se81" TargetMode="External"/><Relationship Id="rId837" Type="http://schemas.openxmlformats.org/officeDocument/2006/relationships/hyperlink" Target="http://pbs.twimg.com/profile_images/378800000644692999/833b0fb3d1e62c84522d4cede85afb40_normal.jpeg" TargetMode="External"/><Relationship Id="rId1022" Type="http://schemas.openxmlformats.org/officeDocument/2006/relationships/hyperlink" Target="http://abs.twimg.com/sticky/default_profile_images/default_profile_5_normal.png" TargetMode="External"/><Relationship Id="rId1467" Type="http://schemas.openxmlformats.org/officeDocument/2006/relationships/hyperlink" Target="https://twitter.com/twittwerling" TargetMode="External"/><Relationship Id="rId269" Type="http://schemas.openxmlformats.org/officeDocument/2006/relationships/hyperlink" Target="https://pbs.twimg.com/profile_banners/181561712/1439637485" TargetMode="External"/><Relationship Id="rId476" Type="http://schemas.openxmlformats.org/officeDocument/2006/relationships/hyperlink" Target="http://abs.twimg.com/images/themes/theme1/bg.png" TargetMode="External"/><Relationship Id="rId683" Type="http://schemas.openxmlformats.org/officeDocument/2006/relationships/hyperlink" Target="http://abs.twimg.com/images/themes/theme15/bg.png" TargetMode="External"/><Relationship Id="rId890" Type="http://schemas.openxmlformats.org/officeDocument/2006/relationships/hyperlink" Target="http://pbs.twimg.com/profile_images/717440923999854593/nwsZKccm_normal.jpg" TargetMode="External"/><Relationship Id="rId904" Type="http://schemas.openxmlformats.org/officeDocument/2006/relationships/hyperlink" Target="http://pbs.twimg.com/profile_images/715841882543235073/KqjEgqJB_normal.jpg" TargetMode="External"/><Relationship Id="rId1327" Type="http://schemas.openxmlformats.org/officeDocument/2006/relationships/hyperlink" Target="https://twitter.com/kpeterlbw" TargetMode="External"/><Relationship Id="rId1534" Type="http://schemas.openxmlformats.org/officeDocument/2006/relationships/hyperlink" Target="https://twitter.com/m_altan44" TargetMode="External"/><Relationship Id="rId33" Type="http://schemas.openxmlformats.org/officeDocument/2006/relationships/hyperlink" Target="https://t.co/Kr2YvUa7kj" TargetMode="External"/><Relationship Id="rId129" Type="http://schemas.openxmlformats.org/officeDocument/2006/relationships/hyperlink" Target="http://t.co/MlfhXffVrl" TargetMode="External"/><Relationship Id="rId336" Type="http://schemas.openxmlformats.org/officeDocument/2006/relationships/hyperlink" Target="https://pbs.twimg.com/profile_banners/4686088682/1454042972" TargetMode="External"/><Relationship Id="rId543" Type="http://schemas.openxmlformats.org/officeDocument/2006/relationships/hyperlink" Target="http://abs.twimg.com/images/themes/theme1/bg.png" TargetMode="External"/><Relationship Id="rId988" Type="http://schemas.openxmlformats.org/officeDocument/2006/relationships/hyperlink" Target="http://pbs.twimg.com/profile_images/559454282484035585/8Wpp1b2V_normal.jpeg" TargetMode="External"/><Relationship Id="rId1173" Type="http://schemas.openxmlformats.org/officeDocument/2006/relationships/hyperlink" Target="http://pbs.twimg.com/profile_images/553258717568069632/HMPpnpzN_normal.jpeg" TargetMode="External"/><Relationship Id="rId1380" Type="http://schemas.openxmlformats.org/officeDocument/2006/relationships/hyperlink" Target="https://twitter.com/karlmccartney" TargetMode="External"/><Relationship Id="rId182" Type="http://schemas.openxmlformats.org/officeDocument/2006/relationships/hyperlink" Target="https://pbs.twimg.com/profile_banners/116809879/1444322322" TargetMode="External"/><Relationship Id="rId403" Type="http://schemas.openxmlformats.org/officeDocument/2006/relationships/hyperlink" Target="https://pbs.twimg.com/profile_banners/36288710/1392493749" TargetMode="External"/><Relationship Id="rId750" Type="http://schemas.openxmlformats.org/officeDocument/2006/relationships/hyperlink" Target="http://abs.twimg.com/images/themes/theme1/bg.png" TargetMode="External"/><Relationship Id="rId848" Type="http://schemas.openxmlformats.org/officeDocument/2006/relationships/hyperlink" Target="http://pbs.twimg.com/profile_images/2666089770/a46c2357cb237226a6e17cc7216a8fa0_normal.jpeg" TargetMode="External"/><Relationship Id="rId1033" Type="http://schemas.openxmlformats.org/officeDocument/2006/relationships/hyperlink" Target="http://pbs.twimg.com/profile_images/415820507888357376/rGRdETmM_normal.jpeg" TargetMode="External"/><Relationship Id="rId1478" Type="http://schemas.openxmlformats.org/officeDocument/2006/relationships/hyperlink" Target="https://twitter.com/q8ijin" TargetMode="External"/><Relationship Id="rId487" Type="http://schemas.openxmlformats.org/officeDocument/2006/relationships/hyperlink" Target="http://abs.twimg.com/images/themes/theme12/bg.gif" TargetMode="External"/><Relationship Id="rId610" Type="http://schemas.openxmlformats.org/officeDocument/2006/relationships/hyperlink" Target="http://abs.twimg.com/images/themes/theme1/bg.png" TargetMode="External"/><Relationship Id="rId694" Type="http://schemas.openxmlformats.org/officeDocument/2006/relationships/hyperlink" Target="http://abs.twimg.com/images/themes/theme1/bg.png" TargetMode="External"/><Relationship Id="rId708" Type="http://schemas.openxmlformats.org/officeDocument/2006/relationships/hyperlink" Target="http://abs.twimg.com/images/themes/theme15/bg.png" TargetMode="External"/><Relationship Id="rId915" Type="http://schemas.openxmlformats.org/officeDocument/2006/relationships/hyperlink" Target="http://pbs.twimg.com/profile_images/722547829810536448/rEQoMs17_normal.jpg" TargetMode="External"/><Relationship Id="rId1240" Type="http://schemas.openxmlformats.org/officeDocument/2006/relationships/hyperlink" Target="https://twitter.com/janapur" TargetMode="External"/><Relationship Id="rId1338" Type="http://schemas.openxmlformats.org/officeDocument/2006/relationships/hyperlink" Target="https://twitter.com/cleworldaffairs" TargetMode="External"/><Relationship Id="rId1545" Type="http://schemas.openxmlformats.org/officeDocument/2006/relationships/hyperlink" Target="https://twitter.com/domususa" TargetMode="External"/><Relationship Id="rId347" Type="http://schemas.openxmlformats.org/officeDocument/2006/relationships/hyperlink" Target="https://pbs.twimg.com/profile_banners/99535301/1427702498" TargetMode="External"/><Relationship Id="rId999" Type="http://schemas.openxmlformats.org/officeDocument/2006/relationships/hyperlink" Target="http://pbs.twimg.com/profile_images/2241149519/RSC-logo-web_normal.jpg" TargetMode="External"/><Relationship Id="rId1100" Type="http://schemas.openxmlformats.org/officeDocument/2006/relationships/hyperlink" Target="http://pbs.twimg.com/profile_images/703048483532627968/QKo7ohBX_normal.jpg" TargetMode="External"/><Relationship Id="rId1184" Type="http://schemas.openxmlformats.org/officeDocument/2006/relationships/hyperlink" Target="http://pbs.twimg.com/profile_images/530416204683698177/p3ZKtDLI_normal.jpeg" TargetMode="External"/><Relationship Id="rId1405" Type="http://schemas.openxmlformats.org/officeDocument/2006/relationships/hyperlink" Target="https://twitter.com/janebaghori" TargetMode="External"/><Relationship Id="rId44" Type="http://schemas.openxmlformats.org/officeDocument/2006/relationships/hyperlink" Target="https://t.co/1aAlHwQdV3" TargetMode="External"/><Relationship Id="rId554" Type="http://schemas.openxmlformats.org/officeDocument/2006/relationships/hyperlink" Target="http://abs.twimg.com/images/themes/theme1/bg.png" TargetMode="External"/><Relationship Id="rId761" Type="http://schemas.openxmlformats.org/officeDocument/2006/relationships/hyperlink" Target="http://abs.twimg.com/images/themes/theme1/bg.png" TargetMode="External"/><Relationship Id="rId859" Type="http://schemas.openxmlformats.org/officeDocument/2006/relationships/hyperlink" Target="http://pbs.twimg.com/profile_images/693400857233203200/zzEFqMYW_normal.jpg" TargetMode="External"/><Relationship Id="rId1391" Type="http://schemas.openxmlformats.org/officeDocument/2006/relationships/hyperlink" Target="https://twitter.com/avmuratcicek" TargetMode="External"/><Relationship Id="rId1489" Type="http://schemas.openxmlformats.org/officeDocument/2006/relationships/hyperlink" Target="https://twitter.com/amnestyireland" TargetMode="External"/><Relationship Id="rId193" Type="http://schemas.openxmlformats.org/officeDocument/2006/relationships/hyperlink" Target="https://pbs.twimg.com/profile_banners/1154313938/1460619015" TargetMode="External"/><Relationship Id="rId207" Type="http://schemas.openxmlformats.org/officeDocument/2006/relationships/hyperlink" Target="https://pbs.twimg.com/profile_banners/164208335/1363778553" TargetMode="External"/><Relationship Id="rId414" Type="http://schemas.openxmlformats.org/officeDocument/2006/relationships/hyperlink" Target="https://pbs.twimg.com/profile_banners/133166472/1380986982" TargetMode="External"/><Relationship Id="rId498" Type="http://schemas.openxmlformats.org/officeDocument/2006/relationships/hyperlink" Target="http://abs.twimg.com/images/themes/theme1/bg.png" TargetMode="External"/><Relationship Id="rId621" Type="http://schemas.openxmlformats.org/officeDocument/2006/relationships/hyperlink" Target="http://pbs.twimg.com/profile_background_images/654354426992435200/pHvB7EMo.jpg" TargetMode="External"/><Relationship Id="rId1044" Type="http://schemas.openxmlformats.org/officeDocument/2006/relationships/hyperlink" Target="http://pbs.twimg.com/profile_images/651491897534365696/bCxFIpeN_normal.png" TargetMode="External"/><Relationship Id="rId1251" Type="http://schemas.openxmlformats.org/officeDocument/2006/relationships/hyperlink" Target="https://twitter.com/v_leonetti_" TargetMode="External"/><Relationship Id="rId1349" Type="http://schemas.openxmlformats.org/officeDocument/2006/relationships/hyperlink" Target="https://twitter.com/ususmama" TargetMode="External"/><Relationship Id="rId260" Type="http://schemas.openxmlformats.org/officeDocument/2006/relationships/hyperlink" Target="https://pbs.twimg.com/profile_banners/100290102/1414497226" TargetMode="External"/><Relationship Id="rId719" Type="http://schemas.openxmlformats.org/officeDocument/2006/relationships/hyperlink" Target="http://abs.twimg.com/images/themes/theme1/bg.png" TargetMode="External"/><Relationship Id="rId926" Type="http://schemas.openxmlformats.org/officeDocument/2006/relationships/hyperlink" Target="http://pbs.twimg.com/profile_images/722406357811535873/HfSieuw8_normal.jpg" TargetMode="External"/><Relationship Id="rId1111" Type="http://schemas.openxmlformats.org/officeDocument/2006/relationships/hyperlink" Target="http://pbs.twimg.com/profile_images/623181563895877632/tvcSk4Vj_normal.jpg" TargetMode="External"/><Relationship Id="rId55" Type="http://schemas.openxmlformats.org/officeDocument/2006/relationships/hyperlink" Target="http://t.co/pWQmyqEuCk" TargetMode="External"/><Relationship Id="rId120" Type="http://schemas.openxmlformats.org/officeDocument/2006/relationships/hyperlink" Target="http://t.co/37Aw4zuIf2" TargetMode="External"/><Relationship Id="rId358" Type="http://schemas.openxmlformats.org/officeDocument/2006/relationships/hyperlink" Target="https://pbs.twimg.com/profile_banners/4869250666/1458123482" TargetMode="External"/><Relationship Id="rId565" Type="http://schemas.openxmlformats.org/officeDocument/2006/relationships/hyperlink" Target="http://abs.twimg.com/images/themes/theme1/bg.png" TargetMode="External"/><Relationship Id="rId772" Type="http://schemas.openxmlformats.org/officeDocument/2006/relationships/hyperlink" Target="http://abs.twimg.com/images/themes/theme1/bg.png" TargetMode="External"/><Relationship Id="rId1195" Type="http://schemas.openxmlformats.org/officeDocument/2006/relationships/hyperlink" Target="https://twitter.com/frxtakos" TargetMode="External"/><Relationship Id="rId1209" Type="http://schemas.openxmlformats.org/officeDocument/2006/relationships/hyperlink" Target="https://twitter.com/curaj" TargetMode="External"/><Relationship Id="rId1416" Type="http://schemas.openxmlformats.org/officeDocument/2006/relationships/hyperlink" Target="https://twitter.com/bernameaden" TargetMode="External"/><Relationship Id="rId218" Type="http://schemas.openxmlformats.org/officeDocument/2006/relationships/hyperlink" Target="https://pbs.twimg.com/profile_banners/704369311004139520/1459208128" TargetMode="External"/><Relationship Id="rId425" Type="http://schemas.openxmlformats.org/officeDocument/2006/relationships/hyperlink" Target="https://pbs.twimg.com/profile_banners/2906801315/1453843868" TargetMode="External"/><Relationship Id="rId632" Type="http://schemas.openxmlformats.org/officeDocument/2006/relationships/hyperlink" Target="http://abs.twimg.com/images/themes/theme1/bg.png" TargetMode="External"/><Relationship Id="rId1055" Type="http://schemas.openxmlformats.org/officeDocument/2006/relationships/hyperlink" Target="http://pbs.twimg.com/profile_images/721810023408615427/NsMzGhYN_normal.jpg" TargetMode="External"/><Relationship Id="rId1262" Type="http://schemas.openxmlformats.org/officeDocument/2006/relationships/hyperlink" Target="https://twitter.com/la_llegra" TargetMode="External"/><Relationship Id="rId271" Type="http://schemas.openxmlformats.org/officeDocument/2006/relationships/hyperlink" Target="https://pbs.twimg.com/profile_banners/3588839127/1454000425" TargetMode="External"/><Relationship Id="rId937" Type="http://schemas.openxmlformats.org/officeDocument/2006/relationships/hyperlink" Target="http://pbs.twimg.com/profile_images/490762795537821696/NCm8d97j_normal.jpeg" TargetMode="External"/><Relationship Id="rId1122" Type="http://schemas.openxmlformats.org/officeDocument/2006/relationships/hyperlink" Target="http://pbs.twimg.com/profile_images/672227857226031104/pSvKc715_normal.png" TargetMode="External"/><Relationship Id="rId66" Type="http://schemas.openxmlformats.org/officeDocument/2006/relationships/hyperlink" Target="https://t.co/KcAQqyoFgs" TargetMode="External"/><Relationship Id="rId131" Type="http://schemas.openxmlformats.org/officeDocument/2006/relationships/hyperlink" Target="https://t.co/OQNzzi9Yks" TargetMode="External"/><Relationship Id="rId369" Type="http://schemas.openxmlformats.org/officeDocument/2006/relationships/hyperlink" Target="https://pbs.twimg.com/profile_banners/207950470/1353100301" TargetMode="External"/><Relationship Id="rId576" Type="http://schemas.openxmlformats.org/officeDocument/2006/relationships/hyperlink" Target="http://pbs.twimg.com/profile_background_images/275278495/IMG_2448.PNG" TargetMode="External"/><Relationship Id="rId783" Type="http://schemas.openxmlformats.org/officeDocument/2006/relationships/hyperlink" Target="http://abs.twimg.com/images/themes/theme1/bg.png" TargetMode="External"/><Relationship Id="rId990" Type="http://schemas.openxmlformats.org/officeDocument/2006/relationships/hyperlink" Target="http://pbs.twimg.com/profile_images/559223073769943040/cIvxjbnF_normal.jpeg" TargetMode="External"/><Relationship Id="rId1427" Type="http://schemas.openxmlformats.org/officeDocument/2006/relationships/hyperlink" Target="https://twitter.com/stevegallagher" TargetMode="External"/><Relationship Id="rId229" Type="http://schemas.openxmlformats.org/officeDocument/2006/relationships/hyperlink" Target="https://pbs.twimg.com/profile_banners/389025767/1356730634" TargetMode="External"/><Relationship Id="rId436" Type="http://schemas.openxmlformats.org/officeDocument/2006/relationships/hyperlink" Target="https://pbs.twimg.com/profile_banners/244048301/1364976436" TargetMode="External"/><Relationship Id="rId643" Type="http://schemas.openxmlformats.org/officeDocument/2006/relationships/hyperlink" Target="http://pbs.twimg.com/profile_background_images/378800000133748267/PfdfVAL4.jpeg" TargetMode="External"/><Relationship Id="rId1066" Type="http://schemas.openxmlformats.org/officeDocument/2006/relationships/hyperlink" Target="http://pbs.twimg.com/profile_images/675061450319273985/kTZolmrD_normal.jpg" TargetMode="External"/><Relationship Id="rId1273" Type="http://schemas.openxmlformats.org/officeDocument/2006/relationships/hyperlink" Target="https://twitter.com/picum_post" TargetMode="External"/><Relationship Id="rId1480" Type="http://schemas.openxmlformats.org/officeDocument/2006/relationships/hyperlink" Target="https://twitter.com/ulfiii612" TargetMode="External"/><Relationship Id="rId850" Type="http://schemas.openxmlformats.org/officeDocument/2006/relationships/hyperlink" Target="http://abs.twimg.com/sticky/default_profile_images/default_profile_3_normal.png" TargetMode="External"/><Relationship Id="rId948" Type="http://schemas.openxmlformats.org/officeDocument/2006/relationships/hyperlink" Target="http://abs.twimg.com/sticky/default_profile_images/default_profile_4_normal.png" TargetMode="External"/><Relationship Id="rId1133" Type="http://schemas.openxmlformats.org/officeDocument/2006/relationships/hyperlink" Target="http://abs.twimg.com/sticky/default_profile_images/default_profile_1_normal.png" TargetMode="External"/><Relationship Id="rId77" Type="http://schemas.openxmlformats.org/officeDocument/2006/relationships/hyperlink" Target="https://t.co/henKyRvWvm" TargetMode="External"/><Relationship Id="rId282" Type="http://schemas.openxmlformats.org/officeDocument/2006/relationships/hyperlink" Target="https://pbs.twimg.com/profile_banners/2339238427/1392876246" TargetMode="External"/><Relationship Id="rId503" Type="http://schemas.openxmlformats.org/officeDocument/2006/relationships/hyperlink" Target="http://pbs.twimg.com/profile_background_images/681119875/df45e74d1faed2c40e78906add64d293.jpeg" TargetMode="External"/><Relationship Id="rId587" Type="http://schemas.openxmlformats.org/officeDocument/2006/relationships/hyperlink" Target="http://pbs.twimg.com/profile_background_images/796942886/a38b99087a610167cf660b50f2fcee88.jpeg" TargetMode="External"/><Relationship Id="rId710" Type="http://schemas.openxmlformats.org/officeDocument/2006/relationships/hyperlink" Target="http://abs.twimg.com/images/themes/theme1/bg.png" TargetMode="External"/><Relationship Id="rId808" Type="http://schemas.openxmlformats.org/officeDocument/2006/relationships/hyperlink" Target="http://abs.twimg.com/images/themes/theme14/bg.gif" TargetMode="External"/><Relationship Id="rId1340" Type="http://schemas.openxmlformats.org/officeDocument/2006/relationships/hyperlink" Target="https://twitter.com/tantepolly" TargetMode="External"/><Relationship Id="rId1438" Type="http://schemas.openxmlformats.org/officeDocument/2006/relationships/hyperlink" Target="https://twitter.com/aprensasevilla" TargetMode="External"/><Relationship Id="rId8" Type="http://schemas.openxmlformats.org/officeDocument/2006/relationships/hyperlink" Target="http://t.co/CBwWMm1Vj7" TargetMode="External"/><Relationship Id="rId142" Type="http://schemas.openxmlformats.org/officeDocument/2006/relationships/hyperlink" Target="http://t.co/RGKs6IfHrT" TargetMode="External"/><Relationship Id="rId447" Type="http://schemas.openxmlformats.org/officeDocument/2006/relationships/hyperlink" Target="https://pbs.twimg.com/profile_banners/2882331822/1440080809" TargetMode="External"/><Relationship Id="rId794" Type="http://schemas.openxmlformats.org/officeDocument/2006/relationships/hyperlink" Target="http://pbs.twimg.com/profile_background_images/622714359/nl44ikyjnwzrivuyneen.jpeg" TargetMode="External"/><Relationship Id="rId1077" Type="http://schemas.openxmlformats.org/officeDocument/2006/relationships/hyperlink" Target="http://pbs.twimg.com/profile_images/473392509872119808/9xBAFpiq_normal.jpeg" TargetMode="External"/><Relationship Id="rId1200" Type="http://schemas.openxmlformats.org/officeDocument/2006/relationships/hyperlink" Target="https://twitter.com/renefleissner" TargetMode="External"/><Relationship Id="rId654" Type="http://schemas.openxmlformats.org/officeDocument/2006/relationships/hyperlink" Target="http://abs.twimg.com/images/themes/theme1/bg.png" TargetMode="External"/><Relationship Id="rId861" Type="http://schemas.openxmlformats.org/officeDocument/2006/relationships/hyperlink" Target="http://pbs.twimg.com/profile_images/714586954013282304/4Ss0iorP_normal.jpg" TargetMode="External"/><Relationship Id="rId959" Type="http://schemas.openxmlformats.org/officeDocument/2006/relationships/hyperlink" Target="http://pbs.twimg.com/profile_images/3084997095/e809bac88bda40597d0d6928c4104d11_normal.jpeg" TargetMode="External"/><Relationship Id="rId1284" Type="http://schemas.openxmlformats.org/officeDocument/2006/relationships/hyperlink" Target="https://twitter.com/joujou74_" TargetMode="External"/><Relationship Id="rId1491" Type="http://schemas.openxmlformats.org/officeDocument/2006/relationships/hyperlink" Target="https://twitter.com/mariaduggan" TargetMode="External"/><Relationship Id="rId1505" Type="http://schemas.openxmlformats.org/officeDocument/2006/relationships/hyperlink" Target="https://twitter.com/pbadaboum" TargetMode="External"/><Relationship Id="rId293" Type="http://schemas.openxmlformats.org/officeDocument/2006/relationships/hyperlink" Target="https://pbs.twimg.com/profile_banners/240629853/1435164335" TargetMode="External"/><Relationship Id="rId307" Type="http://schemas.openxmlformats.org/officeDocument/2006/relationships/hyperlink" Target="https://pbs.twimg.com/profile_banners/79822830/1442525551" TargetMode="External"/><Relationship Id="rId514" Type="http://schemas.openxmlformats.org/officeDocument/2006/relationships/hyperlink" Target="http://pbs.twimg.com/profile_background_images/669190832/8e4e1499fd45a27e394edb4237b3d7d3.jpeg" TargetMode="External"/><Relationship Id="rId721" Type="http://schemas.openxmlformats.org/officeDocument/2006/relationships/hyperlink" Target="http://abs.twimg.com/images/themes/theme1/bg.png" TargetMode="External"/><Relationship Id="rId1144" Type="http://schemas.openxmlformats.org/officeDocument/2006/relationships/hyperlink" Target="http://pbs.twimg.com/profile_images/719756734189821952/rWGrNBJ4_normal.jpg" TargetMode="External"/><Relationship Id="rId1351" Type="http://schemas.openxmlformats.org/officeDocument/2006/relationships/hyperlink" Target="https://twitter.com/tu_oficina" TargetMode="External"/><Relationship Id="rId1449" Type="http://schemas.openxmlformats.org/officeDocument/2006/relationships/hyperlink" Target="https://twitter.com/schnee_mueller" TargetMode="External"/><Relationship Id="rId88" Type="http://schemas.openxmlformats.org/officeDocument/2006/relationships/hyperlink" Target="https://t.co/fyzbl0T0Rx" TargetMode="External"/><Relationship Id="rId153" Type="http://schemas.openxmlformats.org/officeDocument/2006/relationships/hyperlink" Target="http://t.co/AGGnnk30rz" TargetMode="External"/><Relationship Id="rId360" Type="http://schemas.openxmlformats.org/officeDocument/2006/relationships/hyperlink" Target="https://pbs.twimg.com/profile_banners/167867714/1417197326" TargetMode="External"/><Relationship Id="rId598" Type="http://schemas.openxmlformats.org/officeDocument/2006/relationships/hyperlink" Target="http://pbs.twimg.com/profile_background_images/592232945517133824/Fp-cbWI-.jpg" TargetMode="External"/><Relationship Id="rId819" Type="http://schemas.openxmlformats.org/officeDocument/2006/relationships/hyperlink" Target="http://pbs.twimg.com/profile_images/669576347497304064/HYpfOAss_normal.png" TargetMode="External"/><Relationship Id="rId1004" Type="http://schemas.openxmlformats.org/officeDocument/2006/relationships/hyperlink" Target="http://pbs.twimg.com/profile_images/611901047565631488/ELOY8iWR_normal.jpg" TargetMode="External"/><Relationship Id="rId1211" Type="http://schemas.openxmlformats.org/officeDocument/2006/relationships/hyperlink" Target="https://twitter.com/tpashby" TargetMode="External"/><Relationship Id="rId220" Type="http://schemas.openxmlformats.org/officeDocument/2006/relationships/hyperlink" Target="https://pbs.twimg.com/profile_banners/123999903/1458432836" TargetMode="External"/><Relationship Id="rId458" Type="http://schemas.openxmlformats.org/officeDocument/2006/relationships/hyperlink" Target="https://pbs.twimg.com/profile_banners/1710236786/1422401786" TargetMode="External"/><Relationship Id="rId665" Type="http://schemas.openxmlformats.org/officeDocument/2006/relationships/hyperlink" Target="http://abs.twimg.com/images/themes/theme5/bg.gif" TargetMode="External"/><Relationship Id="rId872" Type="http://schemas.openxmlformats.org/officeDocument/2006/relationships/hyperlink" Target="http://pbs.twimg.com/profile_images/1421963799/TORavatar_normal.jpg" TargetMode="External"/><Relationship Id="rId1088" Type="http://schemas.openxmlformats.org/officeDocument/2006/relationships/hyperlink" Target="http://pbs.twimg.com/profile_images/2549378758/5qsiu4uj7oad49etxqvu_normal.jpeg" TargetMode="External"/><Relationship Id="rId1295" Type="http://schemas.openxmlformats.org/officeDocument/2006/relationships/hyperlink" Target="https://twitter.com/_ichnicht" TargetMode="External"/><Relationship Id="rId1309" Type="http://schemas.openxmlformats.org/officeDocument/2006/relationships/hyperlink" Target="https://twitter.com/breitbartlondon" TargetMode="External"/><Relationship Id="rId1516" Type="http://schemas.openxmlformats.org/officeDocument/2006/relationships/hyperlink" Target="https://twitter.com/grannies4equal" TargetMode="External"/><Relationship Id="rId15" Type="http://schemas.openxmlformats.org/officeDocument/2006/relationships/hyperlink" Target="http://t.co/RHcKQyMnDa" TargetMode="External"/><Relationship Id="rId318" Type="http://schemas.openxmlformats.org/officeDocument/2006/relationships/hyperlink" Target="https://pbs.twimg.com/profile_banners/2459721182/1458858180" TargetMode="External"/><Relationship Id="rId525" Type="http://schemas.openxmlformats.org/officeDocument/2006/relationships/hyperlink" Target="http://abs.twimg.com/images/themes/theme1/bg.png" TargetMode="External"/><Relationship Id="rId732" Type="http://schemas.openxmlformats.org/officeDocument/2006/relationships/hyperlink" Target="http://pbs.twimg.com/profile_background_images/193274579/severus-snape-severus-snape-6237055-800-1185.jpg" TargetMode="External"/><Relationship Id="rId1155" Type="http://schemas.openxmlformats.org/officeDocument/2006/relationships/hyperlink" Target="http://pbs.twimg.com/profile_images/652938066273902592/4YFt5OnF_normal.png" TargetMode="External"/><Relationship Id="rId1362" Type="http://schemas.openxmlformats.org/officeDocument/2006/relationships/hyperlink" Target="https://twitter.com/ccrweb" TargetMode="External"/><Relationship Id="rId99" Type="http://schemas.openxmlformats.org/officeDocument/2006/relationships/hyperlink" Target="https://t.co/Yjnw0Jv5hO" TargetMode="External"/><Relationship Id="rId164" Type="http://schemas.openxmlformats.org/officeDocument/2006/relationships/hyperlink" Target="https://t.co/iRkaxyfr3w" TargetMode="External"/><Relationship Id="rId371" Type="http://schemas.openxmlformats.org/officeDocument/2006/relationships/hyperlink" Target="https://pbs.twimg.com/profile_banners/111352166/1386192436" TargetMode="External"/><Relationship Id="rId1015" Type="http://schemas.openxmlformats.org/officeDocument/2006/relationships/hyperlink" Target="http://pbs.twimg.com/profile_images/690961798074363906/udd74dIp_normal.jpg" TargetMode="External"/><Relationship Id="rId1222" Type="http://schemas.openxmlformats.org/officeDocument/2006/relationships/hyperlink" Target="https://twitter.com/jvpvc" TargetMode="External"/><Relationship Id="rId469" Type="http://schemas.openxmlformats.org/officeDocument/2006/relationships/hyperlink" Target="https://pbs.twimg.com/profile_banners/243918522/1460371157" TargetMode="External"/><Relationship Id="rId676" Type="http://schemas.openxmlformats.org/officeDocument/2006/relationships/hyperlink" Target="http://abs.twimg.com/images/themes/theme10/bg.gif" TargetMode="External"/><Relationship Id="rId883" Type="http://schemas.openxmlformats.org/officeDocument/2006/relationships/hyperlink" Target="http://pbs.twimg.com/profile_images/716325325312016384/Tm9lDi0D_normal.jpg" TargetMode="External"/><Relationship Id="rId1099" Type="http://schemas.openxmlformats.org/officeDocument/2006/relationships/hyperlink" Target="http://pbs.twimg.com/profile_images/703245454071300096/w2GqJ1dn_normal.jpg" TargetMode="External"/><Relationship Id="rId1527" Type="http://schemas.openxmlformats.org/officeDocument/2006/relationships/hyperlink" Target="https://twitter.com/alexkollet" TargetMode="External"/><Relationship Id="rId26" Type="http://schemas.openxmlformats.org/officeDocument/2006/relationships/hyperlink" Target="https://t.co/ORz5p1JZ9C" TargetMode="External"/><Relationship Id="rId231" Type="http://schemas.openxmlformats.org/officeDocument/2006/relationships/hyperlink" Target="https://pbs.twimg.com/profile_banners/3076039949/1454432594" TargetMode="External"/><Relationship Id="rId329" Type="http://schemas.openxmlformats.org/officeDocument/2006/relationships/hyperlink" Target="https://pbs.twimg.com/profile_banners/21390756/1446809950" TargetMode="External"/><Relationship Id="rId536" Type="http://schemas.openxmlformats.org/officeDocument/2006/relationships/hyperlink" Target="http://abs.twimg.com/images/themes/theme1/bg.png" TargetMode="External"/><Relationship Id="rId1166" Type="http://schemas.openxmlformats.org/officeDocument/2006/relationships/hyperlink" Target="http://pbs.twimg.com/profile_images/560219825499541504/AyODcsiF_normal.jpeg" TargetMode="External"/><Relationship Id="rId1373" Type="http://schemas.openxmlformats.org/officeDocument/2006/relationships/hyperlink" Target="https://twitter.com/francdefrance" TargetMode="External"/><Relationship Id="rId175" Type="http://schemas.openxmlformats.org/officeDocument/2006/relationships/hyperlink" Target="https://t.co/OjMjXHy2zK" TargetMode="External"/><Relationship Id="rId743" Type="http://schemas.openxmlformats.org/officeDocument/2006/relationships/hyperlink" Target="http://pbs.twimg.com/profile_background_images/158566188/NEW-twitter-wallpaper5.png" TargetMode="External"/><Relationship Id="rId950" Type="http://schemas.openxmlformats.org/officeDocument/2006/relationships/hyperlink" Target="http://pbs.twimg.com/profile_images/709148479822675968/JyZplXus_normal.jpg" TargetMode="External"/><Relationship Id="rId1026" Type="http://schemas.openxmlformats.org/officeDocument/2006/relationships/hyperlink" Target="http://pbs.twimg.com/profile_images/570631148780568576/aXVMBMiu_normal.jpeg" TargetMode="External"/><Relationship Id="rId382" Type="http://schemas.openxmlformats.org/officeDocument/2006/relationships/hyperlink" Target="https://pbs.twimg.com/profile_banners/722506906858864640/1461144819" TargetMode="External"/><Relationship Id="rId603" Type="http://schemas.openxmlformats.org/officeDocument/2006/relationships/hyperlink" Target="http://abs.twimg.com/images/themes/theme1/bg.png" TargetMode="External"/><Relationship Id="rId687" Type="http://schemas.openxmlformats.org/officeDocument/2006/relationships/hyperlink" Target="http://abs.twimg.com/images/themes/theme1/bg.png" TargetMode="External"/><Relationship Id="rId810" Type="http://schemas.openxmlformats.org/officeDocument/2006/relationships/hyperlink" Target="http://abs.twimg.com/images/themes/theme1/bg.png" TargetMode="External"/><Relationship Id="rId908" Type="http://schemas.openxmlformats.org/officeDocument/2006/relationships/hyperlink" Target="http://pbs.twimg.com/profile_images/695184021731414016/KMyLj2dn_normal.png" TargetMode="External"/><Relationship Id="rId1233" Type="http://schemas.openxmlformats.org/officeDocument/2006/relationships/hyperlink" Target="https://twitter.com/cskidmoremp" TargetMode="External"/><Relationship Id="rId1440" Type="http://schemas.openxmlformats.org/officeDocument/2006/relationships/hyperlink" Target="https://twitter.com/nitro_politic" TargetMode="External"/><Relationship Id="rId1538" Type="http://schemas.openxmlformats.org/officeDocument/2006/relationships/hyperlink" Target="https://twitter.com/emmakb" TargetMode="External"/><Relationship Id="rId242" Type="http://schemas.openxmlformats.org/officeDocument/2006/relationships/hyperlink" Target="https://pbs.twimg.com/profile_banners/3979948215/1450650135" TargetMode="External"/><Relationship Id="rId894" Type="http://schemas.openxmlformats.org/officeDocument/2006/relationships/hyperlink" Target="http://pbs.twimg.com/profile_images/704424266620669952/C43baN0Z_normal.jpg" TargetMode="External"/><Relationship Id="rId1177" Type="http://schemas.openxmlformats.org/officeDocument/2006/relationships/hyperlink" Target="http://pbs.twimg.com/profile_images/719784793882230784/tWu2jh1b_normal.jpg" TargetMode="External"/><Relationship Id="rId1300" Type="http://schemas.openxmlformats.org/officeDocument/2006/relationships/hyperlink" Target="https://twitter.com/miguelmartink" TargetMode="External"/><Relationship Id="rId37" Type="http://schemas.openxmlformats.org/officeDocument/2006/relationships/hyperlink" Target="https://t.co/6RlLiDfcB3" TargetMode="External"/><Relationship Id="rId102" Type="http://schemas.openxmlformats.org/officeDocument/2006/relationships/hyperlink" Target="http://t.co/S73O70xkyB" TargetMode="External"/><Relationship Id="rId547" Type="http://schemas.openxmlformats.org/officeDocument/2006/relationships/hyperlink" Target="http://abs.twimg.com/images/themes/theme1/bg.png" TargetMode="External"/><Relationship Id="rId754" Type="http://schemas.openxmlformats.org/officeDocument/2006/relationships/hyperlink" Target="http://pbs.twimg.com/profile_background_images/378800000114723657/400983c4fd7471787de9c4e5643c998d.png" TargetMode="External"/><Relationship Id="rId961" Type="http://schemas.openxmlformats.org/officeDocument/2006/relationships/hyperlink" Target="http://pbs.twimg.com/profile_images/566236112876609536/C9Mw_KoX_normal.jpeg" TargetMode="External"/><Relationship Id="rId1384" Type="http://schemas.openxmlformats.org/officeDocument/2006/relationships/hyperlink" Target="https://twitter.com/irresistibleich" TargetMode="External"/><Relationship Id="rId90" Type="http://schemas.openxmlformats.org/officeDocument/2006/relationships/hyperlink" Target="https://t.co/lVoVreAjRA" TargetMode="External"/><Relationship Id="rId186" Type="http://schemas.openxmlformats.org/officeDocument/2006/relationships/hyperlink" Target="https://pbs.twimg.com/profile_banners/3221457006/1457468587" TargetMode="External"/><Relationship Id="rId393" Type="http://schemas.openxmlformats.org/officeDocument/2006/relationships/hyperlink" Target="https://pbs.twimg.com/profile_banners/312321651/1370551233" TargetMode="External"/><Relationship Id="rId407" Type="http://schemas.openxmlformats.org/officeDocument/2006/relationships/hyperlink" Target="https://pbs.twimg.com/profile_banners/3099613624/1438298694" TargetMode="External"/><Relationship Id="rId614" Type="http://schemas.openxmlformats.org/officeDocument/2006/relationships/hyperlink" Target="http://abs.twimg.com/images/themes/theme1/bg.png" TargetMode="External"/><Relationship Id="rId821" Type="http://schemas.openxmlformats.org/officeDocument/2006/relationships/hyperlink" Target="http://pbs.twimg.com/profile_images/652161650389295104/Vy43pXV-_normal.jpg" TargetMode="External"/><Relationship Id="rId1037" Type="http://schemas.openxmlformats.org/officeDocument/2006/relationships/hyperlink" Target="http://pbs.twimg.com/profile_images/668707077473239040/KxDuXe1y_normal.jpg" TargetMode="External"/><Relationship Id="rId1244" Type="http://schemas.openxmlformats.org/officeDocument/2006/relationships/hyperlink" Target="https://twitter.com/nexthamburg" TargetMode="External"/><Relationship Id="rId1451" Type="http://schemas.openxmlformats.org/officeDocument/2006/relationships/hyperlink" Target="https://twitter.com/dancrawford85" TargetMode="External"/><Relationship Id="rId253" Type="http://schemas.openxmlformats.org/officeDocument/2006/relationships/hyperlink" Target="https://pbs.twimg.com/profile_banners/608996416/1456233745" TargetMode="External"/><Relationship Id="rId460" Type="http://schemas.openxmlformats.org/officeDocument/2006/relationships/hyperlink" Target="https://pbs.twimg.com/profile_banners/1212706254/1361639552" TargetMode="External"/><Relationship Id="rId698" Type="http://schemas.openxmlformats.org/officeDocument/2006/relationships/hyperlink" Target="http://abs.twimg.com/images/themes/theme1/bg.png" TargetMode="External"/><Relationship Id="rId919" Type="http://schemas.openxmlformats.org/officeDocument/2006/relationships/hyperlink" Target="http://pbs.twimg.com/profile_images/603357236874850304/6etULKc2_normal.jpg" TargetMode="External"/><Relationship Id="rId1090" Type="http://schemas.openxmlformats.org/officeDocument/2006/relationships/hyperlink" Target="http://pbs.twimg.com/profile_images/664139632263712769/d0KqrItU_normal.jpg" TargetMode="External"/><Relationship Id="rId1104" Type="http://schemas.openxmlformats.org/officeDocument/2006/relationships/hyperlink" Target="http://pbs.twimg.com/profile_images/710211296671735808/8BfYardB_normal.jpg" TargetMode="External"/><Relationship Id="rId1311" Type="http://schemas.openxmlformats.org/officeDocument/2006/relationships/hyperlink" Target="https://twitter.com/jackcarnold" TargetMode="External"/><Relationship Id="rId1549" Type="http://schemas.openxmlformats.org/officeDocument/2006/relationships/hyperlink" Target="https://twitter.com/citizensuk" TargetMode="External"/><Relationship Id="rId48" Type="http://schemas.openxmlformats.org/officeDocument/2006/relationships/hyperlink" Target="http://t.co/nRgCD7LPtP" TargetMode="External"/><Relationship Id="rId113" Type="http://schemas.openxmlformats.org/officeDocument/2006/relationships/hyperlink" Target="https://t.co/UB9ZnGCWFP" TargetMode="External"/><Relationship Id="rId320" Type="http://schemas.openxmlformats.org/officeDocument/2006/relationships/hyperlink" Target="https://pbs.twimg.com/profile_banners/217951388/1456360693" TargetMode="External"/><Relationship Id="rId558" Type="http://schemas.openxmlformats.org/officeDocument/2006/relationships/hyperlink" Target="http://pbs.twimg.com/profile_background_images/579588212/lyi0nilcbjl7sr141of1.jpeg" TargetMode="External"/><Relationship Id="rId765" Type="http://schemas.openxmlformats.org/officeDocument/2006/relationships/hyperlink" Target="http://abs.twimg.com/images/themes/theme3/bg.gif" TargetMode="External"/><Relationship Id="rId972" Type="http://schemas.openxmlformats.org/officeDocument/2006/relationships/hyperlink" Target="http://pbs.twimg.com/profile_images/378800000181269232/c003f405d63f0b791a3cc4ab3a66deaa_normal.jpeg" TargetMode="External"/><Relationship Id="rId1188" Type="http://schemas.openxmlformats.org/officeDocument/2006/relationships/hyperlink" Target="https://twitter.com/mashable" TargetMode="External"/><Relationship Id="rId1395" Type="http://schemas.openxmlformats.org/officeDocument/2006/relationships/hyperlink" Target="https://twitter.com/sarahnewtonmp" TargetMode="External"/><Relationship Id="rId1409" Type="http://schemas.openxmlformats.org/officeDocument/2006/relationships/hyperlink" Target="https://twitter.com/wake_uk" TargetMode="External"/><Relationship Id="rId197" Type="http://schemas.openxmlformats.org/officeDocument/2006/relationships/hyperlink" Target="https://pbs.twimg.com/profile_banners/2829895029/1413308428" TargetMode="External"/><Relationship Id="rId418" Type="http://schemas.openxmlformats.org/officeDocument/2006/relationships/hyperlink" Target="https://pbs.twimg.com/profile_banners/712573499282440192/1458811071" TargetMode="External"/><Relationship Id="rId625" Type="http://schemas.openxmlformats.org/officeDocument/2006/relationships/hyperlink" Target="http://abs.twimg.com/images/themes/theme1/bg.png" TargetMode="External"/><Relationship Id="rId832" Type="http://schemas.openxmlformats.org/officeDocument/2006/relationships/hyperlink" Target="http://pbs.twimg.com/profile_images/684060581591134209/d0gRDZFV_normal.jpg" TargetMode="External"/><Relationship Id="rId1048" Type="http://schemas.openxmlformats.org/officeDocument/2006/relationships/hyperlink" Target="http://pbs.twimg.com/profile_images/649554726212739073/wK-k9v5P_normal.png" TargetMode="External"/><Relationship Id="rId1255" Type="http://schemas.openxmlformats.org/officeDocument/2006/relationships/hyperlink" Target="https://twitter.com/pirat_django" TargetMode="External"/><Relationship Id="rId1462" Type="http://schemas.openxmlformats.org/officeDocument/2006/relationships/hyperlink" Target="https://twitter.com/fhollande" TargetMode="External"/><Relationship Id="rId264" Type="http://schemas.openxmlformats.org/officeDocument/2006/relationships/hyperlink" Target="https://pbs.twimg.com/profile_banners/980107098/1452641123" TargetMode="External"/><Relationship Id="rId471" Type="http://schemas.openxmlformats.org/officeDocument/2006/relationships/hyperlink" Target="http://abs.twimg.com/images/themes/theme1/bg.png" TargetMode="External"/><Relationship Id="rId1115" Type="http://schemas.openxmlformats.org/officeDocument/2006/relationships/hyperlink" Target="http://pbs.twimg.com/profile_images/714294916210417664/WjljbF1z_normal.jpg" TargetMode="External"/><Relationship Id="rId1322" Type="http://schemas.openxmlformats.org/officeDocument/2006/relationships/hyperlink" Target="https://twitter.com/jkriggins" TargetMode="External"/><Relationship Id="rId59" Type="http://schemas.openxmlformats.org/officeDocument/2006/relationships/hyperlink" Target="https://t.co/AEAltUeHmP" TargetMode="External"/><Relationship Id="rId124" Type="http://schemas.openxmlformats.org/officeDocument/2006/relationships/hyperlink" Target="https://t.co/Z9BZNTpfjd" TargetMode="External"/><Relationship Id="rId569" Type="http://schemas.openxmlformats.org/officeDocument/2006/relationships/hyperlink" Target="http://abs.twimg.com/images/themes/theme1/bg.png" TargetMode="External"/><Relationship Id="rId776" Type="http://schemas.openxmlformats.org/officeDocument/2006/relationships/hyperlink" Target="http://abs.twimg.com/images/themes/theme1/bg.png" TargetMode="External"/><Relationship Id="rId983" Type="http://schemas.openxmlformats.org/officeDocument/2006/relationships/hyperlink" Target="http://pbs.twimg.com/profile_images/3371255140/c8f8f54e559dacc1337650397e15d8bd_normal.jpeg" TargetMode="External"/><Relationship Id="rId1199" Type="http://schemas.openxmlformats.org/officeDocument/2006/relationships/hyperlink" Target="https://twitter.com/funkhauszorra" TargetMode="External"/><Relationship Id="rId331" Type="http://schemas.openxmlformats.org/officeDocument/2006/relationships/hyperlink" Target="https://pbs.twimg.com/profile_banners/3297226109/1447092948" TargetMode="External"/><Relationship Id="rId429" Type="http://schemas.openxmlformats.org/officeDocument/2006/relationships/hyperlink" Target="https://pbs.twimg.com/profile_banners/3089155533/1426178401" TargetMode="External"/><Relationship Id="rId636" Type="http://schemas.openxmlformats.org/officeDocument/2006/relationships/hyperlink" Target="http://abs.twimg.com/images/themes/theme1/bg.png" TargetMode="External"/><Relationship Id="rId1059" Type="http://schemas.openxmlformats.org/officeDocument/2006/relationships/hyperlink" Target="http://pbs.twimg.com/profile_images/698265591304626176/zzT-28hA_normal.jpg" TargetMode="External"/><Relationship Id="rId1266" Type="http://schemas.openxmlformats.org/officeDocument/2006/relationships/hyperlink" Target="https://twitter.com/jef_europe" TargetMode="External"/><Relationship Id="rId1473" Type="http://schemas.openxmlformats.org/officeDocument/2006/relationships/hyperlink" Target="https://twitter.com/govuk" TargetMode="External"/><Relationship Id="rId843" Type="http://schemas.openxmlformats.org/officeDocument/2006/relationships/hyperlink" Target="http://pbs.twimg.com/profile_images/667460143416745984/Zu_2eMW6_normal.png" TargetMode="External"/><Relationship Id="rId1126" Type="http://schemas.openxmlformats.org/officeDocument/2006/relationships/hyperlink" Target="http://pbs.twimg.com/profile_images/1793310479/John_Pringle_Photo_3_normal.jpg" TargetMode="External"/><Relationship Id="rId275" Type="http://schemas.openxmlformats.org/officeDocument/2006/relationships/hyperlink" Target="https://pbs.twimg.com/profile_banners/217842210/1459709009" TargetMode="External"/><Relationship Id="rId482" Type="http://schemas.openxmlformats.org/officeDocument/2006/relationships/hyperlink" Target="http://abs.twimg.com/images/themes/theme18/bg.gif" TargetMode="External"/><Relationship Id="rId703" Type="http://schemas.openxmlformats.org/officeDocument/2006/relationships/hyperlink" Target="http://pbs.twimg.com/profile_background_images/523990604468875266/xRbMJOI_.jpeg" TargetMode="External"/><Relationship Id="rId910" Type="http://schemas.openxmlformats.org/officeDocument/2006/relationships/hyperlink" Target="http://pbs.twimg.com/profile_images/567774105684811776/-3LqVKeU_normal.jpeg" TargetMode="External"/><Relationship Id="rId1333" Type="http://schemas.openxmlformats.org/officeDocument/2006/relationships/hyperlink" Target="https://twitter.com/_sanan_" TargetMode="External"/><Relationship Id="rId1540" Type="http://schemas.openxmlformats.org/officeDocument/2006/relationships/hyperlink" Target="https://twitter.com/refugeesweicome" TargetMode="External"/><Relationship Id="rId135" Type="http://schemas.openxmlformats.org/officeDocument/2006/relationships/hyperlink" Target="https://t.co/auR9B7xjc0" TargetMode="External"/><Relationship Id="rId342" Type="http://schemas.openxmlformats.org/officeDocument/2006/relationships/hyperlink" Target="https://pbs.twimg.com/profile_banners/17714721/1417982376" TargetMode="External"/><Relationship Id="rId787" Type="http://schemas.openxmlformats.org/officeDocument/2006/relationships/hyperlink" Target="http://pbs.twimg.com/profile_background_images/634296353888202752/YCrkStAD.jpg" TargetMode="External"/><Relationship Id="rId994" Type="http://schemas.openxmlformats.org/officeDocument/2006/relationships/hyperlink" Target="http://abs.twimg.com/sticky/default_profile_images/default_profile_3_normal.png" TargetMode="External"/><Relationship Id="rId1400" Type="http://schemas.openxmlformats.org/officeDocument/2006/relationships/hyperlink" Target="https://twitter.com/piratjn" TargetMode="External"/><Relationship Id="rId202" Type="http://schemas.openxmlformats.org/officeDocument/2006/relationships/hyperlink" Target="https://pbs.twimg.com/profile_banners/35161098/1447972512" TargetMode="External"/><Relationship Id="rId647" Type="http://schemas.openxmlformats.org/officeDocument/2006/relationships/hyperlink" Target="http://pbs.twimg.com/profile_background_images/150681963/statue-of-liberty-america-flag.jpg" TargetMode="External"/><Relationship Id="rId854" Type="http://schemas.openxmlformats.org/officeDocument/2006/relationships/hyperlink" Target="http://pbs.twimg.com/profile_images/704712931473235969/wrHcLYbv_normal.jpg" TargetMode="External"/><Relationship Id="rId1277" Type="http://schemas.openxmlformats.org/officeDocument/2006/relationships/hyperlink" Target="https://twitter.com/discawards" TargetMode="External"/><Relationship Id="rId1484" Type="http://schemas.openxmlformats.org/officeDocument/2006/relationships/hyperlink" Target="https://twitter.com/jamsession4444" TargetMode="External"/><Relationship Id="rId286" Type="http://schemas.openxmlformats.org/officeDocument/2006/relationships/hyperlink" Target="https://pbs.twimg.com/profile_banners/19409873/1421898860" TargetMode="External"/><Relationship Id="rId493" Type="http://schemas.openxmlformats.org/officeDocument/2006/relationships/hyperlink" Target="http://abs.twimg.com/images/themes/theme2/bg.gif" TargetMode="External"/><Relationship Id="rId507" Type="http://schemas.openxmlformats.org/officeDocument/2006/relationships/hyperlink" Target="http://pbs.twimg.com/profile_background_images/684101845384589312/UUqtraXh.jpg" TargetMode="External"/><Relationship Id="rId714" Type="http://schemas.openxmlformats.org/officeDocument/2006/relationships/hyperlink" Target="http://abs.twimg.com/images/themes/theme1/bg.png" TargetMode="External"/><Relationship Id="rId921" Type="http://schemas.openxmlformats.org/officeDocument/2006/relationships/hyperlink" Target="http://pbs.twimg.com/profile_images/598225476574957568/kL24zFQi_normal.jpg" TargetMode="External"/><Relationship Id="rId1137" Type="http://schemas.openxmlformats.org/officeDocument/2006/relationships/hyperlink" Target="http://pbs.twimg.com/profile_images/2779537304/711a3d887d1a34c9a524cc603574539b_normal.jpeg" TargetMode="External"/><Relationship Id="rId1344" Type="http://schemas.openxmlformats.org/officeDocument/2006/relationships/hyperlink" Target="https://twitter.com/nrwpunktde" TargetMode="External"/><Relationship Id="rId1551" Type="http://schemas.openxmlformats.org/officeDocument/2006/relationships/printerSettings" Target="../printerSettings/printerSettings2.bin"/><Relationship Id="rId50" Type="http://schemas.openxmlformats.org/officeDocument/2006/relationships/hyperlink" Target="http://t.co/LcgtqJQT6i" TargetMode="External"/><Relationship Id="rId146" Type="http://schemas.openxmlformats.org/officeDocument/2006/relationships/hyperlink" Target="http://t.co/JmBsagmKoY" TargetMode="External"/><Relationship Id="rId353" Type="http://schemas.openxmlformats.org/officeDocument/2006/relationships/hyperlink" Target="https://pbs.twimg.com/profile_banners/3588258623/1446035531" TargetMode="External"/><Relationship Id="rId560" Type="http://schemas.openxmlformats.org/officeDocument/2006/relationships/hyperlink" Target="http://abs.twimg.com/images/themes/theme1/bg.png" TargetMode="External"/><Relationship Id="rId798" Type="http://schemas.openxmlformats.org/officeDocument/2006/relationships/hyperlink" Target="http://pbs.twimg.com/profile_background_images/613098634662383617/QPJ1e2td.jpg" TargetMode="External"/><Relationship Id="rId1190" Type="http://schemas.openxmlformats.org/officeDocument/2006/relationships/hyperlink" Target="https://twitter.com/newsdeskweb" TargetMode="External"/><Relationship Id="rId1204" Type="http://schemas.openxmlformats.org/officeDocument/2006/relationships/hyperlink" Target="https://twitter.com/ianeastleeds" TargetMode="External"/><Relationship Id="rId1411" Type="http://schemas.openxmlformats.org/officeDocument/2006/relationships/hyperlink" Target="https://twitter.com/pplsassembly" TargetMode="External"/><Relationship Id="rId213" Type="http://schemas.openxmlformats.org/officeDocument/2006/relationships/hyperlink" Target="https://pbs.twimg.com/profile_banners/465944355/1458485125" TargetMode="External"/><Relationship Id="rId420" Type="http://schemas.openxmlformats.org/officeDocument/2006/relationships/hyperlink" Target="https://pbs.twimg.com/profile_banners/3410530498/1446217849" TargetMode="External"/><Relationship Id="rId658" Type="http://schemas.openxmlformats.org/officeDocument/2006/relationships/hyperlink" Target="http://pbs.twimg.com/profile_background_images/527609353260380160/Gxourqz7.jpeg" TargetMode="External"/><Relationship Id="rId865" Type="http://schemas.openxmlformats.org/officeDocument/2006/relationships/hyperlink" Target="http://pbs.twimg.com/profile_images/683632825434771456/n4NaU8Ku_normal.png" TargetMode="External"/><Relationship Id="rId1050" Type="http://schemas.openxmlformats.org/officeDocument/2006/relationships/hyperlink" Target="http://pbs.twimg.com/profile_images/517302937765158912/u2Dumypb_normal.png" TargetMode="External"/><Relationship Id="rId1288" Type="http://schemas.openxmlformats.org/officeDocument/2006/relationships/hyperlink" Target="https://twitter.com/tkohlmeier" TargetMode="External"/><Relationship Id="rId1495" Type="http://schemas.openxmlformats.org/officeDocument/2006/relationships/hyperlink" Target="https://twitter.com/spaceclampit9" TargetMode="External"/><Relationship Id="rId1509" Type="http://schemas.openxmlformats.org/officeDocument/2006/relationships/hyperlink" Target="https://twitter.com/yyc_webslinger" TargetMode="External"/><Relationship Id="rId297" Type="http://schemas.openxmlformats.org/officeDocument/2006/relationships/hyperlink" Target="https://pbs.twimg.com/profile_banners/59437971/1456939305" TargetMode="External"/><Relationship Id="rId518" Type="http://schemas.openxmlformats.org/officeDocument/2006/relationships/hyperlink" Target="http://abs.twimg.com/images/themes/theme1/bg.png" TargetMode="External"/><Relationship Id="rId725" Type="http://schemas.openxmlformats.org/officeDocument/2006/relationships/hyperlink" Target="http://abs.twimg.com/images/themes/theme1/bg.png" TargetMode="External"/><Relationship Id="rId932" Type="http://schemas.openxmlformats.org/officeDocument/2006/relationships/hyperlink" Target="http://pbs.twimg.com/profile_images/636999379484737536/faOg0T0P_normal.jpg" TargetMode="External"/><Relationship Id="rId1148" Type="http://schemas.openxmlformats.org/officeDocument/2006/relationships/hyperlink" Target="http://pbs.twimg.com/profile_images/3103184118/e67c6967488e8dc8a2c6abadc33407cc_normal.jpeg" TargetMode="External"/><Relationship Id="rId1355" Type="http://schemas.openxmlformats.org/officeDocument/2006/relationships/hyperlink" Target="https://twitter.com/anarchommintern" TargetMode="External"/><Relationship Id="rId157" Type="http://schemas.openxmlformats.org/officeDocument/2006/relationships/hyperlink" Target="https://t.co/9vL3gH4n2Q" TargetMode="External"/><Relationship Id="rId364" Type="http://schemas.openxmlformats.org/officeDocument/2006/relationships/hyperlink" Target="https://pbs.twimg.com/profile_banners/1247478108/1417351346" TargetMode="External"/><Relationship Id="rId1008" Type="http://schemas.openxmlformats.org/officeDocument/2006/relationships/hyperlink" Target="http://pbs.twimg.com/profile_images/722186482748944384/XpqWIb6N_normal.jpg" TargetMode="External"/><Relationship Id="rId1215" Type="http://schemas.openxmlformats.org/officeDocument/2006/relationships/hyperlink" Target="https://twitter.com/djwarburton" TargetMode="External"/><Relationship Id="rId1422" Type="http://schemas.openxmlformats.org/officeDocument/2006/relationships/hyperlink" Target="https://twitter.com/rees_matthew89" TargetMode="External"/><Relationship Id="rId61" Type="http://schemas.openxmlformats.org/officeDocument/2006/relationships/hyperlink" Target="http://t.co/6HV8VFKoRJ" TargetMode="External"/><Relationship Id="rId571" Type="http://schemas.openxmlformats.org/officeDocument/2006/relationships/hyperlink" Target="http://abs.twimg.com/images/themes/theme1/bg.png" TargetMode="External"/><Relationship Id="rId669" Type="http://schemas.openxmlformats.org/officeDocument/2006/relationships/hyperlink" Target="http://pbs.twimg.com/profile_background_images/425566973/DSC_0033_twitter2.jpg" TargetMode="External"/><Relationship Id="rId876" Type="http://schemas.openxmlformats.org/officeDocument/2006/relationships/hyperlink" Target="http://pbs.twimg.com/profile_images/694566923258982401/dpjHnu20_normal.png" TargetMode="External"/><Relationship Id="rId1299" Type="http://schemas.openxmlformats.org/officeDocument/2006/relationships/hyperlink" Target="https://twitter.com/refugee613" TargetMode="External"/><Relationship Id="rId19" Type="http://schemas.openxmlformats.org/officeDocument/2006/relationships/hyperlink" Target="http://t.co/KH6EtekF5q" TargetMode="External"/><Relationship Id="rId224" Type="http://schemas.openxmlformats.org/officeDocument/2006/relationships/hyperlink" Target="https://pbs.twimg.com/profile_banners/785438966/1410775591" TargetMode="External"/><Relationship Id="rId431" Type="http://schemas.openxmlformats.org/officeDocument/2006/relationships/hyperlink" Target="https://pbs.twimg.com/profile_banners/390372361/1446992609" TargetMode="External"/><Relationship Id="rId529" Type="http://schemas.openxmlformats.org/officeDocument/2006/relationships/hyperlink" Target="http://pbs.twimg.com/profile_background_images/378800000153860131/6KLLME4v.jpeg" TargetMode="External"/><Relationship Id="rId736" Type="http://schemas.openxmlformats.org/officeDocument/2006/relationships/hyperlink" Target="http://pbs.twimg.com/profile_background_images/676494345/f8ae14f862f6ba8decf397420bf40586.jpeg" TargetMode="External"/><Relationship Id="rId1061" Type="http://schemas.openxmlformats.org/officeDocument/2006/relationships/hyperlink" Target="http://pbs.twimg.com/profile_images/662456649769095169/ry9LSUg1_normal.jpg" TargetMode="External"/><Relationship Id="rId1159" Type="http://schemas.openxmlformats.org/officeDocument/2006/relationships/hyperlink" Target="http://pbs.twimg.com/profile_images/615214764751474688/vRVSEQtg_normal.jpg" TargetMode="External"/><Relationship Id="rId1366" Type="http://schemas.openxmlformats.org/officeDocument/2006/relationships/hyperlink" Target="https://twitter.com/sarinamaar" TargetMode="External"/><Relationship Id="rId168" Type="http://schemas.openxmlformats.org/officeDocument/2006/relationships/hyperlink" Target="http://t.co/3Iu8TvDj8X" TargetMode="External"/><Relationship Id="rId943" Type="http://schemas.openxmlformats.org/officeDocument/2006/relationships/hyperlink" Target="http://pbs.twimg.com/profile_images/435390867373686784/vd9wHGYX_normal.png" TargetMode="External"/><Relationship Id="rId1019" Type="http://schemas.openxmlformats.org/officeDocument/2006/relationships/hyperlink" Target="http://pbs.twimg.com/profile_images/706259191015546880/pQpus1uc_normal.jpg" TargetMode="External"/><Relationship Id="rId72" Type="http://schemas.openxmlformats.org/officeDocument/2006/relationships/hyperlink" Target="https://t.co/nyCFzvoL8I" TargetMode="External"/><Relationship Id="rId375" Type="http://schemas.openxmlformats.org/officeDocument/2006/relationships/hyperlink" Target="https://pbs.twimg.com/profile_banners/1619798160/1432052092" TargetMode="External"/><Relationship Id="rId582" Type="http://schemas.openxmlformats.org/officeDocument/2006/relationships/hyperlink" Target="http://abs.twimg.com/images/themes/theme1/bg.png" TargetMode="External"/><Relationship Id="rId803" Type="http://schemas.openxmlformats.org/officeDocument/2006/relationships/hyperlink" Target="http://abs.twimg.com/images/themes/theme9/bg.gif" TargetMode="External"/><Relationship Id="rId1226" Type="http://schemas.openxmlformats.org/officeDocument/2006/relationships/hyperlink" Target="https://twitter.com/joemino" TargetMode="External"/><Relationship Id="rId1433" Type="http://schemas.openxmlformats.org/officeDocument/2006/relationships/hyperlink" Target="https://twitter.com/anitalharvey" TargetMode="External"/><Relationship Id="rId3" Type="http://schemas.openxmlformats.org/officeDocument/2006/relationships/hyperlink" Target="https://t.co/mlKuDauXii" TargetMode="External"/><Relationship Id="rId235" Type="http://schemas.openxmlformats.org/officeDocument/2006/relationships/hyperlink" Target="https://pbs.twimg.com/profile_banners/93123705/1398994629" TargetMode="External"/><Relationship Id="rId442" Type="http://schemas.openxmlformats.org/officeDocument/2006/relationships/hyperlink" Target="https://pbs.twimg.com/profile_banners/58186124/1460437989" TargetMode="External"/><Relationship Id="rId887" Type="http://schemas.openxmlformats.org/officeDocument/2006/relationships/hyperlink" Target="http://pbs.twimg.com/profile_images/714198459658735616/6zVnIL8C_normal.jpg" TargetMode="External"/><Relationship Id="rId1072" Type="http://schemas.openxmlformats.org/officeDocument/2006/relationships/hyperlink" Target="http://pbs.twimg.com/profile_images/463273917927280640/3BXYbrXH_normal.jpeg" TargetMode="External"/><Relationship Id="rId1500" Type="http://schemas.openxmlformats.org/officeDocument/2006/relationships/hyperlink" Target="https://twitter.com/garrusjake" TargetMode="External"/><Relationship Id="rId302" Type="http://schemas.openxmlformats.org/officeDocument/2006/relationships/hyperlink" Target="https://pbs.twimg.com/profile_banners/45223554/1459777571" TargetMode="External"/><Relationship Id="rId747" Type="http://schemas.openxmlformats.org/officeDocument/2006/relationships/hyperlink" Target="http://abs.twimg.com/images/themes/theme1/bg.png" TargetMode="External"/><Relationship Id="rId954" Type="http://schemas.openxmlformats.org/officeDocument/2006/relationships/hyperlink" Target="http://pbs.twimg.com/profile_images/687539842591268864/eOqGtsdV_normal.jpg" TargetMode="External"/><Relationship Id="rId1377" Type="http://schemas.openxmlformats.org/officeDocument/2006/relationships/hyperlink" Target="https://twitter.com/nzrefugeeyc" TargetMode="External"/><Relationship Id="rId83" Type="http://schemas.openxmlformats.org/officeDocument/2006/relationships/hyperlink" Target="https://t.co/9TP9Y7X0CK" TargetMode="External"/><Relationship Id="rId179" Type="http://schemas.openxmlformats.org/officeDocument/2006/relationships/hyperlink" Target="http://t.co/0z3cMbZ7qT" TargetMode="External"/><Relationship Id="rId386" Type="http://schemas.openxmlformats.org/officeDocument/2006/relationships/hyperlink" Target="https://pbs.twimg.com/profile_banners/321992083/1456906299" TargetMode="External"/><Relationship Id="rId593" Type="http://schemas.openxmlformats.org/officeDocument/2006/relationships/hyperlink" Target="http://abs.twimg.com/images/themes/theme1/bg.png" TargetMode="External"/><Relationship Id="rId607" Type="http://schemas.openxmlformats.org/officeDocument/2006/relationships/hyperlink" Target="http://abs.twimg.com/images/themes/theme1/bg.png" TargetMode="External"/><Relationship Id="rId814" Type="http://schemas.openxmlformats.org/officeDocument/2006/relationships/hyperlink" Target="http://abs.twimg.com/images/themes/theme1/bg.png" TargetMode="External"/><Relationship Id="rId1237" Type="http://schemas.openxmlformats.org/officeDocument/2006/relationships/hyperlink" Target="https://twitter.com/billhaslam" TargetMode="External"/><Relationship Id="rId1444" Type="http://schemas.openxmlformats.org/officeDocument/2006/relationships/hyperlink" Target="https://twitter.com/jeswonehouse" TargetMode="External"/><Relationship Id="rId246" Type="http://schemas.openxmlformats.org/officeDocument/2006/relationships/hyperlink" Target="https://pbs.twimg.com/profile_banners/906473184/1457195836" TargetMode="External"/><Relationship Id="rId453" Type="http://schemas.openxmlformats.org/officeDocument/2006/relationships/hyperlink" Target="https://pbs.twimg.com/profile_banners/219983463/1460801616" TargetMode="External"/><Relationship Id="rId660" Type="http://schemas.openxmlformats.org/officeDocument/2006/relationships/hyperlink" Target="http://abs.twimg.com/images/themes/theme1/bg.png" TargetMode="External"/><Relationship Id="rId898" Type="http://schemas.openxmlformats.org/officeDocument/2006/relationships/hyperlink" Target="http://pbs.twimg.com/profile_images/722257464838586368/bUlKg5cd_normal.jpg" TargetMode="External"/><Relationship Id="rId1083" Type="http://schemas.openxmlformats.org/officeDocument/2006/relationships/hyperlink" Target="http://abs.twimg.com/sticky/default_profile_images/default_profile_4_normal.png" TargetMode="External"/><Relationship Id="rId1290" Type="http://schemas.openxmlformats.org/officeDocument/2006/relationships/hyperlink" Target="https://twitter.com/johnshepherd88" TargetMode="External"/><Relationship Id="rId1304" Type="http://schemas.openxmlformats.org/officeDocument/2006/relationships/hyperlink" Target="https://twitter.com/cosmicrevolt" TargetMode="External"/><Relationship Id="rId1511" Type="http://schemas.openxmlformats.org/officeDocument/2006/relationships/hyperlink" Target="https://twitter.com/ugamboiaki" TargetMode="External"/><Relationship Id="rId106" Type="http://schemas.openxmlformats.org/officeDocument/2006/relationships/hyperlink" Target="http://t.co/MdSSI9Npzi" TargetMode="External"/><Relationship Id="rId313" Type="http://schemas.openxmlformats.org/officeDocument/2006/relationships/hyperlink" Target="https://pbs.twimg.com/profile_banners/1360292306/1367917560" TargetMode="External"/><Relationship Id="rId758" Type="http://schemas.openxmlformats.org/officeDocument/2006/relationships/hyperlink" Target="http://pbs.twimg.com/profile_background_images/77496790/twitter.JPG" TargetMode="External"/><Relationship Id="rId965" Type="http://schemas.openxmlformats.org/officeDocument/2006/relationships/hyperlink" Target="http://pbs.twimg.com/profile_images/555353714848849920/9WwfOgjn_normal.jpeg" TargetMode="External"/><Relationship Id="rId1150" Type="http://schemas.openxmlformats.org/officeDocument/2006/relationships/hyperlink" Target="http://pbs.twimg.com/profile_images/703371909208121345/c8klUk1o_normal.jpg" TargetMode="External"/><Relationship Id="rId1388" Type="http://schemas.openxmlformats.org/officeDocument/2006/relationships/hyperlink" Target="https://twitter.com/sertoglu_fatma" TargetMode="External"/><Relationship Id="rId10" Type="http://schemas.openxmlformats.org/officeDocument/2006/relationships/hyperlink" Target="https://t.co/r1MtrCAfcx" TargetMode="External"/><Relationship Id="rId94" Type="http://schemas.openxmlformats.org/officeDocument/2006/relationships/hyperlink" Target="http://t.co/1hnEMBmh0y" TargetMode="External"/><Relationship Id="rId397" Type="http://schemas.openxmlformats.org/officeDocument/2006/relationships/hyperlink" Target="https://pbs.twimg.com/profile_banners/157437355/1428524065" TargetMode="External"/><Relationship Id="rId520" Type="http://schemas.openxmlformats.org/officeDocument/2006/relationships/hyperlink" Target="http://pbs.twimg.com/profile_background_images/831989184/1c2c0505f5caa4846f2c11124f9bb8ca.jpeg" TargetMode="External"/><Relationship Id="rId618" Type="http://schemas.openxmlformats.org/officeDocument/2006/relationships/hyperlink" Target="http://abs.twimg.com/images/themes/theme17/bg.gif" TargetMode="External"/><Relationship Id="rId825" Type="http://schemas.openxmlformats.org/officeDocument/2006/relationships/hyperlink" Target="http://pbs.twimg.com/profile_images/603882127734677504/MC4dtQ3b_normal.jpg" TargetMode="External"/><Relationship Id="rId1248" Type="http://schemas.openxmlformats.org/officeDocument/2006/relationships/hyperlink" Target="https://twitter.com/matthewsoerens" TargetMode="External"/><Relationship Id="rId1455" Type="http://schemas.openxmlformats.org/officeDocument/2006/relationships/hyperlink" Target="https://twitter.com/janeellison" TargetMode="External"/><Relationship Id="rId257" Type="http://schemas.openxmlformats.org/officeDocument/2006/relationships/hyperlink" Target="https://pbs.twimg.com/profile_banners/73984785/1411478751" TargetMode="External"/><Relationship Id="rId464" Type="http://schemas.openxmlformats.org/officeDocument/2006/relationships/hyperlink" Target="https://pbs.twimg.com/profile_banners/423756071/1398803411" TargetMode="External"/><Relationship Id="rId1010" Type="http://schemas.openxmlformats.org/officeDocument/2006/relationships/hyperlink" Target="http://pbs.twimg.com/profile_images/537398927629492224/-gaJbNL2_normal.jpeg" TargetMode="External"/><Relationship Id="rId1094" Type="http://schemas.openxmlformats.org/officeDocument/2006/relationships/hyperlink" Target="http://pbs.twimg.com/profile_images/434776416127680513/h1YY-Di8_normal.jpeg" TargetMode="External"/><Relationship Id="rId1108" Type="http://schemas.openxmlformats.org/officeDocument/2006/relationships/hyperlink" Target="http://pbs.twimg.com/profile_images/722042866164461568/SBccT6ud_normal.jpg" TargetMode="External"/><Relationship Id="rId1315" Type="http://schemas.openxmlformats.org/officeDocument/2006/relationships/hyperlink" Target="https://twitter.com/adctweets" TargetMode="External"/><Relationship Id="rId117" Type="http://schemas.openxmlformats.org/officeDocument/2006/relationships/hyperlink" Target="http://t.co/pbdnwAFL8e" TargetMode="External"/><Relationship Id="rId671" Type="http://schemas.openxmlformats.org/officeDocument/2006/relationships/hyperlink" Target="http://pbs.twimg.com/profile_background_images/748138029/5913b0509d51bac63896cf98e6e28c74.jpeg" TargetMode="External"/><Relationship Id="rId769" Type="http://schemas.openxmlformats.org/officeDocument/2006/relationships/hyperlink" Target="http://abs.twimg.com/images/themes/theme1/bg.png" TargetMode="External"/><Relationship Id="rId976" Type="http://schemas.openxmlformats.org/officeDocument/2006/relationships/hyperlink" Target="http://pbs.twimg.com/profile_images/702075067996495873/JrcyQt9y_normal.jpg" TargetMode="External"/><Relationship Id="rId1399" Type="http://schemas.openxmlformats.org/officeDocument/2006/relationships/hyperlink" Target="https://twitter.com/heiderosie" TargetMode="External"/><Relationship Id="rId324" Type="http://schemas.openxmlformats.org/officeDocument/2006/relationships/hyperlink" Target="https://pbs.twimg.com/profile_banners/48470015/1434085020" TargetMode="External"/><Relationship Id="rId531" Type="http://schemas.openxmlformats.org/officeDocument/2006/relationships/hyperlink" Target="http://pbs.twimg.com/profile_background_images/452509748940640256/Gin8bJbE.jpeg" TargetMode="External"/><Relationship Id="rId629" Type="http://schemas.openxmlformats.org/officeDocument/2006/relationships/hyperlink" Target="http://abs.twimg.com/images/themes/theme1/bg.png" TargetMode="External"/><Relationship Id="rId1161" Type="http://schemas.openxmlformats.org/officeDocument/2006/relationships/hyperlink" Target="http://pbs.twimg.com/profile_images/628164998225858560/ZrPt0CLg_normal.jpg" TargetMode="External"/><Relationship Id="rId1259" Type="http://schemas.openxmlformats.org/officeDocument/2006/relationships/hyperlink" Target="https://twitter.com/maggiezasss" TargetMode="External"/><Relationship Id="rId1466" Type="http://schemas.openxmlformats.org/officeDocument/2006/relationships/hyperlink" Target="https://twitter.com/debateaudience" TargetMode="External"/><Relationship Id="rId836" Type="http://schemas.openxmlformats.org/officeDocument/2006/relationships/hyperlink" Target="http://pbs.twimg.com/profile_images/604778842109186048/wLca3Dmd_normal.jpg" TargetMode="External"/><Relationship Id="rId1021" Type="http://schemas.openxmlformats.org/officeDocument/2006/relationships/hyperlink" Target="http://pbs.twimg.com/profile_images/710198121893138438/eDm7SFhb_normal.jpg" TargetMode="External"/><Relationship Id="rId1119" Type="http://schemas.openxmlformats.org/officeDocument/2006/relationships/hyperlink" Target="http://pbs.twimg.com/profile_images/605111468493795328/YWgWbuLC_normal.png" TargetMode="External"/><Relationship Id="rId903" Type="http://schemas.openxmlformats.org/officeDocument/2006/relationships/hyperlink" Target="http://pbs.twimg.com/profile_images/485406301842051072/iGnZVmqn_normal.jpeg" TargetMode="External"/><Relationship Id="rId1326" Type="http://schemas.openxmlformats.org/officeDocument/2006/relationships/hyperlink" Target="https://twitter.com/nowhumanity" TargetMode="External"/><Relationship Id="rId1533" Type="http://schemas.openxmlformats.org/officeDocument/2006/relationships/hyperlink" Target="https://twitter.com/ripollrafa" TargetMode="External"/><Relationship Id="rId32" Type="http://schemas.openxmlformats.org/officeDocument/2006/relationships/hyperlink" Target="http://t.co/9ybuUzTRV2" TargetMode="External"/><Relationship Id="rId181" Type="http://schemas.openxmlformats.org/officeDocument/2006/relationships/hyperlink" Target="https://pbs.twimg.com/profile_banners/172129475/1447453044" TargetMode="External"/><Relationship Id="rId279" Type="http://schemas.openxmlformats.org/officeDocument/2006/relationships/hyperlink" Target="https://pbs.twimg.com/profile_banners/148234981/1361489864" TargetMode="External"/><Relationship Id="rId486" Type="http://schemas.openxmlformats.org/officeDocument/2006/relationships/hyperlink" Target="http://abs.twimg.com/images/themes/theme1/bg.png" TargetMode="External"/><Relationship Id="rId693" Type="http://schemas.openxmlformats.org/officeDocument/2006/relationships/hyperlink" Target="http://abs.twimg.com/images/themes/theme1/bg.png" TargetMode="External"/><Relationship Id="rId139" Type="http://schemas.openxmlformats.org/officeDocument/2006/relationships/hyperlink" Target="http://t.co/amsRCWZMC8" TargetMode="External"/><Relationship Id="rId346" Type="http://schemas.openxmlformats.org/officeDocument/2006/relationships/hyperlink" Target="https://pbs.twimg.com/profile_banners/4817871243/1456761527" TargetMode="External"/><Relationship Id="rId553" Type="http://schemas.openxmlformats.org/officeDocument/2006/relationships/hyperlink" Target="http://pbs.twimg.com/profile_background_images/78998223/twitter_bg2.jpg" TargetMode="External"/><Relationship Id="rId760" Type="http://schemas.openxmlformats.org/officeDocument/2006/relationships/hyperlink" Target="http://abs.twimg.com/images/themes/theme1/bg.png" TargetMode="External"/><Relationship Id="rId998" Type="http://schemas.openxmlformats.org/officeDocument/2006/relationships/hyperlink" Target="http://pbs.twimg.com/profile_images/378800000439541933/8fa6fce790726c30006b16dd4e42d883_normal.jpeg" TargetMode="External"/><Relationship Id="rId1183" Type="http://schemas.openxmlformats.org/officeDocument/2006/relationships/hyperlink" Target="http://pbs.twimg.com/profile_images/552043636573999105/OBnUSbRQ_normal.png" TargetMode="External"/><Relationship Id="rId1390" Type="http://schemas.openxmlformats.org/officeDocument/2006/relationships/hyperlink" Target="https://twitter.com/ichwaehleafd" TargetMode="External"/><Relationship Id="rId206" Type="http://schemas.openxmlformats.org/officeDocument/2006/relationships/hyperlink" Target="https://pbs.twimg.com/profile_banners/2328913289/1453728727" TargetMode="External"/><Relationship Id="rId413" Type="http://schemas.openxmlformats.org/officeDocument/2006/relationships/hyperlink" Target="https://pbs.twimg.com/profile_banners/17481977/1415625071" TargetMode="External"/><Relationship Id="rId858" Type="http://schemas.openxmlformats.org/officeDocument/2006/relationships/hyperlink" Target="http://pbs.twimg.com/profile_images/714457705705050114/edbZpTo__normal.jpg" TargetMode="External"/><Relationship Id="rId1043" Type="http://schemas.openxmlformats.org/officeDocument/2006/relationships/hyperlink" Target="http://pbs.twimg.com/profile_images/416626256273498112/9q0QebHZ_normal.jpeg" TargetMode="External"/><Relationship Id="rId1488" Type="http://schemas.openxmlformats.org/officeDocument/2006/relationships/hyperlink" Target="https://twitter.com/olivebridget" TargetMode="External"/><Relationship Id="rId620" Type="http://schemas.openxmlformats.org/officeDocument/2006/relationships/hyperlink" Target="http://pbs.twimg.com/profile_background_images/524580611281797123/goorKj_1.jpeg" TargetMode="External"/><Relationship Id="rId718" Type="http://schemas.openxmlformats.org/officeDocument/2006/relationships/hyperlink" Target="http://abs.twimg.com/images/themes/theme1/bg.png" TargetMode="External"/><Relationship Id="rId925" Type="http://schemas.openxmlformats.org/officeDocument/2006/relationships/hyperlink" Target="http://pbs.twimg.com/profile_images/695378430192283648/AETrE3Q4_normal.jpg" TargetMode="External"/><Relationship Id="rId1250" Type="http://schemas.openxmlformats.org/officeDocument/2006/relationships/hyperlink" Target="https://twitter.com/apivalencia" TargetMode="External"/><Relationship Id="rId1348" Type="http://schemas.openxmlformats.org/officeDocument/2006/relationships/hyperlink" Target="https://twitter.com/stpauligram" TargetMode="External"/><Relationship Id="rId1110" Type="http://schemas.openxmlformats.org/officeDocument/2006/relationships/hyperlink" Target="http://pbs.twimg.com/profile_images/693172488621129728/_dq9oIlL_normal.jpg" TargetMode="External"/><Relationship Id="rId1208" Type="http://schemas.openxmlformats.org/officeDocument/2006/relationships/hyperlink" Target="https://twitter.com/stez72" TargetMode="External"/><Relationship Id="rId1415" Type="http://schemas.openxmlformats.org/officeDocument/2006/relationships/hyperlink" Target="https://twitter.com/pontifex" TargetMode="External"/><Relationship Id="rId54" Type="http://schemas.openxmlformats.org/officeDocument/2006/relationships/hyperlink" Target="https://t.co/rcef9phkC1" TargetMode="External"/><Relationship Id="rId270" Type="http://schemas.openxmlformats.org/officeDocument/2006/relationships/hyperlink" Target="https://pbs.twimg.com/profile_banners/2970125254/1441901075" TargetMode="External"/><Relationship Id="rId130" Type="http://schemas.openxmlformats.org/officeDocument/2006/relationships/hyperlink" Target="https://t.co/39Q0olht3z" TargetMode="External"/><Relationship Id="rId368" Type="http://schemas.openxmlformats.org/officeDocument/2006/relationships/hyperlink" Target="https://pbs.twimg.com/profile_banners/500704345/1409908226" TargetMode="External"/><Relationship Id="rId575" Type="http://schemas.openxmlformats.org/officeDocument/2006/relationships/hyperlink" Target="http://pbs.twimg.com/profile_background_images/737247665/5dd33be1183e05a63b4d080410675a62.jpeg" TargetMode="External"/><Relationship Id="rId782" Type="http://schemas.openxmlformats.org/officeDocument/2006/relationships/hyperlink" Target="http://abs.twimg.com/images/themes/theme9/bg.gif" TargetMode="External"/><Relationship Id="rId228" Type="http://schemas.openxmlformats.org/officeDocument/2006/relationships/hyperlink" Target="https://pbs.twimg.com/profile_banners/327407227/1439236080" TargetMode="External"/><Relationship Id="rId435" Type="http://schemas.openxmlformats.org/officeDocument/2006/relationships/hyperlink" Target="https://pbs.twimg.com/profile_banners/376744269/1455146276" TargetMode="External"/><Relationship Id="rId642" Type="http://schemas.openxmlformats.org/officeDocument/2006/relationships/hyperlink" Target="http://pbs.twimg.com/profile_background_images/378800000071351649/ec8854cadef3d2f2ed794bda1515266c.jpeg" TargetMode="External"/><Relationship Id="rId1065" Type="http://schemas.openxmlformats.org/officeDocument/2006/relationships/hyperlink" Target="http://pbs.twimg.com/profile_images/722297699274338304/YGJMxvVf_normal.jpg" TargetMode="External"/><Relationship Id="rId1272" Type="http://schemas.openxmlformats.org/officeDocument/2006/relationships/hyperlink" Target="https://twitter.com/feantsa" TargetMode="External"/><Relationship Id="rId502" Type="http://schemas.openxmlformats.org/officeDocument/2006/relationships/hyperlink" Target="http://abs.twimg.com/images/themes/theme2/bg.gif" TargetMode="External"/><Relationship Id="rId947" Type="http://schemas.openxmlformats.org/officeDocument/2006/relationships/hyperlink" Target="http://pbs.twimg.com/profile_images/1902085041/clip_image002_normal.jpg" TargetMode="External"/><Relationship Id="rId1132" Type="http://schemas.openxmlformats.org/officeDocument/2006/relationships/hyperlink" Target="http://pbs.twimg.com/profile_images/701526843279540224/_2OorwZd_normal.jpg" TargetMode="External"/><Relationship Id="rId76" Type="http://schemas.openxmlformats.org/officeDocument/2006/relationships/hyperlink" Target="http://t.co/1VOd8ZzQuL" TargetMode="External"/><Relationship Id="rId807" Type="http://schemas.openxmlformats.org/officeDocument/2006/relationships/hyperlink" Target="http://abs.twimg.com/images/themes/theme1/bg.png" TargetMode="External"/><Relationship Id="rId1437" Type="http://schemas.openxmlformats.org/officeDocument/2006/relationships/hyperlink" Target="https://twitter.com/1denmadrid" TargetMode="External"/><Relationship Id="rId1504" Type="http://schemas.openxmlformats.org/officeDocument/2006/relationships/hyperlink" Target="https://twitter.com/globaldebout15m" TargetMode="External"/><Relationship Id="rId292" Type="http://schemas.openxmlformats.org/officeDocument/2006/relationships/hyperlink" Target="https://pbs.twimg.com/profile_banners/322211196/1392756334" TargetMode="External"/><Relationship Id="rId597" Type="http://schemas.openxmlformats.org/officeDocument/2006/relationships/hyperlink" Target="http://abs.twimg.com/images/themes/theme1/bg.png" TargetMode="External"/><Relationship Id="rId152" Type="http://schemas.openxmlformats.org/officeDocument/2006/relationships/hyperlink" Target="http://t.co/Tm07HFg9FQ" TargetMode="External"/><Relationship Id="rId457" Type="http://schemas.openxmlformats.org/officeDocument/2006/relationships/hyperlink" Target="https://pbs.twimg.com/profile_banners/192334069/1435009280" TargetMode="External"/><Relationship Id="rId1087" Type="http://schemas.openxmlformats.org/officeDocument/2006/relationships/hyperlink" Target="http://pbs.twimg.com/profile_images/648611886787899392/mmEm8WL0_normal.jpg" TargetMode="External"/><Relationship Id="rId1294" Type="http://schemas.openxmlformats.org/officeDocument/2006/relationships/hyperlink" Target="https://twitter.com/harry_styles" TargetMode="External"/><Relationship Id="rId664" Type="http://schemas.openxmlformats.org/officeDocument/2006/relationships/hyperlink" Target="http://abs.twimg.com/images/themes/theme1/bg.png" TargetMode="External"/><Relationship Id="rId871" Type="http://schemas.openxmlformats.org/officeDocument/2006/relationships/hyperlink" Target="http://pbs.twimg.com/profile_images/1801937677/t_sq_normal.jpg" TargetMode="External"/><Relationship Id="rId969" Type="http://schemas.openxmlformats.org/officeDocument/2006/relationships/hyperlink" Target="http://pbs.twimg.com/profile_images/597487144656105472/Q3strPGL_normal.jpg" TargetMode="External"/><Relationship Id="rId317" Type="http://schemas.openxmlformats.org/officeDocument/2006/relationships/hyperlink" Target="https://pbs.twimg.com/profile_banners/107294397/1411867126" TargetMode="External"/><Relationship Id="rId524" Type="http://schemas.openxmlformats.org/officeDocument/2006/relationships/hyperlink" Target="http://pbs.twimg.com/profile_background_images/51875972/20091019_6765.JPG" TargetMode="External"/><Relationship Id="rId731" Type="http://schemas.openxmlformats.org/officeDocument/2006/relationships/hyperlink" Target="http://abs.twimg.com/images/themes/theme1/bg.png" TargetMode="External"/><Relationship Id="rId1154" Type="http://schemas.openxmlformats.org/officeDocument/2006/relationships/hyperlink" Target="http://pbs.twimg.com/profile_images/694270102670213120/ylOhOgJS_normal.jpg" TargetMode="External"/><Relationship Id="rId1361" Type="http://schemas.openxmlformats.org/officeDocument/2006/relationships/hyperlink" Target="https://twitter.com/cosmopolisto" TargetMode="External"/><Relationship Id="rId1459" Type="http://schemas.openxmlformats.org/officeDocument/2006/relationships/hyperlink" Target="https://twitter.com/snape_sama" TargetMode="External"/><Relationship Id="rId98" Type="http://schemas.openxmlformats.org/officeDocument/2006/relationships/hyperlink" Target="https://t.co/nbYoH8ufsX" TargetMode="External"/><Relationship Id="rId829" Type="http://schemas.openxmlformats.org/officeDocument/2006/relationships/hyperlink" Target="http://pbs.twimg.com/profile_images/1153931439/bilde_normal.jpeg" TargetMode="External"/><Relationship Id="rId1014" Type="http://schemas.openxmlformats.org/officeDocument/2006/relationships/hyperlink" Target="http://pbs.twimg.com/profile_images/734331794/karl_sm_normal.jpg" TargetMode="External"/><Relationship Id="rId1221" Type="http://schemas.openxmlformats.org/officeDocument/2006/relationships/hyperlink" Target="https://twitter.com/forbesunder30" TargetMode="External"/><Relationship Id="rId1319" Type="http://schemas.openxmlformats.org/officeDocument/2006/relationships/hyperlink" Target="https://twitter.com/nzredcross" TargetMode="External"/><Relationship Id="rId1526" Type="http://schemas.openxmlformats.org/officeDocument/2006/relationships/hyperlink" Target="https://twitter.com/koscielninja" TargetMode="External"/><Relationship Id="rId25" Type="http://schemas.openxmlformats.org/officeDocument/2006/relationships/hyperlink" Target="https://t.co/mW6yitHcmW" TargetMode="External"/><Relationship Id="rId174" Type="http://schemas.openxmlformats.org/officeDocument/2006/relationships/hyperlink" Target="https://t.co/Kv1Gc8X1L3" TargetMode="External"/><Relationship Id="rId381" Type="http://schemas.openxmlformats.org/officeDocument/2006/relationships/hyperlink" Target="https://pbs.twimg.com/profile_banners/28288862/1441870736" TargetMode="External"/><Relationship Id="rId241" Type="http://schemas.openxmlformats.org/officeDocument/2006/relationships/hyperlink" Target="https://pbs.twimg.com/profile_banners/3077077197/1425734336" TargetMode="External"/><Relationship Id="rId479" Type="http://schemas.openxmlformats.org/officeDocument/2006/relationships/hyperlink" Target="http://pbs.twimg.com/profile_background_images/445647953365962753/ntTNXq4L.jpeg" TargetMode="External"/><Relationship Id="rId686" Type="http://schemas.openxmlformats.org/officeDocument/2006/relationships/hyperlink" Target="http://abs.twimg.com/images/themes/theme1/bg.png" TargetMode="External"/><Relationship Id="rId893" Type="http://schemas.openxmlformats.org/officeDocument/2006/relationships/hyperlink" Target="http://pbs.twimg.com/profile_images/670770276632760320/YBmGzjms_normal.png" TargetMode="External"/><Relationship Id="rId339" Type="http://schemas.openxmlformats.org/officeDocument/2006/relationships/hyperlink" Target="https://pbs.twimg.com/profile_banners/2780672572/1416960683" TargetMode="External"/><Relationship Id="rId546" Type="http://schemas.openxmlformats.org/officeDocument/2006/relationships/hyperlink" Target="http://pbs.twimg.com/profile_background_images/378800000181734457/ZJAu_c2_.jpeg" TargetMode="External"/><Relationship Id="rId753" Type="http://schemas.openxmlformats.org/officeDocument/2006/relationships/hyperlink" Target="http://abs.twimg.com/images/themes/theme1/bg.png" TargetMode="External"/><Relationship Id="rId1176" Type="http://schemas.openxmlformats.org/officeDocument/2006/relationships/hyperlink" Target="http://pbs.twimg.com/profile_images/581279000129118208/43QaVaqy_normal.jpg" TargetMode="External"/><Relationship Id="rId1383" Type="http://schemas.openxmlformats.org/officeDocument/2006/relationships/hyperlink" Target="https://twitter.com/heigion" TargetMode="External"/><Relationship Id="rId101" Type="http://schemas.openxmlformats.org/officeDocument/2006/relationships/hyperlink" Target="http://t.co/35Ter1ev26" TargetMode="External"/><Relationship Id="rId406" Type="http://schemas.openxmlformats.org/officeDocument/2006/relationships/hyperlink" Target="https://pbs.twimg.com/profile_banners/103065157/1424971072" TargetMode="External"/><Relationship Id="rId960" Type="http://schemas.openxmlformats.org/officeDocument/2006/relationships/hyperlink" Target="http://pbs.twimg.com/profile_images/702763258218987520/REfZdvLR_normal.jpg" TargetMode="External"/><Relationship Id="rId1036" Type="http://schemas.openxmlformats.org/officeDocument/2006/relationships/hyperlink" Target="http://pbs.twimg.com/profile_images/684180111722213380/s9YsY-9G_normal.jpg" TargetMode="External"/><Relationship Id="rId1243" Type="http://schemas.openxmlformats.org/officeDocument/2006/relationships/hyperlink" Target="https://twitter.com/kafinkbeiner" TargetMode="External"/><Relationship Id="rId613" Type="http://schemas.openxmlformats.org/officeDocument/2006/relationships/hyperlink" Target="http://abs.twimg.com/images/themes/theme10/bg.gif" TargetMode="External"/><Relationship Id="rId820" Type="http://schemas.openxmlformats.org/officeDocument/2006/relationships/hyperlink" Target="http://pbs.twimg.com/profile_images/468515433209819137/-NpahNKT_normal.jpeg" TargetMode="External"/><Relationship Id="rId918" Type="http://schemas.openxmlformats.org/officeDocument/2006/relationships/hyperlink" Target="http://pbs.twimg.com/profile_images/590232087900385280/jTmaFERH_normal.jpg" TargetMode="External"/><Relationship Id="rId1450" Type="http://schemas.openxmlformats.org/officeDocument/2006/relationships/hyperlink" Target="https://twitter.com/georgenewbrook" TargetMode="External"/><Relationship Id="rId1548" Type="http://schemas.openxmlformats.org/officeDocument/2006/relationships/hyperlink" Target="https://twitter.com/aliabdi_" TargetMode="External"/><Relationship Id="rId1103" Type="http://schemas.openxmlformats.org/officeDocument/2006/relationships/hyperlink" Target="http://pbs.twimg.com/profile_images/696730912667598848/MeUGhTIc_normal.png" TargetMode="External"/><Relationship Id="rId1310" Type="http://schemas.openxmlformats.org/officeDocument/2006/relationships/hyperlink" Target="https://twitter.com/nonjob6" TargetMode="External"/><Relationship Id="rId1408" Type="http://schemas.openxmlformats.org/officeDocument/2006/relationships/hyperlink" Target="https://twitter.com/gerrysimpsonhrw" TargetMode="External"/><Relationship Id="rId47" Type="http://schemas.openxmlformats.org/officeDocument/2006/relationships/hyperlink" Target="https://t.co/5jsQtOCf3O" TargetMode="External"/><Relationship Id="rId196" Type="http://schemas.openxmlformats.org/officeDocument/2006/relationships/hyperlink" Target="https://pbs.twimg.com/profile_banners/712765683/1431251545" TargetMode="External"/><Relationship Id="rId263" Type="http://schemas.openxmlformats.org/officeDocument/2006/relationships/hyperlink" Target="https://pbs.twimg.com/profile_banners/545022899/1456173557" TargetMode="External"/><Relationship Id="rId470" Type="http://schemas.openxmlformats.org/officeDocument/2006/relationships/hyperlink" Target="https://pbs.twimg.com/profile_banners/115408945/1426003115" TargetMode="External"/><Relationship Id="rId123" Type="http://schemas.openxmlformats.org/officeDocument/2006/relationships/hyperlink" Target="http://t.co/27MlGeMCEo" TargetMode="External"/><Relationship Id="rId330" Type="http://schemas.openxmlformats.org/officeDocument/2006/relationships/hyperlink" Target="https://pbs.twimg.com/profile_banners/408365384/1454244541" TargetMode="External"/><Relationship Id="rId568" Type="http://schemas.openxmlformats.org/officeDocument/2006/relationships/hyperlink" Target="http://abs.twimg.com/images/themes/theme1/bg.png" TargetMode="External"/><Relationship Id="rId775" Type="http://schemas.openxmlformats.org/officeDocument/2006/relationships/hyperlink" Target="http://abs.twimg.com/images/themes/theme1/bg.png" TargetMode="External"/><Relationship Id="rId982" Type="http://schemas.openxmlformats.org/officeDocument/2006/relationships/hyperlink" Target="http://pbs.twimg.com/profile_images/1901872265/IMG_0124_normal.JPG" TargetMode="External"/><Relationship Id="rId1198" Type="http://schemas.openxmlformats.org/officeDocument/2006/relationships/hyperlink" Target="https://twitter.com/hasanboy_16" TargetMode="External"/><Relationship Id="rId428" Type="http://schemas.openxmlformats.org/officeDocument/2006/relationships/hyperlink" Target="https://pbs.twimg.com/profile_banners/1360345298/1452038779" TargetMode="External"/><Relationship Id="rId635" Type="http://schemas.openxmlformats.org/officeDocument/2006/relationships/hyperlink" Target="http://pbs.twimg.com/profile_background_images/523826889/_MLK_Library.jpg" TargetMode="External"/><Relationship Id="rId842" Type="http://schemas.openxmlformats.org/officeDocument/2006/relationships/hyperlink" Target="http://pbs.twimg.com/profile_images/378800000473338962/dcdd7d7bdee5de76dfd44c2296824695_normal.jpeg" TargetMode="External"/><Relationship Id="rId1058" Type="http://schemas.openxmlformats.org/officeDocument/2006/relationships/hyperlink" Target="http://pbs.twimg.com/profile_images/688817509475184640/RNJBrRle_normal.jpg" TargetMode="External"/><Relationship Id="rId1265" Type="http://schemas.openxmlformats.org/officeDocument/2006/relationships/hyperlink" Target="https://twitter.com/jftaveira1993" TargetMode="External"/><Relationship Id="rId1472" Type="http://schemas.openxmlformats.org/officeDocument/2006/relationships/hyperlink" Target="https://twitter.com/alrexmichael" TargetMode="External"/><Relationship Id="rId702" Type="http://schemas.openxmlformats.org/officeDocument/2006/relationships/hyperlink" Target="http://pbs.twimg.com/profile_background_images/831852503/a758501e790a94a107bcd44e7c8e0cd5.jpeg" TargetMode="External"/><Relationship Id="rId1125" Type="http://schemas.openxmlformats.org/officeDocument/2006/relationships/hyperlink" Target="http://pbs.twimg.com/profile_images/718646389551435777/Hapdzgv__normal.jpg" TargetMode="External"/><Relationship Id="rId1332" Type="http://schemas.openxmlformats.org/officeDocument/2006/relationships/hyperlink" Target="https://twitter.com/ellibobby" TargetMode="External"/><Relationship Id="rId69" Type="http://schemas.openxmlformats.org/officeDocument/2006/relationships/hyperlink" Target="http://t.co/dBmtdK83wg" TargetMode="External"/><Relationship Id="rId285" Type="http://schemas.openxmlformats.org/officeDocument/2006/relationships/hyperlink" Target="https://pbs.twimg.com/profile_banners/18020612/1439573181" TargetMode="External"/><Relationship Id="rId492" Type="http://schemas.openxmlformats.org/officeDocument/2006/relationships/hyperlink" Target="http://abs.twimg.com/images/themes/theme14/bg.gif" TargetMode="External"/><Relationship Id="rId797" Type="http://schemas.openxmlformats.org/officeDocument/2006/relationships/hyperlink" Target="http://pbs.twimg.com/profile_background_images/568157603478257664/HGmEilgp.jpeg" TargetMode="External"/><Relationship Id="rId145" Type="http://schemas.openxmlformats.org/officeDocument/2006/relationships/hyperlink" Target="http://t.co/zDmjX02i3r" TargetMode="External"/><Relationship Id="rId352" Type="http://schemas.openxmlformats.org/officeDocument/2006/relationships/hyperlink" Target="https://pbs.twimg.com/profile_banners/82380246/1459459120" TargetMode="External"/><Relationship Id="rId1287" Type="http://schemas.openxmlformats.org/officeDocument/2006/relationships/hyperlink" Target="https://twitter.com/fotografgrecko" TargetMode="External"/><Relationship Id="rId212" Type="http://schemas.openxmlformats.org/officeDocument/2006/relationships/hyperlink" Target="https://pbs.twimg.com/profile_banners/2485950907/1446487070" TargetMode="External"/><Relationship Id="rId657" Type="http://schemas.openxmlformats.org/officeDocument/2006/relationships/hyperlink" Target="http://abs.twimg.com/images/themes/theme1/bg.png" TargetMode="External"/><Relationship Id="rId864" Type="http://schemas.openxmlformats.org/officeDocument/2006/relationships/hyperlink" Target="http://pbs.twimg.com/profile_images/513282461300572160/09NoY2fM_normal.jpeg" TargetMode="External"/><Relationship Id="rId1494" Type="http://schemas.openxmlformats.org/officeDocument/2006/relationships/hyperlink" Target="https://twitter.com/ladyaodh" TargetMode="External"/><Relationship Id="rId517" Type="http://schemas.openxmlformats.org/officeDocument/2006/relationships/hyperlink" Target="http://abs.twimg.com/images/themes/theme1/bg.png" TargetMode="External"/><Relationship Id="rId724" Type="http://schemas.openxmlformats.org/officeDocument/2006/relationships/hyperlink" Target="http://pbs.twimg.com/profile_background_images/378800000012719790/72d81636468ae03699c2f17bca6da77d.jpeg" TargetMode="External"/><Relationship Id="rId931" Type="http://schemas.openxmlformats.org/officeDocument/2006/relationships/hyperlink" Target="http://pbs.twimg.com/profile_images/666253339613523968/_6Rbo1hO_normal.jpg" TargetMode="External"/><Relationship Id="rId1147" Type="http://schemas.openxmlformats.org/officeDocument/2006/relationships/hyperlink" Target="http://pbs.twimg.com/profile_images/447741469571301376/243V0knZ_normal.png" TargetMode="External"/><Relationship Id="rId1354" Type="http://schemas.openxmlformats.org/officeDocument/2006/relationships/hyperlink" Target="https://twitter.com/maximilien_" TargetMode="External"/><Relationship Id="rId60" Type="http://schemas.openxmlformats.org/officeDocument/2006/relationships/hyperlink" Target="http://t.co/cLvfYkH0Q5" TargetMode="External"/><Relationship Id="rId1007" Type="http://schemas.openxmlformats.org/officeDocument/2006/relationships/hyperlink" Target="http://pbs.twimg.com/profile_images/642027585686384640/eJJ65-hg_normal.jpg" TargetMode="External"/><Relationship Id="rId1214" Type="http://schemas.openxmlformats.org/officeDocument/2006/relationships/hyperlink" Target="https://twitter.com/pickard_jon" TargetMode="External"/><Relationship Id="rId1421" Type="http://schemas.openxmlformats.org/officeDocument/2006/relationships/hyperlink" Target="https://twitter.com/squirrelchristi" TargetMode="External"/><Relationship Id="rId1519" Type="http://schemas.openxmlformats.org/officeDocument/2006/relationships/hyperlink" Target="https://twitter.com/jenn_abrams" TargetMode="External"/><Relationship Id="rId18" Type="http://schemas.openxmlformats.org/officeDocument/2006/relationships/hyperlink" Target="http://t.co/15hI6zfjEj" TargetMode="External"/><Relationship Id="rId167" Type="http://schemas.openxmlformats.org/officeDocument/2006/relationships/hyperlink" Target="http://t.co/YMXJi41LHn" TargetMode="External"/><Relationship Id="rId374" Type="http://schemas.openxmlformats.org/officeDocument/2006/relationships/hyperlink" Target="https://pbs.twimg.com/profile_banners/106553030/1456335898" TargetMode="External"/><Relationship Id="rId581" Type="http://schemas.openxmlformats.org/officeDocument/2006/relationships/hyperlink" Target="http://abs.twimg.com/images/themes/theme1/bg.png" TargetMode="External"/><Relationship Id="rId234" Type="http://schemas.openxmlformats.org/officeDocument/2006/relationships/hyperlink" Target="https://pbs.twimg.com/profile_banners/35908375/1459448296" TargetMode="External"/><Relationship Id="rId679" Type="http://schemas.openxmlformats.org/officeDocument/2006/relationships/hyperlink" Target="http://abs.twimg.com/images/themes/theme1/bg.png" TargetMode="External"/><Relationship Id="rId886" Type="http://schemas.openxmlformats.org/officeDocument/2006/relationships/hyperlink" Target="http://pbs.twimg.com/profile_images/1314340127/av-16946_normal.jpg" TargetMode="External"/><Relationship Id="rId2" Type="http://schemas.openxmlformats.org/officeDocument/2006/relationships/hyperlink" Target="https://t.co/foFQJkDPHg" TargetMode="External"/><Relationship Id="rId441" Type="http://schemas.openxmlformats.org/officeDocument/2006/relationships/hyperlink" Target="https://pbs.twimg.com/profile_banners/48036063/1433095907" TargetMode="External"/><Relationship Id="rId539" Type="http://schemas.openxmlformats.org/officeDocument/2006/relationships/hyperlink" Target="http://pbs.twimg.com/profile_background_images/847194803/a3a03c300139aec1d674efa7170c33fb.jpeg" TargetMode="External"/><Relationship Id="rId746" Type="http://schemas.openxmlformats.org/officeDocument/2006/relationships/hyperlink" Target="http://pbs.twimg.com/profile_background_images/721498552585756672/Iz10-c0S.jpg" TargetMode="External"/><Relationship Id="rId1071" Type="http://schemas.openxmlformats.org/officeDocument/2006/relationships/hyperlink" Target="http://abs.twimg.com/sticky/default_profile_images/default_profile_0_normal.png" TargetMode="External"/><Relationship Id="rId1169" Type="http://schemas.openxmlformats.org/officeDocument/2006/relationships/hyperlink" Target="http://pbs.twimg.com/profile_images/713376769206693888/GIUDlZev_normal.jpg" TargetMode="External"/><Relationship Id="rId1376" Type="http://schemas.openxmlformats.org/officeDocument/2006/relationships/hyperlink" Target="https://twitter.com/unbequemes" TargetMode="External"/><Relationship Id="rId301" Type="http://schemas.openxmlformats.org/officeDocument/2006/relationships/hyperlink" Target="https://pbs.twimg.com/profile_banners/241630776/1407883064" TargetMode="External"/><Relationship Id="rId953" Type="http://schemas.openxmlformats.org/officeDocument/2006/relationships/hyperlink" Target="http://pbs.twimg.com/profile_images/679402268043534339/6cWbrIPC_normal.jpg" TargetMode="External"/><Relationship Id="rId1029" Type="http://schemas.openxmlformats.org/officeDocument/2006/relationships/hyperlink" Target="http://pbs.twimg.com/profile_images/618729007228583936/2ekyRABE_normal.jpg" TargetMode="External"/><Relationship Id="rId1236" Type="http://schemas.openxmlformats.org/officeDocument/2006/relationships/hyperlink" Target="https://twitter.com/kin_connect" TargetMode="External"/><Relationship Id="rId82" Type="http://schemas.openxmlformats.org/officeDocument/2006/relationships/hyperlink" Target="http://t.co/igckZAtgP6" TargetMode="External"/><Relationship Id="rId606" Type="http://schemas.openxmlformats.org/officeDocument/2006/relationships/hyperlink" Target="http://abs.twimg.com/images/themes/theme1/bg.png" TargetMode="External"/><Relationship Id="rId813" Type="http://schemas.openxmlformats.org/officeDocument/2006/relationships/hyperlink" Target="http://abs.twimg.com/images/themes/theme7/bg.gif" TargetMode="External"/><Relationship Id="rId1443" Type="http://schemas.openxmlformats.org/officeDocument/2006/relationships/hyperlink" Target="https://twitter.com/criquaer" TargetMode="External"/><Relationship Id="rId1303" Type="http://schemas.openxmlformats.org/officeDocument/2006/relationships/hyperlink" Target="https://twitter.com/fid1dec" TargetMode="External"/><Relationship Id="rId1510" Type="http://schemas.openxmlformats.org/officeDocument/2006/relationships/hyperlink" Target="https://twitter.com/jaynemacnz" TargetMode="External"/><Relationship Id="rId189" Type="http://schemas.openxmlformats.org/officeDocument/2006/relationships/hyperlink" Target="https://pbs.twimg.com/profile_banners/16153562/1460403087" TargetMode="External"/><Relationship Id="rId396" Type="http://schemas.openxmlformats.org/officeDocument/2006/relationships/hyperlink" Target="https://pbs.twimg.com/profile_banners/476485701/1436142740" TargetMode="External"/><Relationship Id="rId256" Type="http://schemas.openxmlformats.org/officeDocument/2006/relationships/hyperlink" Target="https://pbs.twimg.com/profile_banners/28405764/1459094372" TargetMode="External"/><Relationship Id="rId463" Type="http://schemas.openxmlformats.org/officeDocument/2006/relationships/hyperlink" Target="https://pbs.twimg.com/profile_banners/702434271995236352/1456309521" TargetMode="External"/><Relationship Id="rId670" Type="http://schemas.openxmlformats.org/officeDocument/2006/relationships/hyperlink" Target="http://abs.twimg.com/images/themes/theme1/bg.png" TargetMode="External"/><Relationship Id="rId1093" Type="http://schemas.openxmlformats.org/officeDocument/2006/relationships/hyperlink" Target="http://pbs.twimg.com/profile_images/717111643541475329/g9Ie9ocb_normal.jpg" TargetMode="External"/><Relationship Id="rId116" Type="http://schemas.openxmlformats.org/officeDocument/2006/relationships/hyperlink" Target="http://t.co/1StCWzNG8R" TargetMode="External"/><Relationship Id="rId323" Type="http://schemas.openxmlformats.org/officeDocument/2006/relationships/hyperlink" Target="https://pbs.twimg.com/profile_banners/1267817348/1363290310" TargetMode="External"/><Relationship Id="rId530" Type="http://schemas.openxmlformats.org/officeDocument/2006/relationships/hyperlink" Target="http://abs.twimg.com/images/themes/theme1/bg.png" TargetMode="External"/><Relationship Id="rId768" Type="http://schemas.openxmlformats.org/officeDocument/2006/relationships/hyperlink" Target="http://abs.twimg.com/images/themes/theme1/bg.png" TargetMode="External"/><Relationship Id="rId975" Type="http://schemas.openxmlformats.org/officeDocument/2006/relationships/hyperlink" Target="http://pbs.twimg.com/profile_images/721257265743994880/dsmHWBeX_normal.jpg" TargetMode="External"/><Relationship Id="rId1160" Type="http://schemas.openxmlformats.org/officeDocument/2006/relationships/hyperlink" Target="http://pbs.twimg.com/profile_images/721288538948517889/3GngeMU4_normal.jpg" TargetMode="External"/><Relationship Id="rId1398" Type="http://schemas.openxmlformats.org/officeDocument/2006/relationships/hyperlink" Target="https://twitter.com/lakallevallecas" TargetMode="External"/><Relationship Id="rId628" Type="http://schemas.openxmlformats.org/officeDocument/2006/relationships/hyperlink" Target="http://pbs.twimg.com/profile_background_images/378800000010202717/4f33a4d461e4007ee122d90a244877fb.jpeg" TargetMode="External"/><Relationship Id="rId835" Type="http://schemas.openxmlformats.org/officeDocument/2006/relationships/hyperlink" Target="http://pbs.twimg.com/profile_images/688186597892702210/P9fMXh_Z_normal.jpg" TargetMode="External"/><Relationship Id="rId1258" Type="http://schemas.openxmlformats.org/officeDocument/2006/relationships/hyperlink" Target="https://twitter.com/potus" TargetMode="External"/><Relationship Id="rId1465" Type="http://schemas.openxmlformats.org/officeDocument/2006/relationships/hyperlink" Target="https://twitter.com/idjhonrasy" TargetMode="External"/><Relationship Id="rId1020" Type="http://schemas.openxmlformats.org/officeDocument/2006/relationships/hyperlink" Target="http://pbs.twimg.com/profile_images/717611300466122753/Jmo88YC2_normal.jpg" TargetMode="External"/><Relationship Id="rId1118" Type="http://schemas.openxmlformats.org/officeDocument/2006/relationships/hyperlink" Target="http://pbs.twimg.com/profile_images/660114020037447681/zVsfRCIm_normal.jpg" TargetMode="External"/><Relationship Id="rId1325" Type="http://schemas.openxmlformats.org/officeDocument/2006/relationships/hyperlink" Target="https://twitter.com/ashishjthakkar" TargetMode="External"/><Relationship Id="rId1532" Type="http://schemas.openxmlformats.org/officeDocument/2006/relationships/hyperlink" Target="https://twitter.com/webchutz" TargetMode="External"/><Relationship Id="rId902" Type="http://schemas.openxmlformats.org/officeDocument/2006/relationships/hyperlink" Target="http://pbs.twimg.com/profile_images/711853580475625472/ZhEDP-5a_normal.jpg" TargetMode="External"/><Relationship Id="rId31" Type="http://schemas.openxmlformats.org/officeDocument/2006/relationships/hyperlink" Target="http://t.co/1Pyg2hlmVg" TargetMode="External"/><Relationship Id="rId180" Type="http://schemas.openxmlformats.org/officeDocument/2006/relationships/hyperlink" Target="http://t.co/49wbDQFvNY" TargetMode="External"/><Relationship Id="rId278" Type="http://schemas.openxmlformats.org/officeDocument/2006/relationships/hyperlink" Target="https://pbs.twimg.com/profile_banners/364056920/1398105018" TargetMode="External"/><Relationship Id="rId485" Type="http://schemas.openxmlformats.org/officeDocument/2006/relationships/hyperlink" Target="http://abs.twimg.com/images/themes/theme5/bg.gif" TargetMode="External"/><Relationship Id="rId692" Type="http://schemas.openxmlformats.org/officeDocument/2006/relationships/hyperlink" Target="http://abs.twimg.com/images/themes/theme1/bg.png" TargetMode="External"/><Relationship Id="rId138" Type="http://schemas.openxmlformats.org/officeDocument/2006/relationships/hyperlink" Target="http://t.co/l3gPVLIiTO" TargetMode="External"/><Relationship Id="rId345" Type="http://schemas.openxmlformats.org/officeDocument/2006/relationships/hyperlink" Target="https://pbs.twimg.com/profile_banners/717494307830235136/1459987801" TargetMode="External"/><Relationship Id="rId552" Type="http://schemas.openxmlformats.org/officeDocument/2006/relationships/hyperlink" Target="http://abs.twimg.com/images/themes/theme1/bg.png" TargetMode="External"/><Relationship Id="rId997" Type="http://schemas.openxmlformats.org/officeDocument/2006/relationships/hyperlink" Target="http://pbs.twimg.com/profile_images/691077310485671936/RXWHyN3m_normal.png" TargetMode="External"/><Relationship Id="rId1182" Type="http://schemas.openxmlformats.org/officeDocument/2006/relationships/hyperlink" Target="http://pbs.twimg.com/profile_images/719885436861227009/er_PL9Hx_normal.jpg" TargetMode="External"/><Relationship Id="rId205" Type="http://schemas.openxmlformats.org/officeDocument/2006/relationships/hyperlink" Target="https://pbs.twimg.com/profile_banners/722448770/1446387105" TargetMode="External"/><Relationship Id="rId412" Type="http://schemas.openxmlformats.org/officeDocument/2006/relationships/hyperlink" Target="https://pbs.twimg.com/profile_banners/854611826/1378471422" TargetMode="External"/><Relationship Id="rId857" Type="http://schemas.openxmlformats.org/officeDocument/2006/relationships/hyperlink" Target="http://pbs.twimg.com/profile_images/2183899474/JW_photo_normal.jpg" TargetMode="External"/><Relationship Id="rId1042" Type="http://schemas.openxmlformats.org/officeDocument/2006/relationships/hyperlink" Target="http://pbs.twimg.com/profile_images/581069358404759552/ReGNDtaG_normal.jpg" TargetMode="External"/><Relationship Id="rId1487" Type="http://schemas.openxmlformats.org/officeDocument/2006/relationships/hyperlink" Target="https://twitter.com/kmcccomcastnet" TargetMode="External"/><Relationship Id="rId717" Type="http://schemas.openxmlformats.org/officeDocument/2006/relationships/hyperlink" Target="http://abs.twimg.com/images/themes/theme1/bg.png" TargetMode="External"/><Relationship Id="rId924" Type="http://schemas.openxmlformats.org/officeDocument/2006/relationships/hyperlink" Target="http://pbs.twimg.com/profile_images/717790801233719296/iSJj47BL_normal.jpg" TargetMode="External"/><Relationship Id="rId1347" Type="http://schemas.openxmlformats.org/officeDocument/2006/relationships/hyperlink" Target="https://twitter.com/use_your_head_" TargetMode="External"/><Relationship Id="rId1554" Type="http://schemas.openxmlformats.org/officeDocument/2006/relationships/comments" Target="../comments2.xml"/><Relationship Id="rId53" Type="http://schemas.openxmlformats.org/officeDocument/2006/relationships/hyperlink" Target="http://t.co/bGnHGjX8jK" TargetMode="External"/><Relationship Id="rId1207" Type="http://schemas.openxmlformats.org/officeDocument/2006/relationships/hyperlink" Target="https://twitter.com/louisobry" TargetMode="External"/><Relationship Id="rId1414" Type="http://schemas.openxmlformats.org/officeDocument/2006/relationships/hyperlink" Target="https://twitter.com/hrw" TargetMode="External"/><Relationship Id="rId367" Type="http://schemas.openxmlformats.org/officeDocument/2006/relationships/hyperlink" Target="https://pbs.twimg.com/profile_banners/14700316/1437679693" TargetMode="External"/><Relationship Id="rId574" Type="http://schemas.openxmlformats.org/officeDocument/2006/relationships/hyperlink" Target="http://abs.twimg.com/images/themes/theme1/bg.png" TargetMode="External"/><Relationship Id="rId227" Type="http://schemas.openxmlformats.org/officeDocument/2006/relationships/hyperlink" Target="https://pbs.twimg.com/profile_banners/26103389/1357673058" TargetMode="External"/><Relationship Id="rId781" Type="http://schemas.openxmlformats.org/officeDocument/2006/relationships/hyperlink" Target="http://abs.twimg.com/images/themes/theme1/bg.png" TargetMode="External"/><Relationship Id="rId879" Type="http://schemas.openxmlformats.org/officeDocument/2006/relationships/hyperlink" Target="http://pbs.twimg.com/profile_images/459505033030037504/EiFcBPwP_normal.jpeg" TargetMode="External"/><Relationship Id="rId434" Type="http://schemas.openxmlformats.org/officeDocument/2006/relationships/hyperlink" Target="https://pbs.twimg.com/profile_banners/3406500304/1440469911" TargetMode="External"/><Relationship Id="rId641" Type="http://schemas.openxmlformats.org/officeDocument/2006/relationships/hyperlink" Target="http://abs.twimg.com/images/themes/theme7/bg.gif" TargetMode="External"/><Relationship Id="rId739" Type="http://schemas.openxmlformats.org/officeDocument/2006/relationships/hyperlink" Target="http://abs.twimg.com/images/themes/theme1/bg.png" TargetMode="External"/><Relationship Id="rId1064" Type="http://schemas.openxmlformats.org/officeDocument/2006/relationships/hyperlink" Target="http://pbs.twimg.com/profile_images/667216702506070016/Y0xXcJBL_normal.jpg" TargetMode="External"/><Relationship Id="rId1271" Type="http://schemas.openxmlformats.org/officeDocument/2006/relationships/hyperlink" Target="https://twitter.com/rosampsalamanca" TargetMode="External"/><Relationship Id="rId1369" Type="http://schemas.openxmlformats.org/officeDocument/2006/relationships/hyperlink" Target="https://twitter.com/p_i" TargetMode="External"/><Relationship Id="rId501" Type="http://schemas.openxmlformats.org/officeDocument/2006/relationships/hyperlink" Target="http://pbs.twimg.com/profile_background_images/437894831591809025/VaCJ8C8t.jpeg" TargetMode="External"/><Relationship Id="rId946" Type="http://schemas.openxmlformats.org/officeDocument/2006/relationships/hyperlink" Target="http://pbs.twimg.com/profile_images/615620009604345856/fqNS8Xg9_normal.jpg" TargetMode="External"/><Relationship Id="rId1131" Type="http://schemas.openxmlformats.org/officeDocument/2006/relationships/hyperlink" Target="http://pbs.twimg.com/profile_images/722922619188736000/SA6Es2NI_normal.jpg" TargetMode="External"/><Relationship Id="rId1229" Type="http://schemas.openxmlformats.org/officeDocument/2006/relationships/hyperlink" Target="https://twitter.com/sr_projects" TargetMode="External"/><Relationship Id="rId75" Type="http://schemas.openxmlformats.org/officeDocument/2006/relationships/hyperlink" Target="https://t.co/eVg2FwELlk" TargetMode="External"/><Relationship Id="rId806" Type="http://schemas.openxmlformats.org/officeDocument/2006/relationships/hyperlink" Target="http://abs.twimg.com/images/themes/theme1/bg.png" TargetMode="External"/><Relationship Id="rId1436" Type="http://schemas.openxmlformats.org/officeDocument/2006/relationships/hyperlink" Target="https://twitter.com/gjpvernant" TargetMode="External"/><Relationship Id="rId1503" Type="http://schemas.openxmlformats.org/officeDocument/2006/relationships/hyperlink" Target="https://twitter.com/radiokras" TargetMode="External"/><Relationship Id="rId291" Type="http://schemas.openxmlformats.org/officeDocument/2006/relationships/hyperlink" Target="https://pbs.twimg.com/profile_banners/209054371/1423837203" TargetMode="External"/><Relationship Id="rId151" Type="http://schemas.openxmlformats.org/officeDocument/2006/relationships/hyperlink" Target="http://t.co/PhTb1yDTPx" TargetMode="External"/><Relationship Id="rId389" Type="http://schemas.openxmlformats.org/officeDocument/2006/relationships/hyperlink" Target="https://pbs.twimg.com/profile_banners/587554286/1401700395" TargetMode="External"/><Relationship Id="rId596" Type="http://schemas.openxmlformats.org/officeDocument/2006/relationships/hyperlink" Target="http://abs.twimg.com/images/themes/theme1/bg.png" TargetMode="External"/><Relationship Id="rId249" Type="http://schemas.openxmlformats.org/officeDocument/2006/relationships/hyperlink" Target="https://pbs.twimg.com/profile_banners/37392302/1400434277" TargetMode="External"/><Relationship Id="rId456" Type="http://schemas.openxmlformats.org/officeDocument/2006/relationships/hyperlink" Target="https://pbs.twimg.com/profile_banners/18994468/1393357046" TargetMode="External"/><Relationship Id="rId663" Type="http://schemas.openxmlformats.org/officeDocument/2006/relationships/hyperlink" Target="http://abs.twimg.com/images/themes/theme1/bg.png" TargetMode="External"/><Relationship Id="rId870" Type="http://schemas.openxmlformats.org/officeDocument/2006/relationships/hyperlink" Target="http://pbs.twimg.com/profile_images/667803012190998528/cR9TRhLe_normal.png" TargetMode="External"/><Relationship Id="rId1086" Type="http://schemas.openxmlformats.org/officeDocument/2006/relationships/hyperlink" Target="http://pbs.twimg.com/profile_images/585515194144706562/6YPz1HuZ_normal.jpg" TargetMode="External"/><Relationship Id="rId1293" Type="http://schemas.openxmlformats.org/officeDocument/2006/relationships/hyperlink" Target="https://twitter.com/savechildrenuk" TargetMode="External"/><Relationship Id="rId109" Type="http://schemas.openxmlformats.org/officeDocument/2006/relationships/hyperlink" Target="http://t.co/SyibLgokvl" TargetMode="External"/><Relationship Id="rId316" Type="http://schemas.openxmlformats.org/officeDocument/2006/relationships/hyperlink" Target="https://pbs.twimg.com/profile_banners/2765012123/1412965783" TargetMode="External"/><Relationship Id="rId523" Type="http://schemas.openxmlformats.org/officeDocument/2006/relationships/hyperlink" Target="http://abs.twimg.com/images/themes/theme1/bg.png" TargetMode="External"/><Relationship Id="rId968" Type="http://schemas.openxmlformats.org/officeDocument/2006/relationships/hyperlink" Target="http://pbs.twimg.com/profile_images/719093084156477440/l7jIsvrW_normal.jpg" TargetMode="External"/><Relationship Id="rId1153" Type="http://schemas.openxmlformats.org/officeDocument/2006/relationships/hyperlink" Target="http://pbs.twimg.com/profile_images/634352491795124224/dUYauU2R_normal.jpg" TargetMode="External"/><Relationship Id="rId97" Type="http://schemas.openxmlformats.org/officeDocument/2006/relationships/hyperlink" Target="https://t.co/foFQJkDPHg" TargetMode="External"/><Relationship Id="rId730" Type="http://schemas.openxmlformats.org/officeDocument/2006/relationships/hyperlink" Target="http://abs.twimg.com/images/themes/theme14/bg.gif" TargetMode="External"/><Relationship Id="rId828" Type="http://schemas.openxmlformats.org/officeDocument/2006/relationships/hyperlink" Target="http://pbs.twimg.com/profile_images/503277927912329216/niWJ1nYD_normal.jpeg" TargetMode="External"/><Relationship Id="rId1013" Type="http://schemas.openxmlformats.org/officeDocument/2006/relationships/hyperlink" Target="http://pbs.twimg.com/profile_images/521718074282504192/qiu-72Dx_normal.jpeg" TargetMode="External"/><Relationship Id="rId1360" Type="http://schemas.openxmlformats.org/officeDocument/2006/relationships/hyperlink" Target="https://twitter.com/mc80840075" TargetMode="External"/><Relationship Id="rId1458" Type="http://schemas.openxmlformats.org/officeDocument/2006/relationships/hyperlink" Target="https://twitter.com/_rabiasa" TargetMode="External"/><Relationship Id="rId1220" Type="http://schemas.openxmlformats.org/officeDocument/2006/relationships/hyperlink" Target="https://twitter.com/forbes" TargetMode="External"/><Relationship Id="rId1318" Type="http://schemas.openxmlformats.org/officeDocument/2006/relationships/hyperlink" Target="https://twitter.com/peterbarnorsaba" TargetMode="External"/><Relationship Id="rId1525" Type="http://schemas.openxmlformats.org/officeDocument/2006/relationships/hyperlink" Target="https://twitter.com/jensvolke" TargetMode="External"/><Relationship Id="rId24" Type="http://schemas.openxmlformats.org/officeDocument/2006/relationships/hyperlink" Target="http://t.co/XfrkLqtdT3" TargetMode="External"/><Relationship Id="rId173" Type="http://schemas.openxmlformats.org/officeDocument/2006/relationships/hyperlink" Target="http://t.co/werX3FnZk7" TargetMode="External"/><Relationship Id="rId380" Type="http://schemas.openxmlformats.org/officeDocument/2006/relationships/hyperlink" Target="https://pbs.twimg.com/profile_banners/19270523/1458098185" TargetMode="External"/><Relationship Id="rId240" Type="http://schemas.openxmlformats.org/officeDocument/2006/relationships/hyperlink" Target="https://pbs.twimg.com/profile_banners/1536791610/1431961112" TargetMode="External"/><Relationship Id="rId478" Type="http://schemas.openxmlformats.org/officeDocument/2006/relationships/hyperlink" Target="http://pbs.twimg.com/profile_background_images/274071696/twitter-bg.jpg" TargetMode="External"/><Relationship Id="rId685" Type="http://schemas.openxmlformats.org/officeDocument/2006/relationships/hyperlink" Target="http://abs.twimg.com/images/themes/theme1/bg.png" TargetMode="External"/><Relationship Id="rId892" Type="http://schemas.openxmlformats.org/officeDocument/2006/relationships/hyperlink" Target="http://pbs.twimg.com/profile_images/600314410003865600/laIuu4bB_normal.jpg" TargetMode="External"/><Relationship Id="rId100" Type="http://schemas.openxmlformats.org/officeDocument/2006/relationships/hyperlink" Target="http://t.co/KsnrwKHIZs" TargetMode="External"/><Relationship Id="rId338" Type="http://schemas.openxmlformats.org/officeDocument/2006/relationships/hyperlink" Target="https://pbs.twimg.com/profile_banners/20433071/1452511445" TargetMode="External"/><Relationship Id="rId545" Type="http://schemas.openxmlformats.org/officeDocument/2006/relationships/hyperlink" Target="http://pbs.twimg.com/profile_background_images/666600820172001280/UsIc5Vu9.png" TargetMode="External"/><Relationship Id="rId752" Type="http://schemas.openxmlformats.org/officeDocument/2006/relationships/hyperlink" Target="http://abs.twimg.com/images/themes/theme1/bg.png" TargetMode="External"/><Relationship Id="rId1175" Type="http://schemas.openxmlformats.org/officeDocument/2006/relationships/hyperlink" Target="http://pbs.twimg.com/profile_images/2746140801/b11539470d28101c8c9c1a2e9def8929_normal.jpeg" TargetMode="External"/><Relationship Id="rId1382" Type="http://schemas.openxmlformats.org/officeDocument/2006/relationships/hyperlink" Target="https://twitter.com/gpminter" TargetMode="External"/><Relationship Id="rId405" Type="http://schemas.openxmlformats.org/officeDocument/2006/relationships/hyperlink" Target="https://pbs.twimg.com/profile_banners/18814998/1401442928" TargetMode="External"/><Relationship Id="rId612" Type="http://schemas.openxmlformats.org/officeDocument/2006/relationships/hyperlink" Target="http://abs.twimg.com/images/themes/theme1/bg.png" TargetMode="External"/><Relationship Id="rId1035" Type="http://schemas.openxmlformats.org/officeDocument/2006/relationships/hyperlink" Target="http://pbs.twimg.com/profile_images/633028530494771200/_Q3Q_OiQ_normal.jpg" TargetMode="External"/><Relationship Id="rId1242" Type="http://schemas.openxmlformats.org/officeDocument/2006/relationships/hyperlink" Target="https://twitter.com/backborwick" TargetMode="External"/><Relationship Id="rId917" Type="http://schemas.openxmlformats.org/officeDocument/2006/relationships/hyperlink" Target="http://pbs.twimg.com/profile_images/589193971794124801/fJyjbafQ_normal.jpg" TargetMode="External"/><Relationship Id="rId1102" Type="http://schemas.openxmlformats.org/officeDocument/2006/relationships/hyperlink" Target="http://pbs.twimg.com/profile_images/665704232939610116/5w68W0sX_normal.jpg" TargetMode="External"/><Relationship Id="rId1547" Type="http://schemas.openxmlformats.org/officeDocument/2006/relationships/hyperlink" Target="https://twitter.com/amnesty_bse" TargetMode="External"/><Relationship Id="rId46" Type="http://schemas.openxmlformats.org/officeDocument/2006/relationships/hyperlink" Target="https://t.co/LiGzKNEeBJ" TargetMode="External"/><Relationship Id="rId1407" Type="http://schemas.openxmlformats.org/officeDocument/2006/relationships/hyperlink" Target="https://twitter.com/karinborjeesson" TargetMode="External"/><Relationship Id="rId195" Type="http://schemas.openxmlformats.org/officeDocument/2006/relationships/hyperlink" Target="https://pbs.twimg.com/profile_banners/3303191769/1432939130" TargetMode="External"/><Relationship Id="rId262" Type="http://schemas.openxmlformats.org/officeDocument/2006/relationships/hyperlink" Target="https://pbs.twimg.com/profile_banners/2522431765/1460838229" TargetMode="External"/><Relationship Id="rId567" Type="http://schemas.openxmlformats.org/officeDocument/2006/relationships/hyperlink" Target="http://abs.twimg.com/images/themes/theme1/bg.png" TargetMode="External"/><Relationship Id="rId1197" Type="http://schemas.openxmlformats.org/officeDocument/2006/relationships/hyperlink" Target="https://twitter.com/andreasvlbg" TargetMode="External"/><Relationship Id="rId122" Type="http://schemas.openxmlformats.org/officeDocument/2006/relationships/hyperlink" Target="http://t.co/FuSLIuQCbB" TargetMode="External"/><Relationship Id="rId774" Type="http://schemas.openxmlformats.org/officeDocument/2006/relationships/hyperlink" Target="http://abs.twimg.com/images/themes/theme1/bg.png" TargetMode="External"/><Relationship Id="rId981" Type="http://schemas.openxmlformats.org/officeDocument/2006/relationships/hyperlink" Target="http://pbs.twimg.com/profile_images/693120285508243461/h3PqkzdE_normal.jpg" TargetMode="External"/><Relationship Id="rId1057" Type="http://schemas.openxmlformats.org/officeDocument/2006/relationships/hyperlink" Target="http://pbs.twimg.com/profile_images/689864055427706880/wW3MLUvK_normal.jpg" TargetMode="External"/><Relationship Id="rId427" Type="http://schemas.openxmlformats.org/officeDocument/2006/relationships/hyperlink" Target="https://pbs.twimg.com/profile_banners/62343716/1437755224" TargetMode="External"/><Relationship Id="rId634" Type="http://schemas.openxmlformats.org/officeDocument/2006/relationships/hyperlink" Target="http://pbs.twimg.com/profile_background_images/486922815581347840/Qe03KKm0.png" TargetMode="External"/><Relationship Id="rId841" Type="http://schemas.openxmlformats.org/officeDocument/2006/relationships/hyperlink" Target="http://pbs.twimg.com/profile_images/721464439950688256/PWjF7s7r_normal.jpg" TargetMode="External"/><Relationship Id="rId1264" Type="http://schemas.openxmlformats.org/officeDocument/2006/relationships/hyperlink" Target="https://twitter.com/whitestrabbit_" TargetMode="External"/><Relationship Id="rId1471" Type="http://schemas.openxmlformats.org/officeDocument/2006/relationships/hyperlink" Target="https://twitter.com/tropaantifa" TargetMode="External"/><Relationship Id="rId701" Type="http://schemas.openxmlformats.org/officeDocument/2006/relationships/hyperlink" Target="http://abs.twimg.com/images/themes/theme3/bg.gif" TargetMode="External"/><Relationship Id="rId939" Type="http://schemas.openxmlformats.org/officeDocument/2006/relationships/hyperlink" Target="http://pbs.twimg.com/profile_images/1976123955/image-preview_normal.jpg" TargetMode="External"/><Relationship Id="rId1124" Type="http://schemas.openxmlformats.org/officeDocument/2006/relationships/hyperlink" Target="http://pbs.twimg.com/profile_images/692097537864552448/1d0SLQXA_normal.jpg" TargetMode="External"/><Relationship Id="rId1331" Type="http://schemas.openxmlformats.org/officeDocument/2006/relationships/hyperlink" Target="https://twitter.com/liamfoxmp" TargetMode="External"/><Relationship Id="rId68" Type="http://schemas.openxmlformats.org/officeDocument/2006/relationships/hyperlink" Target="http://t.co/YGsqF2k4JJ" TargetMode="External"/><Relationship Id="rId1429" Type="http://schemas.openxmlformats.org/officeDocument/2006/relationships/hyperlink" Target="https://twitter.com/sjwri" TargetMode="External"/><Relationship Id="rId284" Type="http://schemas.openxmlformats.org/officeDocument/2006/relationships/hyperlink" Target="https://pbs.twimg.com/profile_banners/22434802/1459185545" TargetMode="External"/><Relationship Id="rId491" Type="http://schemas.openxmlformats.org/officeDocument/2006/relationships/hyperlink" Target="http://pbs.twimg.com/profile_background_images/697906472/37cd6b19fe2b7ef4f9c751119a46f568.jpeg" TargetMode="External"/><Relationship Id="rId144" Type="http://schemas.openxmlformats.org/officeDocument/2006/relationships/hyperlink" Target="http://t.co/X10S76Ybyt" TargetMode="External"/><Relationship Id="rId589" Type="http://schemas.openxmlformats.org/officeDocument/2006/relationships/hyperlink" Target="http://abs.twimg.com/images/themes/theme1/bg.png" TargetMode="External"/><Relationship Id="rId796" Type="http://schemas.openxmlformats.org/officeDocument/2006/relationships/hyperlink" Target="http://abs.twimg.com/images/themes/theme1/bg.png" TargetMode="External"/><Relationship Id="rId351" Type="http://schemas.openxmlformats.org/officeDocument/2006/relationships/hyperlink" Target="https://pbs.twimg.com/profile_banners/483489439/1459100994" TargetMode="External"/><Relationship Id="rId449" Type="http://schemas.openxmlformats.org/officeDocument/2006/relationships/hyperlink" Target="https://pbs.twimg.com/profile_banners/47754786/1428514940" TargetMode="External"/><Relationship Id="rId656" Type="http://schemas.openxmlformats.org/officeDocument/2006/relationships/hyperlink" Target="http://abs.twimg.com/images/themes/theme1/bg.png" TargetMode="External"/><Relationship Id="rId863" Type="http://schemas.openxmlformats.org/officeDocument/2006/relationships/hyperlink" Target="http://pbs.twimg.com/profile_images/707532690531196928/6vXzfGAW_normal.jpg" TargetMode="External"/><Relationship Id="rId1079" Type="http://schemas.openxmlformats.org/officeDocument/2006/relationships/hyperlink" Target="http://pbs.twimg.com/profile_images/640557093355921410/c2Zc4zWr_normal.jpg" TargetMode="External"/><Relationship Id="rId1286" Type="http://schemas.openxmlformats.org/officeDocument/2006/relationships/hyperlink" Target="https://twitter.com/puretruth678" TargetMode="External"/><Relationship Id="rId1493" Type="http://schemas.openxmlformats.org/officeDocument/2006/relationships/hyperlink" Target="https://twitter.com/baja241" TargetMode="External"/><Relationship Id="rId211" Type="http://schemas.openxmlformats.org/officeDocument/2006/relationships/hyperlink" Target="https://pbs.twimg.com/profile_banners/91478624/1400096856" TargetMode="External"/><Relationship Id="rId309" Type="http://schemas.openxmlformats.org/officeDocument/2006/relationships/hyperlink" Target="https://pbs.twimg.com/profile_banners/897265021/1410022695" TargetMode="External"/><Relationship Id="rId516" Type="http://schemas.openxmlformats.org/officeDocument/2006/relationships/hyperlink" Target="http://abs.twimg.com/images/themes/theme1/bg.png" TargetMode="External"/><Relationship Id="rId1146" Type="http://schemas.openxmlformats.org/officeDocument/2006/relationships/hyperlink" Target="http://pbs.twimg.com/profile_images/487611126322962435/CRJTCdAV_normal.jpeg" TargetMode="External"/><Relationship Id="rId723" Type="http://schemas.openxmlformats.org/officeDocument/2006/relationships/hyperlink" Target="http://abs.twimg.com/images/themes/theme1/bg.png" TargetMode="External"/><Relationship Id="rId930" Type="http://schemas.openxmlformats.org/officeDocument/2006/relationships/hyperlink" Target="http://pbs.twimg.com/profile_images/692754115236073472/TjaN8804_normal.jpg" TargetMode="External"/><Relationship Id="rId1006" Type="http://schemas.openxmlformats.org/officeDocument/2006/relationships/hyperlink" Target="http://pbs.twimg.com/profile_images/682728289354387456/7yQNzlx__normal.jpg" TargetMode="External"/><Relationship Id="rId1353" Type="http://schemas.openxmlformats.org/officeDocument/2006/relationships/hyperlink" Target="https://twitter.com/bermejof1" TargetMode="External"/><Relationship Id="rId1213" Type="http://schemas.openxmlformats.org/officeDocument/2006/relationships/hyperlink" Target="https://twitter.com/barte20390564" TargetMode="External"/><Relationship Id="rId1420" Type="http://schemas.openxmlformats.org/officeDocument/2006/relationships/hyperlink" Target="https://twitter.com/astonhedge" TargetMode="External"/><Relationship Id="rId1518" Type="http://schemas.openxmlformats.org/officeDocument/2006/relationships/hyperlink" Target="https://twitter.com/aljp497" TargetMode="External"/><Relationship Id="rId17" Type="http://schemas.openxmlformats.org/officeDocument/2006/relationships/hyperlink" Target="http://t.co/86oQlpQfQ7" TargetMode="External"/><Relationship Id="rId166" Type="http://schemas.openxmlformats.org/officeDocument/2006/relationships/hyperlink" Target="http://t.co/2795vwb4jG" TargetMode="External"/><Relationship Id="rId373" Type="http://schemas.openxmlformats.org/officeDocument/2006/relationships/hyperlink" Target="https://pbs.twimg.com/profile_banners/80122366/1458404593" TargetMode="External"/><Relationship Id="rId580" Type="http://schemas.openxmlformats.org/officeDocument/2006/relationships/hyperlink" Target="http://abs.twimg.com/images/themes/theme1/bg.png" TargetMode="External"/><Relationship Id="rId1" Type="http://schemas.openxmlformats.org/officeDocument/2006/relationships/hyperlink" Target="http://t.co/6As1z7wv8Uhttp:/t.co/hr5cNdva86" TargetMode="External"/><Relationship Id="rId233" Type="http://schemas.openxmlformats.org/officeDocument/2006/relationships/hyperlink" Target="https://pbs.twimg.com/profile_banners/3093225837/1426623960" TargetMode="External"/><Relationship Id="rId440" Type="http://schemas.openxmlformats.org/officeDocument/2006/relationships/hyperlink" Target="https://pbs.twimg.com/profile_banners/457043515/1456022573" TargetMode="External"/><Relationship Id="rId678" Type="http://schemas.openxmlformats.org/officeDocument/2006/relationships/hyperlink" Target="http://abs.twimg.com/images/themes/theme13/bg.gif" TargetMode="External"/><Relationship Id="rId885" Type="http://schemas.openxmlformats.org/officeDocument/2006/relationships/hyperlink" Target="http://pbs.twimg.com/profile_images/590950827109568513/pYZCVVKb_normal.jpg" TargetMode="External"/><Relationship Id="rId1070" Type="http://schemas.openxmlformats.org/officeDocument/2006/relationships/hyperlink" Target="http://pbs.twimg.com/profile_images/451314667348955136/TaR4wlTI_normal.jpeg" TargetMode="External"/><Relationship Id="rId300" Type="http://schemas.openxmlformats.org/officeDocument/2006/relationships/hyperlink" Target="https://pbs.twimg.com/profile_banners/904529306/1401919565" TargetMode="External"/><Relationship Id="rId538" Type="http://schemas.openxmlformats.org/officeDocument/2006/relationships/hyperlink" Target="http://abs.twimg.com/images/themes/theme1/bg.png" TargetMode="External"/><Relationship Id="rId745" Type="http://schemas.openxmlformats.org/officeDocument/2006/relationships/hyperlink" Target="http://pbs.twimg.com/profile_background_images/150761842/DSCN1727-1.jpg" TargetMode="External"/><Relationship Id="rId952" Type="http://schemas.openxmlformats.org/officeDocument/2006/relationships/hyperlink" Target="http://pbs.twimg.com/profile_images/699052746259824640/n5q-BlbI_normal.jpg" TargetMode="External"/><Relationship Id="rId1168" Type="http://schemas.openxmlformats.org/officeDocument/2006/relationships/hyperlink" Target="http://pbs.twimg.com/profile_images/642826199631294464/BBqfPZzJ_normal.jpg" TargetMode="External"/><Relationship Id="rId1375" Type="http://schemas.openxmlformats.org/officeDocument/2006/relationships/hyperlink" Target="https://twitter.com/bethanyusher" TargetMode="External"/><Relationship Id="rId81" Type="http://schemas.openxmlformats.org/officeDocument/2006/relationships/hyperlink" Target="http://t.co/5DQZCNqbzJ" TargetMode="External"/><Relationship Id="rId605" Type="http://schemas.openxmlformats.org/officeDocument/2006/relationships/hyperlink" Target="http://abs.twimg.com/images/themes/theme1/bg.png" TargetMode="External"/><Relationship Id="rId812" Type="http://schemas.openxmlformats.org/officeDocument/2006/relationships/hyperlink" Target="http://abs.twimg.com/images/themes/theme4/bg.gif" TargetMode="External"/><Relationship Id="rId1028" Type="http://schemas.openxmlformats.org/officeDocument/2006/relationships/hyperlink" Target="http://pbs.twimg.com/profile_images/705686712404598784/ZFHf-rAB_normal.jpg" TargetMode="External"/><Relationship Id="rId1235" Type="http://schemas.openxmlformats.org/officeDocument/2006/relationships/hyperlink" Target="https://twitter.com/mowat4ws" TargetMode="External"/><Relationship Id="rId1442" Type="http://schemas.openxmlformats.org/officeDocument/2006/relationships/hyperlink" Target="https://twitter.com/diolchgar" TargetMode="External"/><Relationship Id="rId1302" Type="http://schemas.openxmlformats.org/officeDocument/2006/relationships/hyperlink" Target="https://twitter.com/sisepuedevll" TargetMode="External"/><Relationship Id="rId39" Type="http://schemas.openxmlformats.org/officeDocument/2006/relationships/hyperlink" Target="http://t.co/wR7ipyNhPj" TargetMode="External"/><Relationship Id="rId188" Type="http://schemas.openxmlformats.org/officeDocument/2006/relationships/hyperlink" Target="https://pbs.twimg.com/profile_banners/90484508/1452559016" TargetMode="External"/><Relationship Id="rId395" Type="http://schemas.openxmlformats.org/officeDocument/2006/relationships/hyperlink" Target="https://pbs.twimg.com/profile_banners/1689012644/1459263901" TargetMode="External"/><Relationship Id="rId255" Type="http://schemas.openxmlformats.org/officeDocument/2006/relationships/hyperlink" Target="https://pbs.twimg.com/profile_banners/2838002775/1424204147" TargetMode="External"/><Relationship Id="rId462" Type="http://schemas.openxmlformats.org/officeDocument/2006/relationships/hyperlink" Target="https://pbs.twimg.com/profile_banners/17122959/1427069811" TargetMode="External"/><Relationship Id="rId1092" Type="http://schemas.openxmlformats.org/officeDocument/2006/relationships/hyperlink" Target="http://pbs.twimg.com/profile_images/716008113443307520/glm3Q0BG_normal.jpg" TargetMode="External"/><Relationship Id="rId1397" Type="http://schemas.openxmlformats.org/officeDocument/2006/relationships/hyperlink" Target="https://twitter.com/madrid4refugees" TargetMode="External"/><Relationship Id="rId115" Type="http://schemas.openxmlformats.org/officeDocument/2006/relationships/hyperlink" Target="http://t.co/X2pEIt3Ziu" TargetMode="External"/><Relationship Id="rId322" Type="http://schemas.openxmlformats.org/officeDocument/2006/relationships/hyperlink" Target="https://pbs.twimg.com/profile_banners/17030063/1422164315" TargetMode="External"/><Relationship Id="rId767" Type="http://schemas.openxmlformats.org/officeDocument/2006/relationships/hyperlink" Target="http://abs.twimg.com/images/themes/theme1/bg.png" TargetMode="External"/><Relationship Id="rId974" Type="http://schemas.openxmlformats.org/officeDocument/2006/relationships/hyperlink" Target="http://pbs.twimg.com/profile_images/640592575020314624/k-EPgpuN_normal.jpg" TargetMode="External"/><Relationship Id="rId627" Type="http://schemas.openxmlformats.org/officeDocument/2006/relationships/hyperlink" Target="http://pbs.twimg.com/profile_background_images/452641374/2012-03-19_11-23-52_Sametime_Appshare_Highlighter.png" TargetMode="External"/><Relationship Id="rId834" Type="http://schemas.openxmlformats.org/officeDocument/2006/relationships/hyperlink" Target="http://pbs.twimg.com/profile_images/701088137032953857/dULBy9f2_normal.jpg" TargetMode="External"/><Relationship Id="rId1257" Type="http://schemas.openxmlformats.org/officeDocument/2006/relationships/hyperlink" Target="https://twitter.com/charlottenyic" TargetMode="External"/><Relationship Id="rId1464" Type="http://schemas.openxmlformats.org/officeDocument/2006/relationships/hyperlink" Target="https://twitter.com/salmahayek" TargetMode="External"/><Relationship Id="rId901" Type="http://schemas.openxmlformats.org/officeDocument/2006/relationships/hyperlink" Target="http://pbs.twimg.com/profile_images/645688083309010944/RkFIlNua_normal.jpg" TargetMode="External"/><Relationship Id="rId1117" Type="http://schemas.openxmlformats.org/officeDocument/2006/relationships/hyperlink" Target="http://pbs.twimg.com/profile_images/640965810677284864/ILZ86wSR_normal.jpg" TargetMode="External"/><Relationship Id="rId1324" Type="http://schemas.openxmlformats.org/officeDocument/2006/relationships/hyperlink" Target="https://twitter.com/s_r_maharaj" TargetMode="External"/><Relationship Id="rId1531" Type="http://schemas.openxmlformats.org/officeDocument/2006/relationships/hyperlink" Target="https://twitter.com/ikerepublican" TargetMode="External"/><Relationship Id="rId30" Type="http://schemas.openxmlformats.org/officeDocument/2006/relationships/hyperlink" Target="http://t.co/08rPHjErZA" TargetMode="External"/><Relationship Id="rId277" Type="http://schemas.openxmlformats.org/officeDocument/2006/relationships/hyperlink" Target="https://pbs.twimg.com/profile_banners/253987413/1426622795" TargetMode="External"/><Relationship Id="rId484" Type="http://schemas.openxmlformats.org/officeDocument/2006/relationships/hyperlink" Target="http://abs.twimg.com/images/themes/theme1/bg.png" TargetMode="External"/><Relationship Id="rId137" Type="http://schemas.openxmlformats.org/officeDocument/2006/relationships/hyperlink" Target="https://t.co/PbH5XT3hsz" TargetMode="External"/><Relationship Id="rId344" Type="http://schemas.openxmlformats.org/officeDocument/2006/relationships/hyperlink" Target="https://pbs.twimg.com/profile_banners/2340812917/1409406376" TargetMode="External"/><Relationship Id="rId691" Type="http://schemas.openxmlformats.org/officeDocument/2006/relationships/hyperlink" Target="http://abs.twimg.com/images/themes/theme18/bg.gif" TargetMode="External"/><Relationship Id="rId789" Type="http://schemas.openxmlformats.org/officeDocument/2006/relationships/hyperlink" Target="http://abs.twimg.com/images/themes/theme1/bg.png" TargetMode="External"/><Relationship Id="rId996" Type="http://schemas.openxmlformats.org/officeDocument/2006/relationships/hyperlink" Target="http://pbs.twimg.com/profile_images/536184507666145280/jkfWUl7N_normal.png" TargetMode="External"/><Relationship Id="rId551" Type="http://schemas.openxmlformats.org/officeDocument/2006/relationships/hyperlink" Target="http://abs.twimg.com/images/themes/theme1/bg.png" TargetMode="External"/><Relationship Id="rId649" Type="http://schemas.openxmlformats.org/officeDocument/2006/relationships/hyperlink" Target="http://pbs.twimg.com/profile_background_images/648924908643180544/QEvDTfVp.jpg" TargetMode="External"/><Relationship Id="rId856" Type="http://schemas.openxmlformats.org/officeDocument/2006/relationships/hyperlink" Target="http://pbs.twimg.com/profile_images/2402796796/nkw10kpjgjw0ru4shyla_normal.jpeg" TargetMode="External"/><Relationship Id="rId1181" Type="http://schemas.openxmlformats.org/officeDocument/2006/relationships/hyperlink" Target="http://pbs.twimg.com/profile_images/602416345762922497/n7EBPh1r_normal.jpg" TargetMode="External"/><Relationship Id="rId1279" Type="http://schemas.openxmlformats.org/officeDocument/2006/relationships/hyperlink" Target="https://twitter.com/loupiotnoir" TargetMode="External"/><Relationship Id="rId1486" Type="http://schemas.openxmlformats.org/officeDocument/2006/relationships/hyperlink" Target="https://twitter.com/pabloesp99" TargetMode="External"/><Relationship Id="rId204" Type="http://schemas.openxmlformats.org/officeDocument/2006/relationships/hyperlink" Target="https://pbs.twimg.com/profile_banners/20005728/1435173538" TargetMode="External"/><Relationship Id="rId411" Type="http://schemas.openxmlformats.org/officeDocument/2006/relationships/hyperlink" Target="https://pbs.twimg.com/profile_banners/3634428574/1460339809" TargetMode="External"/><Relationship Id="rId509" Type="http://schemas.openxmlformats.org/officeDocument/2006/relationships/hyperlink" Target="http://abs.twimg.com/images/themes/theme1/bg.png" TargetMode="External"/><Relationship Id="rId1041" Type="http://schemas.openxmlformats.org/officeDocument/2006/relationships/hyperlink" Target="http://pbs.twimg.com/profile_images/667517122071756800/InMGwKak_normal.png" TargetMode="External"/><Relationship Id="rId1139" Type="http://schemas.openxmlformats.org/officeDocument/2006/relationships/hyperlink" Target="http://pbs.twimg.com/profile_images/716395891955994624/oI0s4k8y_normal.jpg" TargetMode="External"/><Relationship Id="rId1346" Type="http://schemas.openxmlformats.org/officeDocument/2006/relationships/hyperlink" Target="https://twitter.com/gellis18" TargetMode="External"/><Relationship Id="rId716" Type="http://schemas.openxmlformats.org/officeDocument/2006/relationships/hyperlink" Target="http://abs.twimg.com/images/themes/theme2/bg.gif" TargetMode="External"/><Relationship Id="rId923" Type="http://schemas.openxmlformats.org/officeDocument/2006/relationships/hyperlink" Target="http://pbs.twimg.com/profile_images/719888790786031616/VkbOclfP_normal.jpg" TargetMode="External"/><Relationship Id="rId1553" Type="http://schemas.openxmlformats.org/officeDocument/2006/relationships/table" Target="../tables/table2.xml"/><Relationship Id="rId52" Type="http://schemas.openxmlformats.org/officeDocument/2006/relationships/hyperlink" Target="https://t.co/PliWMvEj9z" TargetMode="External"/><Relationship Id="rId1206" Type="http://schemas.openxmlformats.org/officeDocument/2006/relationships/hyperlink" Target="https://twitter.com/einfachmite" TargetMode="External"/><Relationship Id="rId1413" Type="http://schemas.openxmlformats.org/officeDocument/2006/relationships/hyperlink" Target="https://twitter.com/moethemyth" TargetMode="External"/><Relationship Id="rId299" Type="http://schemas.openxmlformats.org/officeDocument/2006/relationships/hyperlink" Target="https://pbs.twimg.com/profile_banners/532241033/1421241647" TargetMode="External"/><Relationship Id="rId159" Type="http://schemas.openxmlformats.org/officeDocument/2006/relationships/hyperlink" Target="https://t.co/UCyw64xYif" TargetMode="External"/><Relationship Id="rId366" Type="http://schemas.openxmlformats.org/officeDocument/2006/relationships/hyperlink" Target="https://pbs.twimg.com/profile_banners/129880735/1428227592" TargetMode="External"/><Relationship Id="rId573" Type="http://schemas.openxmlformats.org/officeDocument/2006/relationships/hyperlink" Target="http://abs.twimg.com/images/themes/theme16/bg.gif" TargetMode="External"/><Relationship Id="rId780" Type="http://schemas.openxmlformats.org/officeDocument/2006/relationships/hyperlink" Target="http://abs.twimg.com/images/themes/theme1/bg.png" TargetMode="External"/><Relationship Id="rId226" Type="http://schemas.openxmlformats.org/officeDocument/2006/relationships/hyperlink" Target="https://pbs.twimg.com/profile_banners/1322911052/1448052706" TargetMode="External"/><Relationship Id="rId433" Type="http://schemas.openxmlformats.org/officeDocument/2006/relationships/hyperlink" Target="https://pbs.twimg.com/profile_banners/2902125272/1460919461" TargetMode="External"/><Relationship Id="rId878" Type="http://schemas.openxmlformats.org/officeDocument/2006/relationships/hyperlink" Target="http://pbs.twimg.com/profile_images/72279094/logo_twitter_normal.png" TargetMode="External"/><Relationship Id="rId1063" Type="http://schemas.openxmlformats.org/officeDocument/2006/relationships/hyperlink" Target="http://pbs.twimg.com/profile_images/524678151092199424/iXCE_Hyx_normal.jpeg" TargetMode="External"/><Relationship Id="rId1270" Type="http://schemas.openxmlformats.org/officeDocument/2006/relationships/hyperlink" Target="https://twitter.com/wplus09" TargetMode="External"/><Relationship Id="rId640" Type="http://schemas.openxmlformats.org/officeDocument/2006/relationships/hyperlink" Target="http://pbs.twimg.com/profile_background_images/670171055/31c0ddedc6dbd1238a6317d5b2f5dca8.jpeg" TargetMode="External"/><Relationship Id="rId738" Type="http://schemas.openxmlformats.org/officeDocument/2006/relationships/hyperlink" Target="http://pbs.twimg.com/profile_background_images/604308706/rl6zyyid18mwmqbw540b.jpeg" TargetMode="External"/><Relationship Id="rId945" Type="http://schemas.openxmlformats.org/officeDocument/2006/relationships/hyperlink" Target="http://pbs.twimg.com/profile_images/711988702730461184/PgYv01Km_normal.jpg" TargetMode="External"/><Relationship Id="rId1368" Type="http://schemas.openxmlformats.org/officeDocument/2006/relationships/hyperlink" Target="https://twitter.com/balleryna" TargetMode="External"/><Relationship Id="rId74" Type="http://schemas.openxmlformats.org/officeDocument/2006/relationships/hyperlink" Target="http://t.co/CRJaBXxoij" TargetMode="External"/><Relationship Id="rId500" Type="http://schemas.openxmlformats.org/officeDocument/2006/relationships/hyperlink" Target="http://abs.twimg.com/images/themes/theme1/bg.png" TargetMode="External"/><Relationship Id="rId805" Type="http://schemas.openxmlformats.org/officeDocument/2006/relationships/hyperlink" Target="http://abs.twimg.com/images/themes/theme1/bg.png" TargetMode="External"/><Relationship Id="rId1130" Type="http://schemas.openxmlformats.org/officeDocument/2006/relationships/hyperlink" Target="http://pbs.twimg.com/profile_images/1787218138/image_normal.jpg" TargetMode="External"/><Relationship Id="rId1228" Type="http://schemas.openxmlformats.org/officeDocument/2006/relationships/hyperlink" Target="https://twitter.com/galinagalanos" TargetMode="External"/><Relationship Id="rId1435" Type="http://schemas.openxmlformats.org/officeDocument/2006/relationships/hyperlink" Target="https://twitter.com/kagune19"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vmlDrawing" Target="../drawings/vmlDrawing3.v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vmlDrawing" Target="../drawings/vmlDrawing4.v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8" Type="http://schemas.openxmlformats.org/officeDocument/2006/relationships/comments" Target="../comments5.xml"/><Relationship Id="rId3" Type="http://schemas.openxmlformats.org/officeDocument/2006/relationships/vmlDrawing" Target="../drawings/vmlDrawing5.vml"/><Relationship Id="rId7" Type="http://schemas.openxmlformats.org/officeDocument/2006/relationships/table" Target="../tables/table8.xml"/><Relationship Id="rId2" Type="http://schemas.openxmlformats.org/officeDocument/2006/relationships/drawing" Target="../drawings/drawing1.xml"/><Relationship Id="rId1" Type="http://schemas.openxmlformats.org/officeDocument/2006/relationships/printerSettings" Target="../printerSettings/printerSettings6.bin"/><Relationship Id="rId6" Type="http://schemas.openxmlformats.org/officeDocument/2006/relationships/table" Target="../tables/table7.xml"/><Relationship Id="rId5" Type="http://schemas.openxmlformats.org/officeDocument/2006/relationships/table" Target="../tables/table6.xml"/><Relationship Id="rId4" Type="http://schemas.openxmlformats.org/officeDocument/2006/relationships/table" Target="../tables/table5.xml"/></Relationships>
</file>

<file path=xl/worksheets/_rels/sheet7.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drawing" Target="../drawings/drawing2.xml"/><Relationship Id="rId1" Type="http://schemas.openxmlformats.org/officeDocument/2006/relationships/printerSettings" Target="../printerSettings/printerSettings7.bin"/><Relationship Id="rId4" Type="http://schemas.openxmlformats.org/officeDocument/2006/relationships/table" Target="../tables/table10.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AA2175"/>
  <sheetViews>
    <sheetView tabSelected="1" workbookViewId="0">
      <pane xSplit="2" ySplit="2" topLeftCell="C3" activePane="bottomRight" state="frozen"/>
      <selection pane="topRight" activeCell="C1" sqref="C1"/>
      <selection pane="bottomLeft" activeCell="A3" sqref="A3"/>
      <selection pane="bottomRight" activeCell="B5" sqref="B5"/>
    </sheetView>
  </sheetViews>
  <sheetFormatPr baseColWidth="10" defaultColWidth="9.140625" defaultRowHeight="15" x14ac:dyDescent="0.25"/>
  <cols>
    <col min="1" max="2" width="10.42578125" style="1" customWidth="1"/>
    <col min="3" max="3" width="7.85546875" style="3" bestFit="1" customWidth="1"/>
    <col min="4" max="4" width="8.7109375" style="2" bestFit="1" customWidth="1"/>
    <col min="5" max="5" width="7.7109375" style="2" bestFit="1" customWidth="1"/>
    <col min="6" max="6" width="9.85546875" style="2" bestFit="1" customWidth="1"/>
    <col min="7" max="7" width="11" style="3" bestFit="1" customWidth="1"/>
    <col min="8" max="8" width="8" style="1" bestFit="1" customWidth="1"/>
    <col min="9" max="9" width="12.28515625" style="3" bestFit="1" customWidth="1"/>
    <col min="10" max="10" width="12.42578125" style="3" bestFit="1" customWidth="1"/>
    <col min="11" max="11" width="15.5703125" style="3" hidden="1" customWidth="1"/>
    <col min="12" max="12" width="11" hidden="1" customWidth="1"/>
    <col min="13" max="13" width="10.85546875" hidden="1" customWidth="1"/>
    <col min="14" max="14" width="16" bestFit="1" customWidth="1"/>
    <col min="15" max="15" width="12.7109375" bestFit="1" customWidth="1"/>
    <col min="16" max="16" width="14.42578125" bestFit="1" customWidth="1"/>
    <col min="17" max="17" width="8.85546875" bestFit="1" customWidth="1"/>
    <col min="18" max="18" width="9.5703125" bestFit="1" customWidth="1"/>
    <col min="19" max="19" width="13.140625" bestFit="1" customWidth="1"/>
    <col min="20" max="20" width="13.28515625" bestFit="1" customWidth="1"/>
    <col min="21" max="21" width="13.42578125" bestFit="1" customWidth="1"/>
    <col min="22" max="22" width="14.42578125" bestFit="1" customWidth="1"/>
    <col min="23" max="23" width="10.5703125" bestFit="1" customWidth="1"/>
    <col min="24" max="24" width="12.140625" bestFit="1" customWidth="1"/>
    <col min="25" max="25" width="11.5703125" bestFit="1" customWidth="1"/>
    <col min="26" max="26" width="13.5703125" bestFit="1" customWidth="1"/>
    <col min="27" max="27" width="14.42578125" customWidth="1"/>
    <col min="28" max="28" width="11.42578125" bestFit="1" customWidth="1"/>
    <col min="29" max="29" width="12.42578125" bestFit="1" customWidth="1"/>
  </cols>
  <sheetData>
    <row r="1" spans="1:27" x14ac:dyDescent="0.25">
      <c r="C1" s="18" t="s">
        <v>39</v>
      </c>
      <c r="D1" s="19"/>
      <c r="E1" s="19"/>
      <c r="F1" s="19"/>
      <c r="G1" s="18"/>
      <c r="H1" s="16" t="s">
        <v>43</v>
      </c>
      <c r="I1" s="52"/>
      <c r="J1" s="52"/>
      <c r="K1" s="35" t="s">
        <v>42</v>
      </c>
      <c r="L1" s="20" t="s">
        <v>40</v>
      </c>
      <c r="M1" s="20"/>
      <c r="N1" s="17" t="s">
        <v>41</v>
      </c>
    </row>
    <row r="2" spans="1:27" ht="30" customHeight="1" x14ac:dyDescent="0.25">
      <c r="A2" s="11" t="s">
        <v>0</v>
      </c>
      <c r="B2" s="11" t="s">
        <v>1</v>
      </c>
      <c r="C2" s="13" t="s">
        <v>2</v>
      </c>
      <c r="D2" s="13" t="s">
        <v>3</v>
      </c>
      <c r="E2" s="13" t="s">
        <v>130</v>
      </c>
      <c r="F2" s="13" t="s">
        <v>4</v>
      </c>
      <c r="G2" s="13" t="s">
        <v>11</v>
      </c>
      <c r="H2" s="11" t="s">
        <v>46</v>
      </c>
      <c r="I2" s="13" t="s">
        <v>160</v>
      </c>
      <c r="J2" s="13" t="s">
        <v>161</v>
      </c>
      <c r="K2" s="13" t="s">
        <v>165</v>
      </c>
      <c r="L2" s="13" t="s">
        <v>12</v>
      </c>
      <c r="M2" s="13" t="s">
        <v>38</v>
      </c>
      <c r="N2" s="13" t="s">
        <v>26</v>
      </c>
      <c r="O2" s="13" t="s">
        <v>177</v>
      </c>
      <c r="P2" s="13" t="s">
        <v>178</v>
      </c>
      <c r="Q2" s="13" t="s">
        <v>179</v>
      </c>
      <c r="R2" s="13" t="s">
        <v>180</v>
      </c>
      <c r="S2" s="13" t="s">
        <v>181</v>
      </c>
      <c r="T2" s="13" t="s">
        <v>182</v>
      </c>
      <c r="U2" s="13" t="s">
        <v>183</v>
      </c>
      <c r="V2" s="13" t="s">
        <v>184</v>
      </c>
      <c r="W2" s="13" t="s">
        <v>185</v>
      </c>
      <c r="X2" s="13" t="s">
        <v>186</v>
      </c>
      <c r="Y2" s="13" t="s">
        <v>187</v>
      </c>
      <c r="Z2" s="13" t="s">
        <v>188</v>
      </c>
      <c r="AA2" t="s">
        <v>497</v>
      </c>
    </row>
    <row r="3" spans="1:27" ht="15" customHeight="1" x14ac:dyDescent="0.25">
      <c r="A3" s="64" t="s">
        <v>627</v>
      </c>
      <c r="B3" s="64" t="s">
        <v>861</v>
      </c>
      <c r="C3" s="65"/>
      <c r="D3" s="66"/>
      <c r="E3" s="67"/>
      <c r="F3" s="68"/>
      <c r="G3" s="65"/>
      <c r="H3" s="69"/>
      <c r="I3" s="70"/>
      <c r="J3" s="70"/>
      <c r="K3" s="36"/>
      <c r="L3" s="71"/>
      <c r="M3" s="71"/>
      <c r="N3" s="72"/>
      <c r="O3" s="77" t="s">
        <v>210</v>
      </c>
      <c r="P3" s="79">
        <v>42481.869189814817</v>
      </c>
      <c r="Q3" s="77" t="s">
        <v>964</v>
      </c>
      <c r="R3" s="81"/>
      <c r="S3" s="77"/>
      <c r="T3" s="77" t="s">
        <v>226</v>
      </c>
      <c r="U3" s="79">
        <v>42481.869189814817</v>
      </c>
      <c r="V3" s="81" t="s">
        <v>1281</v>
      </c>
      <c r="W3" s="77"/>
      <c r="X3" s="77"/>
      <c r="Y3" s="83" t="s">
        <v>1565</v>
      </c>
      <c r="Z3" s="77"/>
      <c r="AA3" s="77"/>
    </row>
    <row r="4" spans="1:27" ht="15" customHeight="1" x14ac:dyDescent="0.25">
      <c r="A4" s="64" t="s">
        <v>191</v>
      </c>
      <c r="B4" s="64" t="s">
        <v>198</v>
      </c>
      <c r="C4" s="65"/>
      <c r="D4" s="66"/>
      <c r="E4" s="99"/>
      <c r="F4" s="68"/>
      <c r="G4" s="65"/>
      <c r="H4" s="69"/>
      <c r="I4" s="70"/>
      <c r="J4" s="70"/>
      <c r="K4" s="36"/>
      <c r="L4" s="100"/>
      <c r="M4" s="100"/>
      <c r="N4" s="72"/>
      <c r="O4" s="78" t="s">
        <v>210</v>
      </c>
      <c r="P4" s="80">
        <v>42481.86922453704</v>
      </c>
      <c r="Q4" s="78" t="s">
        <v>212</v>
      </c>
      <c r="R4" s="82" t="s">
        <v>215</v>
      </c>
      <c r="S4" s="78" t="s">
        <v>217</v>
      </c>
      <c r="T4" s="78" t="s">
        <v>226</v>
      </c>
      <c r="U4" s="80">
        <v>42481.86922453704</v>
      </c>
      <c r="V4" s="82" t="s">
        <v>228</v>
      </c>
      <c r="W4" s="78"/>
      <c r="X4" s="78"/>
      <c r="Y4" s="84" t="s">
        <v>237</v>
      </c>
      <c r="Z4" s="78"/>
      <c r="AA4" s="78"/>
    </row>
    <row r="5" spans="1:27" x14ac:dyDescent="0.25">
      <c r="A5" s="64" t="s">
        <v>192</v>
      </c>
      <c r="B5" s="64" t="s">
        <v>198</v>
      </c>
      <c r="C5" s="65"/>
      <c r="D5" s="66"/>
      <c r="E5" s="99"/>
      <c r="F5" s="68"/>
      <c r="G5" s="65"/>
      <c r="H5" s="69"/>
      <c r="I5" s="70"/>
      <c r="J5" s="70"/>
      <c r="K5" s="36"/>
      <c r="L5" s="100"/>
      <c r="M5" s="100"/>
      <c r="N5" s="72"/>
      <c r="O5" s="78" t="s">
        <v>210</v>
      </c>
      <c r="P5" s="80">
        <v>42481.86923611111</v>
      </c>
      <c r="Q5" s="78" t="s">
        <v>212</v>
      </c>
      <c r="R5" s="82" t="s">
        <v>215</v>
      </c>
      <c r="S5" s="78" t="s">
        <v>217</v>
      </c>
      <c r="T5" s="78" t="s">
        <v>226</v>
      </c>
      <c r="U5" s="80">
        <v>42481.86923611111</v>
      </c>
      <c r="V5" s="82" t="s">
        <v>229</v>
      </c>
      <c r="W5" s="78"/>
      <c r="X5" s="78"/>
      <c r="Y5" s="84" t="s">
        <v>238</v>
      </c>
      <c r="Z5" s="78"/>
      <c r="AA5" s="78"/>
    </row>
    <row r="6" spans="1:27" x14ac:dyDescent="0.25">
      <c r="A6" s="64" t="s">
        <v>193</v>
      </c>
      <c r="B6" s="64" t="s">
        <v>198</v>
      </c>
      <c r="C6" s="65"/>
      <c r="D6" s="66"/>
      <c r="E6" s="99"/>
      <c r="F6" s="68"/>
      <c r="G6" s="65"/>
      <c r="H6" s="69"/>
      <c r="I6" s="70"/>
      <c r="J6" s="70"/>
      <c r="K6" s="36"/>
      <c r="L6" s="100"/>
      <c r="M6" s="100"/>
      <c r="N6" s="72"/>
      <c r="O6" s="78" t="s">
        <v>210</v>
      </c>
      <c r="P6" s="80">
        <v>42481.869456018518</v>
      </c>
      <c r="Q6" s="78" t="s">
        <v>212</v>
      </c>
      <c r="R6" s="82" t="s">
        <v>215</v>
      </c>
      <c r="S6" s="78" t="s">
        <v>217</v>
      </c>
      <c r="T6" s="78" t="s">
        <v>226</v>
      </c>
      <c r="U6" s="80">
        <v>42481.869456018518</v>
      </c>
      <c r="V6" s="82" t="s">
        <v>230</v>
      </c>
      <c r="W6" s="78"/>
      <c r="X6" s="78"/>
      <c r="Y6" s="84" t="s">
        <v>239</v>
      </c>
      <c r="Z6" s="78"/>
      <c r="AA6" s="78"/>
    </row>
    <row r="7" spans="1:27" x14ac:dyDescent="0.25">
      <c r="A7" s="64" t="s">
        <v>194</v>
      </c>
      <c r="B7" s="64" t="s">
        <v>198</v>
      </c>
      <c r="C7" s="65"/>
      <c r="D7" s="66"/>
      <c r="E7" s="99"/>
      <c r="F7" s="68"/>
      <c r="G7" s="65"/>
      <c r="H7" s="69"/>
      <c r="I7" s="70"/>
      <c r="J7" s="70"/>
      <c r="K7" s="36"/>
      <c r="L7" s="100"/>
      <c r="M7" s="100"/>
      <c r="N7" s="72"/>
      <c r="O7" s="78" t="s">
        <v>210</v>
      </c>
      <c r="P7" s="80">
        <v>42481.869849537034</v>
      </c>
      <c r="Q7" s="78" t="s">
        <v>214</v>
      </c>
      <c r="R7" s="82" t="s">
        <v>215</v>
      </c>
      <c r="S7" s="78" t="s">
        <v>217</v>
      </c>
      <c r="T7" s="78" t="s">
        <v>226</v>
      </c>
      <c r="U7" s="80">
        <v>42481.869849537034</v>
      </c>
      <c r="V7" s="82" t="s">
        <v>231</v>
      </c>
      <c r="W7" s="78"/>
      <c r="X7" s="78"/>
      <c r="Y7" s="84" t="s">
        <v>240</v>
      </c>
      <c r="Z7" s="78"/>
      <c r="AA7" s="78"/>
    </row>
    <row r="8" spans="1:27" x14ac:dyDescent="0.25">
      <c r="A8" s="64" t="s">
        <v>195</v>
      </c>
      <c r="B8" s="64" t="s">
        <v>204</v>
      </c>
      <c r="C8" s="65"/>
      <c r="D8" s="66"/>
      <c r="E8" s="99"/>
      <c r="F8" s="68"/>
      <c r="G8" s="65"/>
      <c r="H8" s="69"/>
      <c r="I8" s="70"/>
      <c r="J8" s="70"/>
      <c r="K8" s="36"/>
      <c r="L8" s="100"/>
      <c r="M8" s="100"/>
      <c r="N8" s="72"/>
      <c r="O8" s="78" t="s">
        <v>210</v>
      </c>
      <c r="P8" s="80">
        <v>42481.86996527778</v>
      </c>
      <c r="Q8" s="78" t="s">
        <v>213</v>
      </c>
      <c r="R8" s="82" t="s">
        <v>216</v>
      </c>
      <c r="S8" s="78" t="s">
        <v>221</v>
      </c>
      <c r="T8" s="78" t="s">
        <v>227</v>
      </c>
      <c r="U8" s="80">
        <v>42481.86996527778</v>
      </c>
      <c r="V8" s="82" t="s">
        <v>232</v>
      </c>
      <c r="W8" s="78"/>
      <c r="X8" s="78"/>
      <c r="Y8" s="84" t="s">
        <v>241</v>
      </c>
      <c r="Z8" s="78"/>
      <c r="AA8" s="78"/>
    </row>
    <row r="9" spans="1:27" x14ac:dyDescent="0.25">
      <c r="A9" s="64" t="s">
        <v>195</v>
      </c>
      <c r="B9" s="64" t="s">
        <v>205</v>
      </c>
      <c r="C9" s="65"/>
      <c r="D9" s="66"/>
      <c r="E9" s="99"/>
      <c r="F9" s="68"/>
      <c r="G9" s="65"/>
      <c r="H9" s="69"/>
      <c r="I9" s="70"/>
      <c r="J9" s="70"/>
      <c r="K9" s="36"/>
      <c r="L9" s="100"/>
      <c r="M9" s="100"/>
      <c r="N9" s="72"/>
      <c r="O9" s="78" t="s">
        <v>210</v>
      </c>
      <c r="P9" s="80">
        <v>42481.86996527778</v>
      </c>
      <c r="Q9" s="78" t="s">
        <v>213</v>
      </c>
      <c r="R9" s="82" t="s">
        <v>216</v>
      </c>
      <c r="S9" s="78" t="s">
        <v>221</v>
      </c>
      <c r="T9" s="78" t="s">
        <v>227</v>
      </c>
      <c r="U9" s="80">
        <v>42481.86996527778</v>
      </c>
      <c r="V9" s="82" t="s">
        <v>232</v>
      </c>
      <c r="W9" s="78"/>
      <c r="X9" s="78"/>
      <c r="Y9" s="84" t="s">
        <v>241</v>
      </c>
      <c r="Z9" s="78"/>
      <c r="AA9" s="78"/>
    </row>
    <row r="10" spans="1:27" x14ac:dyDescent="0.25">
      <c r="A10" s="64" t="s">
        <v>628</v>
      </c>
      <c r="B10" s="64" t="s">
        <v>862</v>
      </c>
      <c r="C10" s="65"/>
      <c r="D10" s="66"/>
      <c r="E10" s="99"/>
      <c r="F10" s="68"/>
      <c r="G10" s="65"/>
      <c r="H10" s="69"/>
      <c r="I10" s="70"/>
      <c r="J10" s="70"/>
      <c r="K10" s="36"/>
      <c r="L10" s="100"/>
      <c r="M10" s="100"/>
      <c r="N10" s="72"/>
      <c r="O10" s="78" t="s">
        <v>210</v>
      </c>
      <c r="P10" s="80">
        <v>42481.87</v>
      </c>
      <c r="Q10" s="78" t="s">
        <v>965</v>
      </c>
      <c r="R10" s="78"/>
      <c r="S10" s="78"/>
      <c r="T10" s="78" t="s">
        <v>1217</v>
      </c>
      <c r="U10" s="80">
        <v>42481.87</v>
      </c>
      <c r="V10" s="82" t="s">
        <v>1282</v>
      </c>
      <c r="W10" s="78"/>
      <c r="X10" s="78"/>
      <c r="Y10" s="84" t="s">
        <v>1566</v>
      </c>
      <c r="Z10" s="78"/>
      <c r="AA10" s="78"/>
    </row>
    <row r="11" spans="1:27" x14ac:dyDescent="0.25">
      <c r="A11" s="64" t="s">
        <v>629</v>
      </c>
      <c r="B11" s="64" t="s">
        <v>863</v>
      </c>
      <c r="C11" s="65"/>
      <c r="D11" s="66"/>
      <c r="E11" s="99"/>
      <c r="F11" s="68"/>
      <c r="G11" s="65"/>
      <c r="H11" s="69"/>
      <c r="I11" s="70"/>
      <c r="J11" s="70"/>
      <c r="K11" s="36"/>
      <c r="L11" s="100"/>
      <c r="M11" s="100"/>
      <c r="N11" s="72"/>
      <c r="O11" s="78" t="s">
        <v>210</v>
      </c>
      <c r="P11" s="80">
        <v>42481.870069444441</v>
      </c>
      <c r="Q11" s="78" t="s">
        <v>966</v>
      </c>
      <c r="R11" s="78"/>
      <c r="S11" s="78"/>
      <c r="T11" s="78" t="s">
        <v>226</v>
      </c>
      <c r="U11" s="80">
        <v>42481.870069444441</v>
      </c>
      <c r="V11" s="82" t="s">
        <v>1283</v>
      </c>
      <c r="W11" s="78"/>
      <c r="X11" s="78"/>
      <c r="Y11" s="84" t="s">
        <v>1567</v>
      </c>
      <c r="Z11" s="78"/>
      <c r="AA11" s="78"/>
    </row>
    <row r="12" spans="1:27" x14ac:dyDescent="0.25">
      <c r="A12" s="64" t="s">
        <v>629</v>
      </c>
      <c r="B12" s="64" t="s">
        <v>864</v>
      </c>
      <c r="C12" s="65"/>
      <c r="D12" s="66"/>
      <c r="E12" s="99"/>
      <c r="F12" s="68"/>
      <c r="G12" s="65"/>
      <c r="H12" s="69"/>
      <c r="I12" s="70"/>
      <c r="J12" s="70"/>
      <c r="K12" s="36"/>
      <c r="L12" s="100"/>
      <c r="M12" s="100"/>
      <c r="N12" s="72"/>
      <c r="O12" s="78" t="s">
        <v>210</v>
      </c>
      <c r="P12" s="80">
        <v>42481.870069444441</v>
      </c>
      <c r="Q12" s="78" t="s">
        <v>966</v>
      </c>
      <c r="R12" s="78"/>
      <c r="S12" s="78"/>
      <c r="T12" s="78" t="s">
        <v>226</v>
      </c>
      <c r="U12" s="80">
        <v>42481.870069444441</v>
      </c>
      <c r="V12" s="82" t="s">
        <v>1283</v>
      </c>
      <c r="W12" s="78"/>
      <c r="X12" s="78"/>
      <c r="Y12" s="84" t="s">
        <v>1567</v>
      </c>
      <c r="Z12" s="78"/>
      <c r="AA12" s="78"/>
    </row>
    <row r="13" spans="1:27" x14ac:dyDescent="0.25">
      <c r="A13" s="64" t="s">
        <v>630</v>
      </c>
      <c r="B13" s="64" t="s">
        <v>863</v>
      </c>
      <c r="C13" s="65"/>
      <c r="D13" s="66"/>
      <c r="E13" s="99"/>
      <c r="F13" s="68"/>
      <c r="G13" s="65"/>
      <c r="H13" s="69"/>
      <c r="I13" s="70"/>
      <c r="J13" s="70"/>
      <c r="K13" s="36"/>
      <c r="L13" s="100"/>
      <c r="M13" s="100"/>
      <c r="N13" s="72"/>
      <c r="O13" s="78" t="s">
        <v>210</v>
      </c>
      <c r="P13" s="80">
        <v>42481.870370370372</v>
      </c>
      <c r="Q13" s="78" t="s">
        <v>967</v>
      </c>
      <c r="R13" s="78"/>
      <c r="S13" s="78"/>
      <c r="T13" s="78" t="s">
        <v>226</v>
      </c>
      <c r="U13" s="80">
        <v>42481.870370370372</v>
      </c>
      <c r="V13" s="82" t="s">
        <v>1284</v>
      </c>
      <c r="W13" s="78"/>
      <c r="X13" s="78"/>
      <c r="Y13" s="84" t="s">
        <v>1568</v>
      </c>
      <c r="Z13" s="78"/>
      <c r="AA13" s="78"/>
    </row>
    <row r="14" spans="1:27" x14ac:dyDescent="0.25">
      <c r="A14" s="64" t="s">
        <v>197</v>
      </c>
      <c r="B14" s="64" t="s">
        <v>198</v>
      </c>
      <c r="C14" s="65"/>
      <c r="D14" s="66"/>
      <c r="E14" s="99"/>
      <c r="F14" s="68"/>
      <c r="G14" s="65"/>
      <c r="H14" s="69"/>
      <c r="I14" s="70"/>
      <c r="J14" s="70"/>
      <c r="K14" s="36"/>
      <c r="L14" s="100"/>
      <c r="M14" s="100"/>
      <c r="N14" s="72"/>
      <c r="O14" s="78" t="s">
        <v>210</v>
      </c>
      <c r="P14" s="80">
        <v>42481.870625000003</v>
      </c>
      <c r="Q14" s="78" t="s">
        <v>212</v>
      </c>
      <c r="R14" s="82" t="s">
        <v>215</v>
      </c>
      <c r="S14" s="78" t="s">
        <v>217</v>
      </c>
      <c r="T14" s="78" t="s">
        <v>226</v>
      </c>
      <c r="U14" s="80">
        <v>42481.870625000003</v>
      </c>
      <c r="V14" s="82" t="s">
        <v>233</v>
      </c>
      <c r="W14" s="78"/>
      <c r="X14" s="78"/>
      <c r="Y14" s="84" t="s">
        <v>242</v>
      </c>
      <c r="Z14" s="78"/>
      <c r="AA14" s="78"/>
    </row>
    <row r="15" spans="1:27" x14ac:dyDescent="0.25">
      <c r="A15" s="64" t="s">
        <v>631</v>
      </c>
      <c r="B15" s="64" t="s">
        <v>865</v>
      </c>
      <c r="C15" s="65"/>
      <c r="D15" s="66"/>
      <c r="E15" s="99"/>
      <c r="F15" s="68"/>
      <c r="G15" s="65"/>
      <c r="H15" s="69"/>
      <c r="I15" s="70"/>
      <c r="J15" s="70"/>
      <c r="K15" s="36"/>
      <c r="L15" s="100"/>
      <c r="M15" s="100"/>
      <c r="N15" s="72"/>
      <c r="O15" s="78" t="s">
        <v>210</v>
      </c>
      <c r="P15" s="80">
        <v>42481.871388888889</v>
      </c>
      <c r="Q15" s="78" t="s">
        <v>968</v>
      </c>
      <c r="R15" s="82" t="s">
        <v>1127</v>
      </c>
      <c r="S15" s="78" t="s">
        <v>220</v>
      </c>
      <c r="T15" s="78" t="s">
        <v>226</v>
      </c>
      <c r="U15" s="80">
        <v>42481.871388888889</v>
      </c>
      <c r="V15" s="82" t="s">
        <v>1285</v>
      </c>
      <c r="W15" s="78"/>
      <c r="X15" s="78"/>
      <c r="Y15" s="84" t="s">
        <v>1569</v>
      </c>
      <c r="Z15" s="78"/>
      <c r="AA15" s="78"/>
    </row>
    <row r="16" spans="1:27" x14ac:dyDescent="0.25">
      <c r="A16" s="64" t="s">
        <v>631</v>
      </c>
      <c r="B16" s="64" t="s">
        <v>866</v>
      </c>
      <c r="C16" s="65"/>
      <c r="D16" s="66"/>
      <c r="E16" s="99"/>
      <c r="F16" s="68"/>
      <c r="G16" s="65"/>
      <c r="H16" s="69"/>
      <c r="I16" s="70"/>
      <c r="J16" s="70"/>
      <c r="K16" s="36"/>
      <c r="L16" s="100"/>
      <c r="M16" s="100"/>
      <c r="N16" s="72"/>
      <c r="O16" s="78" t="s">
        <v>210</v>
      </c>
      <c r="P16" s="80">
        <v>42481.871388888889</v>
      </c>
      <c r="Q16" s="78" t="s">
        <v>968</v>
      </c>
      <c r="R16" s="82" t="s">
        <v>1127</v>
      </c>
      <c r="S16" s="78" t="s">
        <v>220</v>
      </c>
      <c r="T16" s="78" t="s">
        <v>226</v>
      </c>
      <c r="U16" s="80">
        <v>42481.871388888889</v>
      </c>
      <c r="V16" s="82" t="s">
        <v>1285</v>
      </c>
      <c r="W16" s="78"/>
      <c r="X16" s="78"/>
      <c r="Y16" s="84" t="s">
        <v>1569</v>
      </c>
      <c r="Z16" s="78"/>
      <c r="AA16" s="78"/>
    </row>
    <row r="17" spans="1:27" x14ac:dyDescent="0.25">
      <c r="A17" s="64" t="s">
        <v>632</v>
      </c>
      <c r="B17" s="64" t="s">
        <v>867</v>
      </c>
      <c r="C17" s="65"/>
      <c r="D17" s="66"/>
      <c r="E17" s="99"/>
      <c r="F17" s="68"/>
      <c r="G17" s="65"/>
      <c r="H17" s="69"/>
      <c r="I17" s="70"/>
      <c r="J17" s="70"/>
      <c r="K17" s="36"/>
      <c r="L17" s="100"/>
      <c r="M17" s="100"/>
      <c r="N17" s="72"/>
      <c r="O17" s="78" t="s">
        <v>210</v>
      </c>
      <c r="P17" s="80">
        <v>42481.87158564815</v>
      </c>
      <c r="Q17" s="78" t="s">
        <v>969</v>
      </c>
      <c r="R17" s="78"/>
      <c r="S17" s="78"/>
      <c r="T17" s="78" t="s">
        <v>1218</v>
      </c>
      <c r="U17" s="80">
        <v>42481.87158564815</v>
      </c>
      <c r="V17" s="82" t="s">
        <v>1286</v>
      </c>
      <c r="W17" s="78"/>
      <c r="X17" s="78"/>
      <c r="Y17" s="84" t="s">
        <v>1570</v>
      </c>
      <c r="Z17" s="78"/>
      <c r="AA17" s="78"/>
    </row>
    <row r="18" spans="1:27" x14ac:dyDescent="0.25">
      <c r="A18" s="64" t="s">
        <v>200</v>
      </c>
      <c r="B18" s="64" t="s">
        <v>204</v>
      </c>
      <c r="C18" s="65"/>
      <c r="D18" s="66"/>
      <c r="E18" s="99"/>
      <c r="F18" s="68"/>
      <c r="G18" s="65"/>
      <c r="H18" s="69"/>
      <c r="I18" s="70"/>
      <c r="J18" s="70"/>
      <c r="K18" s="36"/>
      <c r="L18" s="100"/>
      <c r="M18" s="100"/>
      <c r="N18" s="72"/>
      <c r="O18" s="78" t="s">
        <v>210</v>
      </c>
      <c r="P18" s="80">
        <v>42481.871655092589</v>
      </c>
      <c r="Q18" s="78" t="s">
        <v>213</v>
      </c>
      <c r="R18" s="82" t="s">
        <v>216</v>
      </c>
      <c r="S18" s="78" t="s">
        <v>221</v>
      </c>
      <c r="T18" s="78" t="s">
        <v>227</v>
      </c>
      <c r="U18" s="80">
        <v>42481.871655092589</v>
      </c>
      <c r="V18" s="82" t="s">
        <v>234</v>
      </c>
      <c r="W18" s="78"/>
      <c r="X18" s="78"/>
      <c r="Y18" s="84" t="s">
        <v>243</v>
      </c>
      <c r="Z18" s="78"/>
      <c r="AA18" s="78"/>
    </row>
    <row r="19" spans="1:27" x14ac:dyDescent="0.25">
      <c r="A19" s="64" t="s">
        <v>200</v>
      </c>
      <c r="B19" s="64" t="s">
        <v>205</v>
      </c>
      <c r="C19" s="65"/>
      <c r="D19" s="66"/>
      <c r="E19" s="99"/>
      <c r="F19" s="68"/>
      <c r="G19" s="65"/>
      <c r="H19" s="69"/>
      <c r="I19" s="70"/>
      <c r="J19" s="70"/>
      <c r="K19" s="36"/>
      <c r="L19" s="100"/>
      <c r="M19" s="100"/>
      <c r="N19" s="72"/>
      <c r="O19" s="78" t="s">
        <v>210</v>
      </c>
      <c r="P19" s="80">
        <v>42481.871655092589</v>
      </c>
      <c r="Q19" s="78" t="s">
        <v>213</v>
      </c>
      <c r="R19" s="82" t="s">
        <v>216</v>
      </c>
      <c r="S19" s="78" t="s">
        <v>221</v>
      </c>
      <c r="T19" s="78" t="s">
        <v>227</v>
      </c>
      <c r="U19" s="80">
        <v>42481.871655092589</v>
      </c>
      <c r="V19" s="82" t="s">
        <v>234</v>
      </c>
      <c r="W19" s="78"/>
      <c r="X19" s="78"/>
      <c r="Y19" s="84" t="s">
        <v>243</v>
      </c>
      <c r="Z19" s="78"/>
      <c r="AA19" s="78"/>
    </row>
    <row r="20" spans="1:27" x14ac:dyDescent="0.25">
      <c r="A20" s="64" t="s">
        <v>633</v>
      </c>
      <c r="B20" s="64" t="s">
        <v>633</v>
      </c>
      <c r="C20" s="65"/>
      <c r="D20" s="66"/>
      <c r="E20" s="99"/>
      <c r="F20" s="68"/>
      <c r="G20" s="65"/>
      <c r="H20" s="69"/>
      <c r="I20" s="70"/>
      <c r="J20" s="70"/>
      <c r="K20" s="36"/>
      <c r="L20" s="100"/>
      <c r="M20" s="100"/>
      <c r="N20" s="72"/>
      <c r="O20" s="78" t="s">
        <v>179</v>
      </c>
      <c r="P20" s="80">
        <v>42481.872800925928</v>
      </c>
      <c r="Q20" s="78" t="s">
        <v>970</v>
      </c>
      <c r="R20" s="82" t="s">
        <v>1128</v>
      </c>
      <c r="S20" s="78" t="s">
        <v>220</v>
      </c>
      <c r="T20" s="78" t="s">
        <v>1219</v>
      </c>
      <c r="U20" s="80">
        <v>42481.872800925928</v>
      </c>
      <c r="V20" s="82" t="s">
        <v>1287</v>
      </c>
      <c r="W20" s="78"/>
      <c r="X20" s="78"/>
      <c r="Y20" s="84" t="s">
        <v>1571</v>
      </c>
      <c r="Z20" s="78"/>
      <c r="AA20" s="78"/>
    </row>
    <row r="21" spans="1:27" x14ac:dyDescent="0.25">
      <c r="A21" s="64" t="s">
        <v>201</v>
      </c>
      <c r="B21" s="64" t="s">
        <v>204</v>
      </c>
      <c r="C21" s="65"/>
      <c r="D21" s="66"/>
      <c r="E21" s="99"/>
      <c r="F21" s="68"/>
      <c r="G21" s="65"/>
      <c r="H21" s="69"/>
      <c r="I21" s="70"/>
      <c r="J21" s="70"/>
      <c r="K21" s="36"/>
      <c r="L21" s="100"/>
      <c r="M21" s="100"/>
      <c r="N21" s="72"/>
      <c r="O21" s="78" t="s">
        <v>210</v>
      </c>
      <c r="P21" s="80">
        <v>42481.873124999998</v>
      </c>
      <c r="Q21" s="78" t="s">
        <v>213</v>
      </c>
      <c r="R21" s="82" t="s">
        <v>216</v>
      </c>
      <c r="S21" s="78" t="s">
        <v>221</v>
      </c>
      <c r="T21" s="78" t="s">
        <v>227</v>
      </c>
      <c r="U21" s="80">
        <v>42481.873124999998</v>
      </c>
      <c r="V21" s="82" t="s">
        <v>235</v>
      </c>
      <c r="W21" s="78"/>
      <c r="X21" s="78"/>
      <c r="Y21" s="84" t="s">
        <v>244</v>
      </c>
      <c r="Z21" s="78"/>
      <c r="AA21" s="78"/>
    </row>
    <row r="22" spans="1:27" x14ac:dyDescent="0.25">
      <c r="A22" s="64" t="s">
        <v>201</v>
      </c>
      <c r="B22" s="64" t="s">
        <v>205</v>
      </c>
      <c r="C22" s="65"/>
      <c r="D22" s="66"/>
      <c r="E22" s="99"/>
      <c r="F22" s="68"/>
      <c r="G22" s="65"/>
      <c r="H22" s="69"/>
      <c r="I22" s="70"/>
      <c r="J22" s="70"/>
      <c r="K22" s="36"/>
      <c r="L22" s="100"/>
      <c r="M22" s="100"/>
      <c r="N22" s="72"/>
      <c r="O22" s="78" t="s">
        <v>210</v>
      </c>
      <c r="P22" s="80">
        <v>42481.873124999998</v>
      </c>
      <c r="Q22" s="78" t="s">
        <v>213</v>
      </c>
      <c r="R22" s="82" t="s">
        <v>216</v>
      </c>
      <c r="S22" s="78" t="s">
        <v>221</v>
      </c>
      <c r="T22" s="78" t="s">
        <v>227</v>
      </c>
      <c r="U22" s="80">
        <v>42481.873124999998</v>
      </c>
      <c r="V22" s="82" t="s">
        <v>235</v>
      </c>
      <c r="W22" s="78"/>
      <c r="X22" s="78"/>
      <c r="Y22" s="84" t="s">
        <v>244</v>
      </c>
      <c r="Z22" s="78"/>
      <c r="AA22" s="78"/>
    </row>
    <row r="23" spans="1:27" x14ac:dyDescent="0.25">
      <c r="A23" s="64" t="s">
        <v>202</v>
      </c>
      <c r="B23" s="64" t="s">
        <v>204</v>
      </c>
      <c r="C23" s="65"/>
      <c r="D23" s="66"/>
      <c r="E23" s="99"/>
      <c r="F23" s="68"/>
      <c r="G23" s="65"/>
      <c r="H23" s="69"/>
      <c r="I23" s="70"/>
      <c r="J23" s="70"/>
      <c r="K23" s="36"/>
      <c r="L23" s="100"/>
      <c r="M23" s="100"/>
      <c r="N23" s="72"/>
      <c r="O23" s="78" t="s">
        <v>210</v>
      </c>
      <c r="P23" s="80">
        <v>42481.873136574075</v>
      </c>
      <c r="Q23" s="78" t="s">
        <v>213</v>
      </c>
      <c r="R23" s="82" t="s">
        <v>216</v>
      </c>
      <c r="S23" s="78" t="s">
        <v>221</v>
      </c>
      <c r="T23" s="78" t="s">
        <v>227</v>
      </c>
      <c r="U23" s="80">
        <v>42481.873136574075</v>
      </c>
      <c r="V23" s="82" t="s">
        <v>236</v>
      </c>
      <c r="W23" s="78"/>
      <c r="X23" s="78"/>
      <c r="Y23" s="84" t="s">
        <v>245</v>
      </c>
      <c r="Z23" s="78"/>
      <c r="AA23" s="78"/>
    </row>
    <row r="24" spans="1:27" x14ac:dyDescent="0.25">
      <c r="A24" s="64" t="s">
        <v>202</v>
      </c>
      <c r="B24" s="64" t="s">
        <v>205</v>
      </c>
      <c r="C24" s="65"/>
      <c r="D24" s="66"/>
      <c r="E24" s="99"/>
      <c r="F24" s="68"/>
      <c r="G24" s="65"/>
      <c r="H24" s="69"/>
      <c r="I24" s="70"/>
      <c r="J24" s="70"/>
      <c r="K24" s="36"/>
      <c r="L24" s="100"/>
      <c r="M24" s="100"/>
      <c r="N24" s="72"/>
      <c r="O24" s="78" t="s">
        <v>210</v>
      </c>
      <c r="P24" s="80">
        <v>42481.873136574075</v>
      </c>
      <c r="Q24" s="78" t="s">
        <v>213</v>
      </c>
      <c r="R24" s="82" t="s">
        <v>216</v>
      </c>
      <c r="S24" s="78" t="s">
        <v>221</v>
      </c>
      <c r="T24" s="78" t="s">
        <v>227</v>
      </c>
      <c r="U24" s="80">
        <v>42481.873136574075</v>
      </c>
      <c r="V24" s="82" t="s">
        <v>236</v>
      </c>
      <c r="W24" s="78"/>
      <c r="X24" s="78"/>
      <c r="Y24" s="84" t="s">
        <v>245</v>
      </c>
      <c r="Z24" s="78"/>
      <c r="AA24" s="78"/>
    </row>
    <row r="25" spans="1:27" x14ac:dyDescent="0.25">
      <c r="A25" s="64" t="s">
        <v>634</v>
      </c>
      <c r="B25" s="64" t="s">
        <v>634</v>
      </c>
      <c r="C25" s="65"/>
      <c r="D25" s="66"/>
      <c r="E25" s="99"/>
      <c r="F25" s="68"/>
      <c r="G25" s="65"/>
      <c r="H25" s="69"/>
      <c r="I25" s="70"/>
      <c r="J25" s="70"/>
      <c r="K25" s="36"/>
      <c r="L25" s="100"/>
      <c r="M25" s="100"/>
      <c r="N25" s="72"/>
      <c r="O25" s="78" t="s">
        <v>179</v>
      </c>
      <c r="P25" s="80">
        <v>42481.873564814814</v>
      </c>
      <c r="Q25" s="78" t="s">
        <v>971</v>
      </c>
      <c r="R25" s="78"/>
      <c r="S25" s="78"/>
      <c r="T25" s="78" t="s">
        <v>1220</v>
      </c>
      <c r="U25" s="80">
        <v>42481.873564814814</v>
      </c>
      <c r="V25" s="82" t="s">
        <v>1288</v>
      </c>
      <c r="W25" s="78"/>
      <c r="X25" s="78"/>
      <c r="Y25" s="84" t="s">
        <v>1572</v>
      </c>
      <c r="Z25" s="78"/>
      <c r="AA25" s="78"/>
    </row>
    <row r="26" spans="1:27" x14ac:dyDescent="0.25">
      <c r="A26" s="64" t="s">
        <v>635</v>
      </c>
      <c r="B26" s="64" t="s">
        <v>861</v>
      </c>
      <c r="C26" s="65"/>
      <c r="D26" s="66"/>
      <c r="E26" s="99"/>
      <c r="F26" s="68"/>
      <c r="G26" s="65"/>
      <c r="H26" s="69"/>
      <c r="I26" s="70"/>
      <c r="J26" s="70"/>
      <c r="K26" s="36"/>
      <c r="L26" s="100"/>
      <c r="M26" s="100"/>
      <c r="N26" s="72"/>
      <c r="O26" s="78" t="s">
        <v>210</v>
      </c>
      <c r="P26" s="80">
        <v>42481.87400462963</v>
      </c>
      <c r="Q26" s="78" t="s">
        <v>964</v>
      </c>
      <c r="R26" s="78"/>
      <c r="S26" s="78"/>
      <c r="T26" s="78" t="s">
        <v>226</v>
      </c>
      <c r="U26" s="80">
        <v>42481.87400462963</v>
      </c>
      <c r="V26" s="82" t="s">
        <v>1289</v>
      </c>
      <c r="W26" s="78"/>
      <c r="X26" s="78"/>
      <c r="Y26" s="84" t="s">
        <v>1573</v>
      </c>
      <c r="Z26" s="78"/>
      <c r="AA26" s="78"/>
    </row>
    <row r="27" spans="1:27" x14ac:dyDescent="0.25">
      <c r="A27" s="64" t="s">
        <v>636</v>
      </c>
      <c r="B27" s="64" t="s">
        <v>636</v>
      </c>
      <c r="C27" s="65"/>
      <c r="D27" s="66"/>
      <c r="E27" s="99"/>
      <c r="F27" s="68"/>
      <c r="G27" s="65"/>
      <c r="H27" s="69"/>
      <c r="I27" s="70"/>
      <c r="J27" s="70"/>
      <c r="K27" s="36"/>
      <c r="L27" s="100"/>
      <c r="M27" s="100"/>
      <c r="N27" s="72"/>
      <c r="O27" s="78" t="s">
        <v>179</v>
      </c>
      <c r="P27" s="80">
        <v>42481.874513888892</v>
      </c>
      <c r="Q27" s="78" t="s">
        <v>972</v>
      </c>
      <c r="R27" s="78"/>
      <c r="S27" s="78"/>
      <c r="T27" s="78"/>
      <c r="U27" s="80">
        <v>42481.874513888892</v>
      </c>
      <c r="V27" s="82" t="s">
        <v>1290</v>
      </c>
      <c r="W27" s="78"/>
      <c r="X27" s="78"/>
      <c r="Y27" s="84" t="s">
        <v>1574</v>
      </c>
      <c r="Z27" s="78"/>
      <c r="AA27" s="78"/>
    </row>
    <row r="28" spans="1:27" x14ac:dyDescent="0.25">
      <c r="A28" s="64" t="s">
        <v>637</v>
      </c>
      <c r="B28" s="64" t="s">
        <v>868</v>
      </c>
      <c r="C28" s="65"/>
      <c r="D28" s="66"/>
      <c r="E28" s="99"/>
      <c r="F28" s="68"/>
      <c r="G28" s="65"/>
      <c r="H28" s="69"/>
      <c r="I28" s="70"/>
      <c r="J28" s="70"/>
      <c r="K28" s="36"/>
      <c r="L28" s="100"/>
      <c r="M28" s="100"/>
      <c r="N28" s="72"/>
      <c r="O28" s="78" t="s">
        <v>210</v>
      </c>
      <c r="P28" s="80">
        <v>42481.874641203707</v>
      </c>
      <c r="Q28" s="78" t="s">
        <v>973</v>
      </c>
      <c r="R28" s="78"/>
      <c r="S28" s="78"/>
      <c r="T28" s="78" t="s">
        <v>226</v>
      </c>
      <c r="U28" s="80">
        <v>42481.874641203707</v>
      </c>
      <c r="V28" s="82" t="s">
        <v>1291</v>
      </c>
      <c r="W28" s="78"/>
      <c r="X28" s="78"/>
      <c r="Y28" s="84" t="s">
        <v>1575</v>
      </c>
      <c r="Z28" s="78"/>
      <c r="AA28" s="78"/>
    </row>
    <row r="29" spans="1:27" x14ac:dyDescent="0.25">
      <c r="A29" s="64" t="s">
        <v>199</v>
      </c>
      <c r="B29" s="64" t="s">
        <v>204</v>
      </c>
      <c r="C29" s="65"/>
      <c r="D29" s="66"/>
      <c r="E29" s="99"/>
      <c r="F29" s="68"/>
      <c r="G29" s="65"/>
      <c r="H29" s="69"/>
      <c r="I29" s="70"/>
      <c r="J29" s="70"/>
      <c r="K29" s="36"/>
      <c r="L29" s="100"/>
      <c r="M29" s="100"/>
      <c r="N29" s="72"/>
      <c r="O29" s="78" t="s">
        <v>210</v>
      </c>
      <c r="P29" s="80">
        <v>42481.875</v>
      </c>
      <c r="Q29" s="78" t="s">
        <v>213</v>
      </c>
      <c r="R29" s="82" t="s">
        <v>216</v>
      </c>
      <c r="S29" s="78" t="s">
        <v>221</v>
      </c>
      <c r="T29" s="78" t="s">
        <v>227</v>
      </c>
      <c r="U29" s="80">
        <v>42481.875</v>
      </c>
      <c r="V29" s="82" t="s">
        <v>1292</v>
      </c>
      <c r="W29" s="78"/>
      <c r="X29" s="78"/>
      <c r="Y29" s="84" t="s">
        <v>1576</v>
      </c>
      <c r="Z29" s="78"/>
      <c r="AA29" s="78"/>
    </row>
    <row r="30" spans="1:27" x14ac:dyDescent="0.25">
      <c r="A30" s="64" t="s">
        <v>199</v>
      </c>
      <c r="B30" s="64" t="s">
        <v>205</v>
      </c>
      <c r="C30" s="65"/>
      <c r="D30" s="66"/>
      <c r="E30" s="99"/>
      <c r="F30" s="68"/>
      <c r="G30" s="65"/>
      <c r="H30" s="69"/>
      <c r="I30" s="70"/>
      <c r="J30" s="70"/>
      <c r="K30" s="36"/>
      <c r="L30" s="100"/>
      <c r="M30" s="100"/>
      <c r="N30" s="72"/>
      <c r="O30" s="78" t="s">
        <v>210</v>
      </c>
      <c r="P30" s="80">
        <v>42481.875</v>
      </c>
      <c r="Q30" s="78" t="s">
        <v>213</v>
      </c>
      <c r="R30" s="82" t="s">
        <v>216</v>
      </c>
      <c r="S30" s="78" t="s">
        <v>221</v>
      </c>
      <c r="T30" s="78" t="s">
        <v>227</v>
      </c>
      <c r="U30" s="80">
        <v>42481.875</v>
      </c>
      <c r="V30" s="82" t="s">
        <v>1292</v>
      </c>
      <c r="W30" s="78"/>
      <c r="X30" s="78"/>
      <c r="Y30" s="84" t="s">
        <v>1576</v>
      </c>
      <c r="Z30" s="78"/>
      <c r="AA30" s="78"/>
    </row>
    <row r="31" spans="1:27" x14ac:dyDescent="0.25">
      <c r="A31" s="64" t="s">
        <v>638</v>
      </c>
      <c r="B31" s="64" t="s">
        <v>198</v>
      </c>
      <c r="C31" s="65"/>
      <c r="D31" s="66"/>
      <c r="E31" s="99"/>
      <c r="F31" s="68"/>
      <c r="G31" s="65"/>
      <c r="H31" s="69"/>
      <c r="I31" s="70"/>
      <c r="J31" s="70"/>
      <c r="K31" s="36"/>
      <c r="L31" s="100"/>
      <c r="M31" s="100"/>
      <c r="N31" s="72"/>
      <c r="O31" s="78" t="s">
        <v>210</v>
      </c>
      <c r="P31" s="80">
        <v>42481.875023148146</v>
      </c>
      <c r="Q31" s="78" t="s">
        <v>212</v>
      </c>
      <c r="R31" s="82" t="s">
        <v>215</v>
      </c>
      <c r="S31" s="78" t="s">
        <v>217</v>
      </c>
      <c r="T31" s="78" t="s">
        <v>226</v>
      </c>
      <c r="U31" s="80">
        <v>42481.875023148146</v>
      </c>
      <c r="V31" s="82" t="s">
        <v>1293</v>
      </c>
      <c r="W31" s="78"/>
      <c r="X31" s="78"/>
      <c r="Y31" s="84" t="s">
        <v>1577</v>
      </c>
      <c r="Z31" s="78"/>
      <c r="AA31" s="78"/>
    </row>
    <row r="32" spans="1:27" x14ac:dyDescent="0.25">
      <c r="A32" s="64" t="s">
        <v>639</v>
      </c>
      <c r="B32" s="64" t="s">
        <v>639</v>
      </c>
      <c r="C32" s="65"/>
      <c r="D32" s="66"/>
      <c r="E32" s="99"/>
      <c r="F32" s="68"/>
      <c r="G32" s="65"/>
      <c r="H32" s="69"/>
      <c r="I32" s="70"/>
      <c r="J32" s="70"/>
      <c r="K32" s="36"/>
      <c r="L32" s="100"/>
      <c r="M32" s="100"/>
      <c r="N32" s="72"/>
      <c r="O32" s="78" t="s">
        <v>179</v>
      </c>
      <c r="P32" s="80">
        <v>42481.875034722223</v>
      </c>
      <c r="Q32" s="78" t="s">
        <v>974</v>
      </c>
      <c r="R32" s="82" t="s">
        <v>1129</v>
      </c>
      <c r="S32" s="78" t="s">
        <v>1200</v>
      </c>
      <c r="T32" s="78" t="s">
        <v>226</v>
      </c>
      <c r="U32" s="80">
        <v>42481.875034722223</v>
      </c>
      <c r="V32" s="82" t="s">
        <v>1294</v>
      </c>
      <c r="W32" s="78"/>
      <c r="X32" s="78"/>
      <c r="Y32" s="84" t="s">
        <v>1578</v>
      </c>
      <c r="Z32" s="78"/>
      <c r="AA32" s="78"/>
    </row>
    <row r="33" spans="1:27" x14ac:dyDescent="0.25">
      <c r="A33" s="64" t="s">
        <v>640</v>
      </c>
      <c r="B33" s="64" t="s">
        <v>869</v>
      </c>
      <c r="C33" s="65"/>
      <c r="D33" s="66"/>
      <c r="E33" s="99"/>
      <c r="F33" s="68"/>
      <c r="G33" s="65"/>
      <c r="H33" s="69"/>
      <c r="I33" s="70"/>
      <c r="J33" s="70"/>
      <c r="K33" s="36"/>
      <c r="L33" s="100"/>
      <c r="M33" s="100"/>
      <c r="N33" s="72"/>
      <c r="O33" s="78" t="s">
        <v>210</v>
      </c>
      <c r="P33" s="80">
        <v>42481.8750462963</v>
      </c>
      <c r="Q33" s="78" t="s">
        <v>975</v>
      </c>
      <c r="R33" s="78"/>
      <c r="S33" s="78"/>
      <c r="T33" s="78" t="s">
        <v>227</v>
      </c>
      <c r="U33" s="80">
        <v>42481.8750462963</v>
      </c>
      <c r="V33" s="82" t="s">
        <v>1295</v>
      </c>
      <c r="W33" s="78"/>
      <c r="X33" s="78"/>
      <c r="Y33" s="84" t="s">
        <v>1579</v>
      </c>
      <c r="Z33" s="84" t="s">
        <v>1849</v>
      </c>
      <c r="AA33" s="78"/>
    </row>
    <row r="34" spans="1:27" x14ac:dyDescent="0.25">
      <c r="A34" s="64" t="s">
        <v>640</v>
      </c>
      <c r="B34" s="64" t="s">
        <v>870</v>
      </c>
      <c r="C34" s="65"/>
      <c r="D34" s="66"/>
      <c r="E34" s="99"/>
      <c r="F34" s="68"/>
      <c r="G34" s="65"/>
      <c r="H34" s="69"/>
      <c r="I34" s="70"/>
      <c r="J34" s="70"/>
      <c r="K34" s="36"/>
      <c r="L34" s="100"/>
      <c r="M34" s="100"/>
      <c r="N34" s="72"/>
      <c r="O34" s="78" t="s">
        <v>210</v>
      </c>
      <c r="P34" s="80">
        <v>42481.8750462963</v>
      </c>
      <c r="Q34" s="78" t="s">
        <v>975</v>
      </c>
      <c r="R34" s="78"/>
      <c r="S34" s="78"/>
      <c r="T34" s="78" t="s">
        <v>227</v>
      </c>
      <c r="U34" s="80">
        <v>42481.8750462963</v>
      </c>
      <c r="V34" s="82" t="s">
        <v>1295</v>
      </c>
      <c r="W34" s="78"/>
      <c r="X34" s="78"/>
      <c r="Y34" s="84" t="s">
        <v>1579</v>
      </c>
      <c r="Z34" s="84" t="s">
        <v>1849</v>
      </c>
      <c r="AA34" s="78"/>
    </row>
    <row r="35" spans="1:27" x14ac:dyDescent="0.25">
      <c r="A35" s="64" t="s">
        <v>640</v>
      </c>
      <c r="B35" s="64" t="s">
        <v>871</v>
      </c>
      <c r="C35" s="65"/>
      <c r="D35" s="66"/>
      <c r="E35" s="99"/>
      <c r="F35" s="68"/>
      <c r="G35" s="65"/>
      <c r="H35" s="69"/>
      <c r="I35" s="70"/>
      <c r="J35" s="70"/>
      <c r="K35" s="36"/>
      <c r="L35" s="100"/>
      <c r="M35" s="100"/>
      <c r="N35" s="72"/>
      <c r="O35" s="78" t="s">
        <v>211</v>
      </c>
      <c r="P35" s="80">
        <v>42481.8750462963</v>
      </c>
      <c r="Q35" s="78" t="s">
        <v>975</v>
      </c>
      <c r="R35" s="78"/>
      <c r="S35" s="78"/>
      <c r="T35" s="78" t="s">
        <v>227</v>
      </c>
      <c r="U35" s="80">
        <v>42481.8750462963</v>
      </c>
      <c r="V35" s="82" t="s">
        <v>1295</v>
      </c>
      <c r="W35" s="78"/>
      <c r="X35" s="78"/>
      <c r="Y35" s="84" t="s">
        <v>1579</v>
      </c>
      <c r="Z35" s="84" t="s">
        <v>1849</v>
      </c>
      <c r="AA35" s="78"/>
    </row>
    <row r="36" spans="1:27" x14ac:dyDescent="0.25">
      <c r="A36" s="64" t="s">
        <v>641</v>
      </c>
      <c r="B36" s="64" t="s">
        <v>204</v>
      </c>
      <c r="C36" s="65"/>
      <c r="D36" s="66"/>
      <c r="E36" s="99"/>
      <c r="F36" s="68"/>
      <c r="G36" s="65"/>
      <c r="H36" s="69"/>
      <c r="I36" s="70"/>
      <c r="J36" s="70"/>
      <c r="K36" s="36"/>
      <c r="L36" s="100"/>
      <c r="M36" s="100"/>
      <c r="N36" s="72"/>
      <c r="O36" s="78" t="s">
        <v>210</v>
      </c>
      <c r="P36" s="80">
        <v>42481.8752662037</v>
      </c>
      <c r="Q36" s="78" t="s">
        <v>213</v>
      </c>
      <c r="R36" s="82" t="s">
        <v>216</v>
      </c>
      <c r="S36" s="78" t="s">
        <v>221</v>
      </c>
      <c r="T36" s="78" t="s">
        <v>227</v>
      </c>
      <c r="U36" s="80">
        <v>42481.8752662037</v>
      </c>
      <c r="V36" s="82" t="s">
        <v>1296</v>
      </c>
      <c r="W36" s="78"/>
      <c r="X36" s="78"/>
      <c r="Y36" s="84" t="s">
        <v>1580</v>
      </c>
      <c r="Z36" s="78"/>
      <c r="AA36" s="78"/>
    </row>
    <row r="37" spans="1:27" x14ac:dyDescent="0.25">
      <c r="A37" s="64" t="s">
        <v>641</v>
      </c>
      <c r="B37" s="64" t="s">
        <v>205</v>
      </c>
      <c r="C37" s="65"/>
      <c r="D37" s="66"/>
      <c r="E37" s="99"/>
      <c r="F37" s="68"/>
      <c r="G37" s="65"/>
      <c r="H37" s="69"/>
      <c r="I37" s="70"/>
      <c r="J37" s="70"/>
      <c r="K37" s="36"/>
      <c r="L37" s="100"/>
      <c r="M37" s="100"/>
      <c r="N37" s="72"/>
      <c r="O37" s="78" t="s">
        <v>210</v>
      </c>
      <c r="P37" s="80">
        <v>42481.8752662037</v>
      </c>
      <c r="Q37" s="78" t="s">
        <v>213</v>
      </c>
      <c r="R37" s="82" t="s">
        <v>216</v>
      </c>
      <c r="S37" s="78" t="s">
        <v>221</v>
      </c>
      <c r="T37" s="78" t="s">
        <v>227</v>
      </c>
      <c r="U37" s="80">
        <v>42481.8752662037</v>
      </c>
      <c r="V37" s="82" t="s">
        <v>1296</v>
      </c>
      <c r="W37" s="78"/>
      <c r="X37" s="78"/>
      <c r="Y37" s="84" t="s">
        <v>1580</v>
      </c>
      <c r="Z37" s="78"/>
      <c r="AA37" s="78"/>
    </row>
    <row r="38" spans="1:27" x14ac:dyDescent="0.25">
      <c r="A38" s="64" t="s">
        <v>642</v>
      </c>
      <c r="B38" s="64" t="s">
        <v>204</v>
      </c>
      <c r="C38" s="65"/>
      <c r="D38" s="66"/>
      <c r="E38" s="99"/>
      <c r="F38" s="68"/>
      <c r="G38" s="65"/>
      <c r="H38" s="69"/>
      <c r="I38" s="70"/>
      <c r="J38" s="70"/>
      <c r="K38" s="36"/>
      <c r="L38" s="100"/>
      <c r="M38" s="100"/>
      <c r="N38" s="72"/>
      <c r="O38" s="78" t="s">
        <v>210</v>
      </c>
      <c r="P38" s="80">
        <v>42481.878067129626</v>
      </c>
      <c r="Q38" s="78" t="s">
        <v>213</v>
      </c>
      <c r="R38" s="82" t="s">
        <v>216</v>
      </c>
      <c r="S38" s="78" t="s">
        <v>221</v>
      </c>
      <c r="T38" s="78" t="s">
        <v>227</v>
      </c>
      <c r="U38" s="80">
        <v>42481.878067129626</v>
      </c>
      <c r="V38" s="82" t="s">
        <v>1297</v>
      </c>
      <c r="W38" s="78"/>
      <c r="X38" s="78"/>
      <c r="Y38" s="84" t="s">
        <v>1581</v>
      </c>
      <c r="Z38" s="78"/>
      <c r="AA38" s="78"/>
    </row>
    <row r="39" spans="1:27" x14ac:dyDescent="0.25">
      <c r="A39" s="64" t="s">
        <v>642</v>
      </c>
      <c r="B39" s="64" t="s">
        <v>205</v>
      </c>
      <c r="C39" s="65"/>
      <c r="D39" s="66"/>
      <c r="E39" s="99"/>
      <c r="F39" s="68"/>
      <c r="G39" s="65"/>
      <c r="H39" s="69"/>
      <c r="I39" s="70"/>
      <c r="J39" s="70"/>
      <c r="K39" s="36"/>
      <c r="L39" s="100"/>
      <c r="M39" s="100"/>
      <c r="N39" s="72"/>
      <c r="O39" s="78" t="s">
        <v>210</v>
      </c>
      <c r="P39" s="80">
        <v>42481.878067129626</v>
      </c>
      <c r="Q39" s="78" t="s">
        <v>213</v>
      </c>
      <c r="R39" s="82" t="s">
        <v>216</v>
      </c>
      <c r="S39" s="78" t="s">
        <v>221</v>
      </c>
      <c r="T39" s="78" t="s">
        <v>227</v>
      </c>
      <c r="U39" s="80">
        <v>42481.878067129626</v>
      </c>
      <c r="V39" s="82" t="s">
        <v>1297</v>
      </c>
      <c r="W39" s="78"/>
      <c r="X39" s="78"/>
      <c r="Y39" s="84" t="s">
        <v>1581</v>
      </c>
      <c r="Z39" s="78"/>
      <c r="AA39" s="78"/>
    </row>
    <row r="40" spans="1:27" x14ac:dyDescent="0.25">
      <c r="A40" s="64" t="s">
        <v>643</v>
      </c>
      <c r="B40" s="64" t="s">
        <v>204</v>
      </c>
      <c r="C40" s="65"/>
      <c r="D40" s="66"/>
      <c r="E40" s="99"/>
      <c r="F40" s="68"/>
      <c r="G40" s="65"/>
      <c r="H40" s="69"/>
      <c r="I40" s="70"/>
      <c r="J40" s="70"/>
      <c r="K40" s="36"/>
      <c r="L40" s="100"/>
      <c r="M40" s="100"/>
      <c r="N40" s="72"/>
      <c r="O40" s="78" t="s">
        <v>210</v>
      </c>
      <c r="P40" s="80">
        <v>42481.878761574073</v>
      </c>
      <c r="Q40" s="78" t="s">
        <v>213</v>
      </c>
      <c r="R40" s="82" t="s">
        <v>216</v>
      </c>
      <c r="S40" s="78" t="s">
        <v>221</v>
      </c>
      <c r="T40" s="78" t="s">
        <v>227</v>
      </c>
      <c r="U40" s="80">
        <v>42481.878761574073</v>
      </c>
      <c r="V40" s="82" t="s">
        <v>1298</v>
      </c>
      <c r="W40" s="78"/>
      <c r="X40" s="78"/>
      <c r="Y40" s="84" t="s">
        <v>1582</v>
      </c>
      <c r="Z40" s="78"/>
      <c r="AA40" s="78"/>
    </row>
    <row r="41" spans="1:27" x14ac:dyDescent="0.25">
      <c r="A41" s="64" t="s">
        <v>643</v>
      </c>
      <c r="B41" s="64" t="s">
        <v>205</v>
      </c>
      <c r="C41" s="65"/>
      <c r="D41" s="66"/>
      <c r="E41" s="99"/>
      <c r="F41" s="68"/>
      <c r="G41" s="65"/>
      <c r="H41" s="69"/>
      <c r="I41" s="70"/>
      <c r="J41" s="70"/>
      <c r="K41" s="36"/>
      <c r="L41" s="100"/>
      <c r="M41" s="100"/>
      <c r="N41" s="72"/>
      <c r="O41" s="78" t="s">
        <v>210</v>
      </c>
      <c r="P41" s="80">
        <v>42481.878761574073</v>
      </c>
      <c r="Q41" s="78" t="s">
        <v>213</v>
      </c>
      <c r="R41" s="82" t="s">
        <v>216</v>
      </c>
      <c r="S41" s="78" t="s">
        <v>221</v>
      </c>
      <c r="T41" s="78" t="s">
        <v>227</v>
      </c>
      <c r="U41" s="80">
        <v>42481.878761574073</v>
      </c>
      <c r="V41" s="82" t="s">
        <v>1298</v>
      </c>
      <c r="W41" s="78"/>
      <c r="X41" s="78"/>
      <c r="Y41" s="84" t="s">
        <v>1582</v>
      </c>
      <c r="Z41" s="78"/>
      <c r="AA41" s="78"/>
    </row>
    <row r="42" spans="1:27" x14ac:dyDescent="0.25">
      <c r="A42" s="64" t="s">
        <v>644</v>
      </c>
      <c r="B42" s="64" t="s">
        <v>696</v>
      </c>
      <c r="C42" s="65"/>
      <c r="D42" s="66"/>
      <c r="E42" s="99"/>
      <c r="F42" s="68"/>
      <c r="G42" s="65"/>
      <c r="H42" s="69"/>
      <c r="I42" s="70"/>
      <c r="J42" s="70"/>
      <c r="K42" s="36"/>
      <c r="L42" s="100"/>
      <c r="M42" s="100"/>
      <c r="N42" s="72"/>
      <c r="O42" s="78" t="s">
        <v>210</v>
      </c>
      <c r="P42" s="80">
        <v>42481.878923611112</v>
      </c>
      <c r="Q42" s="78" t="s">
        <v>976</v>
      </c>
      <c r="R42" s="82" t="s">
        <v>1130</v>
      </c>
      <c r="S42" s="78" t="s">
        <v>1201</v>
      </c>
      <c r="T42" s="78" t="s">
        <v>1221</v>
      </c>
      <c r="U42" s="80">
        <v>42481.878923611112</v>
      </c>
      <c r="V42" s="82" t="s">
        <v>1299</v>
      </c>
      <c r="W42" s="78"/>
      <c r="X42" s="78"/>
      <c r="Y42" s="84" t="s">
        <v>1583</v>
      </c>
      <c r="Z42" s="78"/>
      <c r="AA42" s="78"/>
    </row>
    <row r="43" spans="1:27" x14ac:dyDescent="0.25">
      <c r="A43" s="64" t="s">
        <v>645</v>
      </c>
      <c r="B43" s="64" t="s">
        <v>198</v>
      </c>
      <c r="C43" s="65"/>
      <c r="D43" s="66"/>
      <c r="E43" s="99"/>
      <c r="F43" s="68"/>
      <c r="G43" s="65"/>
      <c r="H43" s="69"/>
      <c r="I43" s="70"/>
      <c r="J43" s="70"/>
      <c r="K43" s="36"/>
      <c r="L43" s="100"/>
      <c r="M43" s="100"/>
      <c r="N43" s="72"/>
      <c r="O43" s="78" t="s">
        <v>210</v>
      </c>
      <c r="P43" s="80">
        <v>42481.879236111112</v>
      </c>
      <c r="Q43" s="78" t="s">
        <v>212</v>
      </c>
      <c r="R43" s="82" t="s">
        <v>215</v>
      </c>
      <c r="S43" s="78" t="s">
        <v>217</v>
      </c>
      <c r="T43" s="78" t="s">
        <v>226</v>
      </c>
      <c r="U43" s="80">
        <v>42481.879236111112</v>
      </c>
      <c r="V43" s="82" t="s">
        <v>1300</v>
      </c>
      <c r="W43" s="78"/>
      <c r="X43" s="78"/>
      <c r="Y43" s="84" t="s">
        <v>1584</v>
      </c>
      <c r="Z43" s="78"/>
      <c r="AA43" s="78"/>
    </row>
    <row r="44" spans="1:27" x14ac:dyDescent="0.25">
      <c r="A44" s="64" t="s">
        <v>646</v>
      </c>
      <c r="B44" s="64" t="s">
        <v>872</v>
      </c>
      <c r="C44" s="65"/>
      <c r="D44" s="66"/>
      <c r="E44" s="99"/>
      <c r="F44" s="68"/>
      <c r="G44" s="65"/>
      <c r="H44" s="69"/>
      <c r="I44" s="70"/>
      <c r="J44" s="70"/>
      <c r="K44" s="36"/>
      <c r="L44" s="100"/>
      <c r="M44" s="100"/>
      <c r="N44" s="72"/>
      <c r="O44" s="78" t="s">
        <v>210</v>
      </c>
      <c r="P44" s="80">
        <v>42481.879386574074</v>
      </c>
      <c r="Q44" s="78" t="s">
        <v>977</v>
      </c>
      <c r="R44" s="82" t="s">
        <v>1131</v>
      </c>
      <c r="S44" s="78" t="s">
        <v>220</v>
      </c>
      <c r="T44" s="78" t="s">
        <v>1222</v>
      </c>
      <c r="U44" s="80">
        <v>42481.879386574074</v>
      </c>
      <c r="V44" s="82" t="s">
        <v>1301</v>
      </c>
      <c r="W44" s="78"/>
      <c r="X44" s="78"/>
      <c r="Y44" s="84" t="s">
        <v>1585</v>
      </c>
      <c r="Z44" s="78"/>
      <c r="AA44" s="78"/>
    </row>
    <row r="45" spans="1:27" x14ac:dyDescent="0.25">
      <c r="A45" s="64" t="s">
        <v>646</v>
      </c>
      <c r="B45" s="64" t="s">
        <v>569</v>
      </c>
      <c r="C45" s="65"/>
      <c r="D45" s="66"/>
      <c r="E45" s="99"/>
      <c r="F45" s="68"/>
      <c r="G45" s="65"/>
      <c r="H45" s="69"/>
      <c r="I45" s="70"/>
      <c r="J45" s="70"/>
      <c r="K45" s="36"/>
      <c r="L45" s="100"/>
      <c r="M45" s="100"/>
      <c r="N45" s="72"/>
      <c r="O45" s="78" t="s">
        <v>210</v>
      </c>
      <c r="P45" s="80">
        <v>42481.879386574074</v>
      </c>
      <c r="Q45" s="78" t="s">
        <v>977</v>
      </c>
      <c r="R45" s="82" t="s">
        <v>1131</v>
      </c>
      <c r="S45" s="78" t="s">
        <v>220</v>
      </c>
      <c r="T45" s="78" t="s">
        <v>1222</v>
      </c>
      <c r="U45" s="80">
        <v>42481.879386574074</v>
      </c>
      <c r="V45" s="82" t="s">
        <v>1301</v>
      </c>
      <c r="W45" s="78"/>
      <c r="X45" s="78"/>
      <c r="Y45" s="84" t="s">
        <v>1585</v>
      </c>
      <c r="Z45" s="78"/>
      <c r="AA45" s="78"/>
    </row>
    <row r="46" spans="1:27" x14ac:dyDescent="0.25">
      <c r="A46" s="64" t="s">
        <v>646</v>
      </c>
      <c r="B46" s="64" t="s">
        <v>646</v>
      </c>
      <c r="C46" s="65"/>
      <c r="D46" s="66"/>
      <c r="E46" s="99"/>
      <c r="F46" s="68"/>
      <c r="G46" s="65"/>
      <c r="H46" s="69"/>
      <c r="I46" s="70"/>
      <c r="J46" s="70"/>
      <c r="K46" s="36"/>
      <c r="L46" s="100"/>
      <c r="M46" s="100"/>
      <c r="N46" s="72"/>
      <c r="O46" s="78" t="s">
        <v>179</v>
      </c>
      <c r="P46" s="80">
        <v>42481.872291666667</v>
      </c>
      <c r="Q46" s="78" t="s">
        <v>978</v>
      </c>
      <c r="R46" s="82" t="s">
        <v>1131</v>
      </c>
      <c r="S46" s="78" t="s">
        <v>220</v>
      </c>
      <c r="T46" s="78" t="s">
        <v>1223</v>
      </c>
      <c r="U46" s="80">
        <v>42481.872291666667</v>
      </c>
      <c r="V46" s="82" t="s">
        <v>1302</v>
      </c>
      <c r="W46" s="78"/>
      <c r="X46" s="78"/>
      <c r="Y46" s="84" t="s">
        <v>1586</v>
      </c>
      <c r="Z46" s="78"/>
      <c r="AA46" s="78"/>
    </row>
    <row r="47" spans="1:27" x14ac:dyDescent="0.25">
      <c r="A47" s="64" t="s">
        <v>647</v>
      </c>
      <c r="B47" s="64" t="s">
        <v>873</v>
      </c>
      <c r="C47" s="65"/>
      <c r="D47" s="66"/>
      <c r="E47" s="99"/>
      <c r="F47" s="68"/>
      <c r="G47" s="65"/>
      <c r="H47" s="69"/>
      <c r="I47" s="70"/>
      <c r="J47" s="70"/>
      <c r="K47" s="36"/>
      <c r="L47" s="100"/>
      <c r="M47" s="100"/>
      <c r="N47" s="72"/>
      <c r="O47" s="78" t="s">
        <v>210</v>
      </c>
      <c r="P47" s="80">
        <v>42481.879652777781</v>
      </c>
      <c r="Q47" s="78" t="s">
        <v>979</v>
      </c>
      <c r="R47" s="78"/>
      <c r="S47" s="78"/>
      <c r="T47" s="78" t="s">
        <v>226</v>
      </c>
      <c r="U47" s="80">
        <v>42481.879652777781</v>
      </c>
      <c r="V47" s="82" t="s">
        <v>1303</v>
      </c>
      <c r="W47" s="78"/>
      <c r="X47" s="78"/>
      <c r="Y47" s="84" t="s">
        <v>1587</v>
      </c>
      <c r="Z47" s="78"/>
      <c r="AA47" s="78"/>
    </row>
    <row r="48" spans="1:27" x14ac:dyDescent="0.25">
      <c r="A48" s="64" t="s">
        <v>648</v>
      </c>
      <c r="B48" s="64" t="s">
        <v>874</v>
      </c>
      <c r="C48" s="65"/>
      <c r="D48" s="66"/>
      <c r="E48" s="99"/>
      <c r="F48" s="68"/>
      <c r="G48" s="65"/>
      <c r="H48" s="69"/>
      <c r="I48" s="70"/>
      <c r="J48" s="70"/>
      <c r="K48" s="36"/>
      <c r="L48" s="100"/>
      <c r="M48" s="100"/>
      <c r="N48" s="72"/>
      <c r="O48" s="78" t="s">
        <v>210</v>
      </c>
      <c r="P48" s="80">
        <v>42481.881712962961</v>
      </c>
      <c r="Q48" s="78" t="s">
        <v>980</v>
      </c>
      <c r="R48" s="78"/>
      <c r="S48" s="78"/>
      <c r="T48" s="78" t="s">
        <v>226</v>
      </c>
      <c r="U48" s="80">
        <v>42481.881712962961</v>
      </c>
      <c r="V48" s="82" t="s">
        <v>1304</v>
      </c>
      <c r="W48" s="78"/>
      <c r="X48" s="78"/>
      <c r="Y48" s="84" t="s">
        <v>1588</v>
      </c>
      <c r="Z48" s="78"/>
      <c r="AA48" s="78"/>
    </row>
    <row r="49" spans="1:27" x14ac:dyDescent="0.25">
      <c r="A49" s="64" t="s">
        <v>649</v>
      </c>
      <c r="B49" s="64" t="s">
        <v>875</v>
      </c>
      <c r="C49" s="65"/>
      <c r="D49" s="66"/>
      <c r="E49" s="99"/>
      <c r="F49" s="68"/>
      <c r="G49" s="65"/>
      <c r="H49" s="69"/>
      <c r="I49" s="70"/>
      <c r="J49" s="70"/>
      <c r="K49" s="36"/>
      <c r="L49" s="100"/>
      <c r="M49" s="100"/>
      <c r="N49" s="72"/>
      <c r="O49" s="78" t="s">
        <v>210</v>
      </c>
      <c r="P49" s="80">
        <v>42481.882361111115</v>
      </c>
      <c r="Q49" s="78" t="s">
        <v>981</v>
      </c>
      <c r="R49" s="82" t="s">
        <v>1132</v>
      </c>
      <c r="S49" s="78" t="s">
        <v>1200</v>
      </c>
      <c r="T49" s="78" t="s">
        <v>1224</v>
      </c>
      <c r="U49" s="80">
        <v>42481.882361111115</v>
      </c>
      <c r="V49" s="82" t="s">
        <v>1305</v>
      </c>
      <c r="W49" s="78"/>
      <c r="X49" s="78"/>
      <c r="Y49" s="84" t="s">
        <v>1589</v>
      </c>
      <c r="Z49" s="78"/>
      <c r="AA49" s="78"/>
    </row>
    <row r="50" spans="1:27" x14ac:dyDescent="0.25">
      <c r="A50" s="64" t="s">
        <v>649</v>
      </c>
      <c r="B50" s="64" t="s">
        <v>876</v>
      </c>
      <c r="C50" s="65"/>
      <c r="D50" s="66"/>
      <c r="E50" s="99"/>
      <c r="F50" s="68"/>
      <c r="G50" s="65"/>
      <c r="H50" s="69"/>
      <c r="I50" s="70"/>
      <c r="J50" s="70"/>
      <c r="K50" s="36"/>
      <c r="L50" s="100"/>
      <c r="M50" s="100"/>
      <c r="N50" s="72"/>
      <c r="O50" s="78" t="s">
        <v>210</v>
      </c>
      <c r="P50" s="80">
        <v>42481.882361111115</v>
      </c>
      <c r="Q50" s="78" t="s">
        <v>981</v>
      </c>
      <c r="R50" s="82" t="s">
        <v>1132</v>
      </c>
      <c r="S50" s="78" t="s">
        <v>1200</v>
      </c>
      <c r="T50" s="78" t="s">
        <v>1224</v>
      </c>
      <c r="U50" s="80">
        <v>42481.882361111115</v>
      </c>
      <c r="V50" s="82" t="s">
        <v>1305</v>
      </c>
      <c r="W50" s="78"/>
      <c r="X50" s="78"/>
      <c r="Y50" s="84" t="s">
        <v>1589</v>
      </c>
      <c r="Z50" s="78"/>
      <c r="AA50" s="78"/>
    </row>
    <row r="51" spans="1:27" x14ac:dyDescent="0.25">
      <c r="A51" s="64" t="s">
        <v>650</v>
      </c>
      <c r="B51" s="64" t="s">
        <v>877</v>
      </c>
      <c r="C51" s="65"/>
      <c r="D51" s="66"/>
      <c r="E51" s="99"/>
      <c r="F51" s="68"/>
      <c r="G51" s="65"/>
      <c r="H51" s="69"/>
      <c r="I51" s="70"/>
      <c r="J51" s="70"/>
      <c r="K51" s="36"/>
      <c r="L51" s="100"/>
      <c r="M51" s="100"/>
      <c r="N51" s="72"/>
      <c r="O51" s="78" t="s">
        <v>210</v>
      </c>
      <c r="P51" s="80">
        <v>42481.883587962962</v>
      </c>
      <c r="Q51" s="78" t="s">
        <v>982</v>
      </c>
      <c r="R51" s="82" t="s">
        <v>1133</v>
      </c>
      <c r="S51" s="78" t="s">
        <v>1202</v>
      </c>
      <c r="T51" s="78" t="s">
        <v>1225</v>
      </c>
      <c r="U51" s="80">
        <v>42481.883587962962</v>
      </c>
      <c r="V51" s="82" t="s">
        <v>1306</v>
      </c>
      <c r="W51" s="78"/>
      <c r="X51" s="78"/>
      <c r="Y51" s="84" t="s">
        <v>1590</v>
      </c>
      <c r="Z51" s="78"/>
      <c r="AA51" s="78"/>
    </row>
    <row r="52" spans="1:27" x14ac:dyDescent="0.25">
      <c r="A52" s="64" t="s">
        <v>651</v>
      </c>
      <c r="B52" s="64" t="s">
        <v>878</v>
      </c>
      <c r="C52" s="65"/>
      <c r="D52" s="66"/>
      <c r="E52" s="99"/>
      <c r="F52" s="68"/>
      <c r="G52" s="65"/>
      <c r="H52" s="69"/>
      <c r="I52" s="70"/>
      <c r="J52" s="70"/>
      <c r="K52" s="36"/>
      <c r="L52" s="100"/>
      <c r="M52" s="100"/>
      <c r="N52" s="72"/>
      <c r="O52" s="78" t="s">
        <v>210</v>
      </c>
      <c r="P52" s="80">
        <v>42481.884571759256</v>
      </c>
      <c r="Q52" s="78" t="s">
        <v>983</v>
      </c>
      <c r="R52" s="78"/>
      <c r="S52" s="78"/>
      <c r="T52" s="78" t="s">
        <v>226</v>
      </c>
      <c r="U52" s="80">
        <v>42481.884571759256</v>
      </c>
      <c r="V52" s="82" t="s">
        <v>1307</v>
      </c>
      <c r="W52" s="78"/>
      <c r="X52" s="78"/>
      <c r="Y52" s="84" t="s">
        <v>1591</v>
      </c>
      <c r="Z52" s="78"/>
      <c r="AA52" s="78"/>
    </row>
    <row r="53" spans="1:27" x14ac:dyDescent="0.25">
      <c r="A53" s="64" t="s">
        <v>652</v>
      </c>
      <c r="B53" s="64" t="s">
        <v>879</v>
      </c>
      <c r="C53" s="65"/>
      <c r="D53" s="66"/>
      <c r="E53" s="99"/>
      <c r="F53" s="68"/>
      <c r="G53" s="65"/>
      <c r="H53" s="69"/>
      <c r="I53" s="70"/>
      <c r="J53" s="70"/>
      <c r="K53" s="36"/>
      <c r="L53" s="100"/>
      <c r="M53" s="100"/>
      <c r="N53" s="72"/>
      <c r="O53" s="78" t="s">
        <v>210</v>
      </c>
      <c r="P53" s="80">
        <v>42481.884583333333</v>
      </c>
      <c r="Q53" s="78" t="s">
        <v>984</v>
      </c>
      <c r="R53" s="78"/>
      <c r="S53" s="78"/>
      <c r="T53" s="78" t="s">
        <v>226</v>
      </c>
      <c r="U53" s="80">
        <v>42481.884583333333</v>
      </c>
      <c r="V53" s="82" t="s">
        <v>1308</v>
      </c>
      <c r="W53" s="78"/>
      <c r="X53" s="78"/>
      <c r="Y53" s="84" t="s">
        <v>1592</v>
      </c>
      <c r="Z53" s="78"/>
      <c r="AA53" s="78"/>
    </row>
    <row r="54" spans="1:27" x14ac:dyDescent="0.25">
      <c r="A54" s="64" t="s">
        <v>653</v>
      </c>
      <c r="B54" s="64" t="s">
        <v>815</v>
      </c>
      <c r="C54" s="65"/>
      <c r="D54" s="66"/>
      <c r="E54" s="99"/>
      <c r="F54" s="68"/>
      <c r="G54" s="65"/>
      <c r="H54" s="69"/>
      <c r="I54" s="70"/>
      <c r="J54" s="70"/>
      <c r="K54" s="36"/>
      <c r="L54" s="100"/>
      <c r="M54" s="100"/>
      <c r="N54" s="72"/>
      <c r="O54" s="78" t="s">
        <v>210</v>
      </c>
      <c r="P54" s="80">
        <v>42481.884733796294</v>
      </c>
      <c r="Q54" s="78" t="s">
        <v>985</v>
      </c>
      <c r="R54" s="78"/>
      <c r="S54" s="78"/>
      <c r="T54" s="78" t="s">
        <v>226</v>
      </c>
      <c r="U54" s="80">
        <v>42481.884733796294</v>
      </c>
      <c r="V54" s="82" t="s">
        <v>1309</v>
      </c>
      <c r="W54" s="78"/>
      <c r="X54" s="78"/>
      <c r="Y54" s="84" t="s">
        <v>1593</v>
      </c>
      <c r="Z54" s="78"/>
      <c r="AA54" s="78"/>
    </row>
    <row r="55" spans="1:27" x14ac:dyDescent="0.25">
      <c r="A55" s="64" t="s">
        <v>654</v>
      </c>
      <c r="B55" s="64" t="s">
        <v>815</v>
      </c>
      <c r="C55" s="65"/>
      <c r="D55" s="66"/>
      <c r="E55" s="99"/>
      <c r="F55" s="68"/>
      <c r="G55" s="65"/>
      <c r="H55" s="69"/>
      <c r="I55" s="70"/>
      <c r="J55" s="70"/>
      <c r="K55" s="36"/>
      <c r="L55" s="100"/>
      <c r="M55" s="100"/>
      <c r="N55" s="72"/>
      <c r="O55" s="78" t="s">
        <v>210</v>
      </c>
      <c r="P55" s="80">
        <v>42481.884756944448</v>
      </c>
      <c r="Q55" s="78" t="s">
        <v>985</v>
      </c>
      <c r="R55" s="78"/>
      <c r="S55" s="78"/>
      <c r="T55" s="78" t="s">
        <v>226</v>
      </c>
      <c r="U55" s="80">
        <v>42481.884756944448</v>
      </c>
      <c r="V55" s="82" t="s">
        <v>1310</v>
      </c>
      <c r="W55" s="78"/>
      <c r="X55" s="78"/>
      <c r="Y55" s="84" t="s">
        <v>1594</v>
      </c>
      <c r="Z55" s="78"/>
      <c r="AA55" s="78"/>
    </row>
    <row r="56" spans="1:27" x14ac:dyDescent="0.25">
      <c r="A56" s="64" t="s">
        <v>655</v>
      </c>
      <c r="B56" s="64" t="s">
        <v>875</v>
      </c>
      <c r="C56" s="65"/>
      <c r="D56" s="66"/>
      <c r="E56" s="99"/>
      <c r="F56" s="68"/>
      <c r="G56" s="65"/>
      <c r="H56" s="69"/>
      <c r="I56" s="70"/>
      <c r="J56" s="70"/>
      <c r="K56" s="36"/>
      <c r="L56" s="100"/>
      <c r="M56" s="100"/>
      <c r="N56" s="72"/>
      <c r="O56" s="78" t="s">
        <v>210</v>
      </c>
      <c r="P56" s="80">
        <v>42481.88480324074</v>
      </c>
      <c r="Q56" s="78" t="s">
        <v>981</v>
      </c>
      <c r="R56" s="82" t="s">
        <v>1132</v>
      </c>
      <c r="S56" s="78" t="s">
        <v>1200</v>
      </c>
      <c r="T56" s="78" t="s">
        <v>1224</v>
      </c>
      <c r="U56" s="80">
        <v>42481.88480324074</v>
      </c>
      <c r="V56" s="82" t="s">
        <v>1311</v>
      </c>
      <c r="W56" s="78"/>
      <c r="X56" s="78"/>
      <c r="Y56" s="84" t="s">
        <v>1595</v>
      </c>
      <c r="Z56" s="78"/>
      <c r="AA56" s="78"/>
    </row>
    <row r="57" spans="1:27" x14ac:dyDescent="0.25">
      <c r="A57" s="64" t="s">
        <v>655</v>
      </c>
      <c r="B57" s="64" t="s">
        <v>876</v>
      </c>
      <c r="C57" s="65"/>
      <c r="D57" s="66"/>
      <c r="E57" s="99"/>
      <c r="F57" s="68"/>
      <c r="G57" s="65"/>
      <c r="H57" s="69"/>
      <c r="I57" s="70"/>
      <c r="J57" s="70"/>
      <c r="K57" s="36"/>
      <c r="L57" s="100"/>
      <c r="M57" s="100"/>
      <c r="N57" s="72"/>
      <c r="O57" s="78" t="s">
        <v>210</v>
      </c>
      <c r="P57" s="80">
        <v>42481.88480324074</v>
      </c>
      <c r="Q57" s="78" t="s">
        <v>981</v>
      </c>
      <c r="R57" s="82" t="s">
        <v>1132</v>
      </c>
      <c r="S57" s="78" t="s">
        <v>1200</v>
      </c>
      <c r="T57" s="78" t="s">
        <v>1224</v>
      </c>
      <c r="U57" s="80">
        <v>42481.88480324074</v>
      </c>
      <c r="V57" s="82" t="s">
        <v>1311</v>
      </c>
      <c r="W57" s="78"/>
      <c r="X57" s="78"/>
      <c r="Y57" s="84" t="s">
        <v>1595</v>
      </c>
      <c r="Z57" s="78"/>
      <c r="AA57" s="78"/>
    </row>
    <row r="58" spans="1:27" x14ac:dyDescent="0.25">
      <c r="A58" s="64" t="s">
        <v>656</v>
      </c>
      <c r="B58" s="64" t="s">
        <v>880</v>
      </c>
      <c r="C58" s="65"/>
      <c r="D58" s="66"/>
      <c r="E58" s="99"/>
      <c r="F58" s="68"/>
      <c r="G58" s="65"/>
      <c r="H58" s="69"/>
      <c r="I58" s="70"/>
      <c r="J58" s="70"/>
      <c r="K58" s="36"/>
      <c r="L58" s="100"/>
      <c r="M58" s="100"/>
      <c r="N58" s="72"/>
      <c r="O58" s="78" t="s">
        <v>210</v>
      </c>
      <c r="P58" s="80">
        <v>42481.885023148148</v>
      </c>
      <c r="Q58" s="78" t="s">
        <v>986</v>
      </c>
      <c r="R58" s="78"/>
      <c r="S58" s="78"/>
      <c r="T58" s="78" t="s">
        <v>1226</v>
      </c>
      <c r="U58" s="80">
        <v>42481.885023148148</v>
      </c>
      <c r="V58" s="82" t="s">
        <v>1312</v>
      </c>
      <c r="W58" s="78"/>
      <c r="X58" s="78"/>
      <c r="Y58" s="84" t="s">
        <v>1596</v>
      </c>
      <c r="Z58" s="78"/>
      <c r="AA58" s="78"/>
    </row>
    <row r="59" spans="1:27" x14ac:dyDescent="0.25">
      <c r="A59" s="64" t="s">
        <v>656</v>
      </c>
      <c r="B59" s="64" t="s">
        <v>881</v>
      </c>
      <c r="C59" s="65"/>
      <c r="D59" s="66"/>
      <c r="E59" s="99"/>
      <c r="F59" s="68"/>
      <c r="G59" s="65"/>
      <c r="H59" s="69"/>
      <c r="I59" s="70"/>
      <c r="J59" s="70"/>
      <c r="K59" s="36"/>
      <c r="L59" s="100"/>
      <c r="M59" s="100"/>
      <c r="N59" s="72"/>
      <c r="O59" s="78" t="s">
        <v>210</v>
      </c>
      <c r="P59" s="80">
        <v>42481.885023148148</v>
      </c>
      <c r="Q59" s="78" t="s">
        <v>986</v>
      </c>
      <c r="R59" s="78"/>
      <c r="S59" s="78"/>
      <c r="T59" s="78" t="s">
        <v>1226</v>
      </c>
      <c r="U59" s="80">
        <v>42481.885023148148</v>
      </c>
      <c r="V59" s="82" t="s">
        <v>1312</v>
      </c>
      <c r="W59" s="78"/>
      <c r="X59" s="78"/>
      <c r="Y59" s="84" t="s">
        <v>1596</v>
      </c>
      <c r="Z59" s="78"/>
      <c r="AA59" s="78"/>
    </row>
    <row r="60" spans="1:27" x14ac:dyDescent="0.25">
      <c r="A60" s="64" t="s">
        <v>657</v>
      </c>
      <c r="B60" s="64" t="s">
        <v>204</v>
      </c>
      <c r="C60" s="65"/>
      <c r="D60" s="66"/>
      <c r="E60" s="99"/>
      <c r="F60" s="68"/>
      <c r="G60" s="65"/>
      <c r="H60" s="69"/>
      <c r="I60" s="70"/>
      <c r="J60" s="70"/>
      <c r="K60" s="36"/>
      <c r="L60" s="100"/>
      <c r="M60" s="100"/>
      <c r="N60" s="72"/>
      <c r="O60" s="78" t="s">
        <v>210</v>
      </c>
      <c r="P60" s="80">
        <v>42481.885185185187</v>
      </c>
      <c r="Q60" s="78" t="s">
        <v>987</v>
      </c>
      <c r="R60" s="82" t="s">
        <v>216</v>
      </c>
      <c r="S60" s="78" t="s">
        <v>221</v>
      </c>
      <c r="T60" s="78" t="s">
        <v>227</v>
      </c>
      <c r="U60" s="80">
        <v>42481.885185185187</v>
      </c>
      <c r="V60" s="82" t="s">
        <v>1313</v>
      </c>
      <c r="W60" s="78"/>
      <c r="X60" s="78"/>
      <c r="Y60" s="84" t="s">
        <v>1597</v>
      </c>
      <c r="Z60" s="78"/>
      <c r="AA60" s="78"/>
    </row>
    <row r="61" spans="1:27" x14ac:dyDescent="0.25">
      <c r="A61" s="64" t="s">
        <v>657</v>
      </c>
      <c r="B61" s="64" t="s">
        <v>205</v>
      </c>
      <c r="C61" s="65"/>
      <c r="D61" s="66"/>
      <c r="E61" s="99"/>
      <c r="F61" s="68"/>
      <c r="G61" s="65"/>
      <c r="H61" s="69"/>
      <c r="I61" s="70"/>
      <c r="J61" s="70"/>
      <c r="K61" s="36"/>
      <c r="L61" s="100"/>
      <c r="M61" s="100"/>
      <c r="N61" s="72"/>
      <c r="O61" s="78" t="s">
        <v>210</v>
      </c>
      <c r="P61" s="80">
        <v>42481.885185185187</v>
      </c>
      <c r="Q61" s="78" t="s">
        <v>987</v>
      </c>
      <c r="R61" s="82" t="s">
        <v>216</v>
      </c>
      <c r="S61" s="78" t="s">
        <v>221</v>
      </c>
      <c r="T61" s="78" t="s">
        <v>227</v>
      </c>
      <c r="U61" s="80">
        <v>42481.885185185187</v>
      </c>
      <c r="V61" s="82" t="s">
        <v>1313</v>
      </c>
      <c r="W61" s="78"/>
      <c r="X61" s="78"/>
      <c r="Y61" s="84" t="s">
        <v>1597</v>
      </c>
      <c r="Z61" s="78"/>
      <c r="AA61" s="78"/>
    </row>
    <row r="62" spans="1:27" x14ac:dyDescent="0.25">
      <c r="A62" s="64" t="s">
        <v>658</v>
      </c>
      <c r="B62" s="64" t="s">
        <v>204</v>
      </c>
      <c r="C62" s="65"/>
      <c r="D62" s="66"/>
      <c r="E62" s="99"/>
      <c r="F62" s="68"/>
      <c r="G62" s="65"/>
      <c r="H62" s="69"/>
      <c r="I62" s="70"/>
      <c r="J62" s="70"/>
      <c r="K62" s="36"/>
      <c r="L62" s="100"/>
      <c r="M62" s="100"/>
      <c r="N62" s="72"/>
      <c r="O62" s="78" t="s">
        <v>210</v>
      </c>
      <c r="P62" s="80">
        <v>42481.885659722226</v>
      </c>
      <c r="Q62" s="78" t="s">
        <v>213</v>
      </c>
      <c r="R62" s="82" t="s">
        <v>216</v>
      </c>
      <c r="S62" s="78" t="s">
        <v>221</v>
      </c>
      <c r="T62" s="78" t="s">
        <v>227</v>
      </c>
      <c r="U62" s="80">
        <v>42481.885659722226</v>
      </c>
      <c r="V62" s="82" t="s">
        <v>1314</v>
      </c>
      <c r="W62" s="78"/>
      <c r="X62" s="78"/>
      <c r="Y62" s="84" t="s">
        <v>1598</v>
      </c>
      <c r="Z62" s="78"/>
      <c r="AA62" s="78"/>
    </row>
    <row r="63" spans="1:27" x14ac:dyDescent="0.25">
      <c r="A63" s="64" t="s">
        <v>658</v>
      </c>
      <c r="B63" s="64" t="s">
        <v>205</v>
      </c>
      <c r="C63" s="65"/>
      <c r="D63" s="66"/>
      <c r="E63" s="99"/>
      <c r="F63" s="68"/>
      <c r="G63" s="65"/>
      <c r="H63" s="69"/>
      <c r="I63" s="70"/>
      <c r="J63" s="70"/>
      <c r="K63" s="36"/>
      <c r="L63" s="100"/>
      <c r="M63" s="100"/>
      <c r="N63" s="72"/>
      <c r="O63" s="78" t="s">
        <v>210</v>
      </c>
      <c r="P63" s="80">
        <v>42481.885659722226</v>
      </c>
      <c r="Q63" s="78" t="s">
        <v>213</v>
      </c>
      <c r="R63" s="82" t="s">
        <v>216</v>
      </c>
      <c r="S63" s="78" t="s">
        <v>221</v>
      </c>
      <c r="T63" s="78" t="s">
        <v>227</v>
      </c>
      <c r="U63" s="80">
        <v>42481.885659722226</v>
      </c>
      <c r="V63" s="82" t="s">
        <v>1314</v>
      </c>
      <c r="W63" s="78"/>
      <c r="X63" s="78"/>
      <c r="Y63" s="84" t="s">
        <v>1598</v>
      </c>
      <c r="Z63" s="78"/>
      <c r="AA63" s="78"/>
    </row>
    <row r="64" spans="1:27" x14ac:dyDescent="0.25">
      <c r="A64" s="64" t="s">
        <v>659</v>
      </c>
      <c r="B64" s="64" t="s">
        <v>198</v>
      </c>
      <c r="C64" s="65"/>
      <c r="D64" s="66"/>
      <c r="E64" s="99"/>
      <c r="F64" s="68"/>
      <c r="G64" s="65"/>
      <c r="H64" s="69"/>
      <c r="I64" s="70"/>
      <c r="J64" s="70"/>
      <c r="K64" s="36"/>
      <c r="L64" s="100"/>
      <c r="M64" s="100"/>
      <c r="N64" s="72"/>
      <c r="O64" s="78" t="s">
        <v>210</v>
      </c>
      <c r="P64" s="80">
        <v>42481.885717592595</v>
      </c>
      <c r="Q64" s="78" t="s">
        <v>212</v>
      </c>
      <c r="R64" s="82" t="s">
        <v>215</v>
      </c>
      <c r="S64" s="78" t="s">
        <v>217</v>
      </c>
      <c r="T64" s="78" t="s">
        <v>226</v>
      </c>
      <c r="U64" s="80">
        <v>42481.885717592595</v>
      </c>
      <c r="V64" s="82" t="s">
        <v>1315</v>
      </c>
      <c r="W64" s="78"/>
      <c r="X64" s="78"/>
      <c r="Y64" s="84" t="s">
        <v>1599</v>
      </c>
      <c r="Z64" s="78"/>
      <c r="AA64" s="78"/>
    </row>
    <row r="65" spans="1:27" x14ac:dyDescent="0.25">
      <c r="A65" s="64" t="s">
        <v>660</v>
      </c>
      <c r="B65" s="64" t="s">
        <v>660</v>
      </c>
      <c r="C65" s="65"/>
      <c r="D65" s="66"/>
      <c r="E65" s="99"/>
      <c r="F65" s="68"/>
      <c r="G65" s="65"/>
      <c r="H65" s="69"/>
      <c r="I65" s="70"/>
      <c r="J65" s="70"/>
      <c r="K65" s="36"/>
      <c r="L65" s="100"/>
      <c r="M65" s="100"/>
      <c r="N65" s="72"/>
      <c r="O65" s="78" t="s">
        <v>179</v>
      </c>
      <c r="P65" s="80">
        <v>42481.885717592595</v>
      </c>
      <c r="Q65" s="78" t="s">
        <v>988</v>
      </c>
      <c r="R65" s="78"/>
      <c r="S65" s="78"/>
      <c r="T65" s="78" t="s">
        <v>1227</v>
      </c>
      <c r="U65" s="80">
        <v>42481.885717592595</v>
      </c>
      <c r="V65" s="82" t="s">
        <v>1316</v>
      </c>
      <c r="W65" s="78"/>
      <c r="X65" s="78"/>
      <c r="Y65" s="84" t="s">
        <v>1600</v>
      </c>
      <c r="Z65" s="78"/>
      <c r="AA65" s="78"/>
    </row>
    <row r="66" spans="1:27" x14ac:dyDescent="0.25">
      <c r="A66" s="64" t="s">
        <v>661</v>
      </c>
      <c r="B66" s="64" t="s">
        <v>696</v>
      </c>
      <c r="C66" s="65"/>
      <c r="D66" s="66"/>
      <c r="E66" s="99"/>
      <c r="F66" s="68"/>
      <c r="G66" s="65"/>
      <c r="H66" s="69"/>
      <c r="I66" s="70"/>
      <c r="J66" s="70"/>
      <c r="K66" s="36"/>
      <c r="L66" s="100"/>
      <c r="M66" s="100"/>
      <c r="N66" s="72"/>
      <c r="O66" s="78" t="s">
        <v>210</v>
      </c>
      <c r="P66" s="80">
        <v>42481.87159722222</v>
      </c>
      <c r="Q66" s="78" t="s">
        <v>989</v>
      </c>
      <c r="R66" s="82" t="s">
        <v>1134</v>
      </c>
      <c r="S66" s="78" t="s">
        <v>1201</v>
      </c>
      <c r="T66" s="78" t="s">
        <v>1228</v>
      </c>
      <c r="U66" s="80">
        <v>42481.87159722222</v>
      </c>
      <c r="V66" s="82" t="s">
        <v>1317</v>
      </c>
      <c r="W66" s="78"/>
      <c r="X66" s="78"/>
      <c r="Y66" s="84" t="s">
        <v>1601</v>
      </c>
      <c r="Z66" s="78"/>
      <c r="AA66" s="78"/>
    </row>
    <row r="67" spans="1:27" x14ac:dyDescent="0.25">
      <c r="A67" s="64" t="s">
        <v>661</v>
      </c>
      <c r="B67" s="64" t="s">
        <v>696</v>
      </c>
      <c r="C67" s="65"/>
      <c r="D67" s="66"/>
      <c r="E67" s="99"/>
      <c r="F67" s="68"/>
      <c r="G67" s="65"/>
      <c r="H67" s="69"/>
      <c r="I67" s="70"/>
      <c r="J67" s="70"/>
      <c r="K67" s="36"/>
      <c r="L67" s="100"/>
      <c r="M67" s="100"/>
      <c r="N67" s="72"/>
      <c r="O67" s="78" t="s">
        <v>210</v>
      </c>
      <c r="P67" s="80">
        <v>42481.886076388888</v>
      </c>
      <c r="Q67" s="78" t="s">
        <v>990</v>
      </c>
      <c r="R67" s="82" t="s">
        <v>1135</v>
      </c>
      <c r="S67" s="78" t="s">
        <v>1201</v>
      </c>
      <c r="T67" s="78" t="s">
        <v>1229</v>
      </c>
      <c r="U67" s="80">
        <v>42481.886076388888</v>
      </c>
      <c r="V67" s="82" t="s">
        <v>1318</v>
      </c>
      <c r="W67" s="78"/>
      <c r="X67" s="78"/>
      <c r="Y67" s="84" t="s">
        <v>1602</v>
      </c>
      <c r="Z67" s="78"/>
      <c r="AA67" s="78"/>
    </row>
    <row r="68" spans="1:27" x14ac:dyDescent="0.25">
      <c r="A68" s="64" t="s">
        <v>662</v>
      </c>
      <c r="B68" s="64" t="s">
        <v>500</v>
      </c>
      <c r="C68" s="65"/>
      <c r="D68" s="66"/>
      <c r="E68" s="99"/>
      <c r="F68" s="68"/>
      <c r="G68" s="65"/>
      <c r="H68" s="69"/>
      <c r="I68" s="70"/>
      <c r="J68" s="70"/>
      <c r="K68" s="36"/>
      <c r="L68" s="100"/>
      <c r="M68" s="100"/>
      <c r="N68" s="72"/>
      <c r="O68" s="78" t="s">
        <v>211</v>
      </c>
      <c r="P68" s="80">
        <v>42481.886111111111</v>
      </c>
      <c r="Q68" s="78" t="s">
        <v>991</v>
      </c>
      <c r="R68" s="82" t="s">
        <v>1136</v>
      </c>
      <c r="S68" s="78" t="s">
        <v>220</v>
      </c>
      <c r="T68" s="78" t="s">
        <v>1230</v>
      </c>
      <c r="U68" s="80">
        <v>42481.886111111111</v>
      </c>
      <c r="V68" s="82" t="s">
        <v>1319</v>
      </c>
      <c r="W68" s="78"/>
      <c r="X68" s="78"/>
      <c r="Y68" s="84" t="s">
        <v>1603</v>
      </c>
      <c r="Z68" s="78"/>
      <c r="AA68" s="78"/>
    </row>
    <row r="69" spans="1:27" x14ac:dyDescent="0.25">
      <c r="A69" s="64" t="s">
        <v>663</v>
      </c>
      <c r="B69" s="64" t="s">
        <v>882</v>
      </c>
      <c r="C69" s="65"/>
      <c r="D69" s="66"/>
      <c r="E69" s="99"/>
      <c r="F69" s="68"/>
      <c r="G69" s="65"/>
      <c r="H69" s="69"/>
      <c r="I69" s="70"/>
      <c r="J69" s="70"/>
      <c r="K69" s="36"/>
      <c r="L69" s="100"/>
      <c r="M69" s="100"/>
      <c r="N69" s="72"/>
      <c r="O69" s="78" t="s">
        <v>210</v>
      </c>
      <c r="P69" s="80">
        <v>42481.886643518519</v>
      </c>
      <c r="Q69" s="78" t="s">
        <v>992</v>
      </c>
      <c r="R69" s="78"/>
      <c r="S69" s="78"/>
      <c r="T69" s="78" t="s">
        <v>1231</v>
      </c>
      <c r="U69" s="80">
        <v>42481.886643518519</v>
      </c>
      <c r="V69" s="82" t="s">
        <v>1320</v>
      </c>
      <c r="W69" s="78"/>
      <c r="X69" s="78"/>
      <c r="Y69" s="84" t="s">
        <v>1604</v>
      </c>
      <c r="Z69" s="78"/>
      <c r="AA69" s="78"/>
    </row>
    <row r="70" spans="1:27" x14ac:dyDescent="0.25">
      <c r="A70" s="64" t="s">
        <v>664</v>
      </c>
      <c r="B70" s="64" t="s">
        <v>696</v>
      </c>
      <c r="C70" s="65"/>
      <c r="D70" s="66"/>
      <c r="E70" s="99"/>
      <c r="F70" s="68"/>
      <c r="G70" s="65"/>
      <c r="H70" s="69"/>
      <c r="I70" s="70"/>
      <c r="J70" s="70"/>
      <c r="K70" s="36"/>
      <c r="L70" s="100"/>
      <c r="M70" s="100"/>
      <c r="N70" s="72"/>
      <c r="O70" s="78" t="s">
        <v>210</v>
      </c>
      <c r="P70" s="80">
        <v>42481.88690972222</v>
      </c>
      <c r="Q70" s="78" t="s">
        <v>993</v>
      </c>
      <c r="R70" s="82" t="s">
        <v>1137</v>
      </c>
      <c r="S70" s="78" t="s">
        <v>1201</v>
      </c>
      <c r="T70" s="78" t="s">
        <v>1229</v>
      </c>
      <c r="U70" s="80">
        <v>42481.88690972222</v>
      </c>
      <c r="V70" s="82" t="s">
        <v>1321</v>
      </c>
      <c r="W70" s="78"/>
      <c r="X70" s="78"/>
      <c r="Y70" s="84" t="s">
        <v>1605</v>
      </c>
      <c r="Z70" s="78"/>
      <c r="AA70" s="78"/>
    </row>
    <row r="71" spans="1:27" x14ac:dyDescent="0.25">
      <c r="A71" s="64" t="s">
        <v>665</v>
      </c>
      <c r="B71" s="64" t="s">
        <v>815</v>
      </c>
      <c r="C71" s="65"/>
      <c r="D71" s="66"/>
      <c r="E71" s="99"/>
      <c r="F71" s="68"/>
      <c r="G71" s="65"/>
      <c r="H71" s="69"/>
      <c r="I71" s="70"/>
      <c r="J71" s="70"/>
      <c r="K71" s="36"/>
      <c r="L71" s="100"/>
      <c r="M71" s="100"/>
      <c r="N71" s="72"/>
      <c r="O71" s="78" t="s">
        <v>210</v>
      </c>
      <c r="P71" s="80">
        <v>42481.88721064815</v>
      </c>
      <c r="Q71" s="78" t="s">
        <v>985</v>
      </c>
      <c r="R71" s="78"/>
      <c r="S71" s="78"/>
      <c r="T71" s="78" t="s">
        <v>226</v>
      </c>
      <c r="U71" s="80">
        <v>42481.88721064815</v>
      </c>
      <c r="V71" s="82" t="s">
        <v>1322</v>
      </c>
      <c r="W71" s="78"/>
      <c r="X71" s="78"/>
      <c r="Y71" s="84" t="s">
        <v>1606</v>
      </c>
      <c r="Z71" s="78"/>
      <c r="AA71" s="78"/>
    </row>
    <row r="72" spans="1:27" x14ac:dyDescent="0.25">
      <c r="A72" s="64" t="s">
        <v>666</v>
      </c>
      <c r="B72" s="64" t="s">
        <v>883</v>
      </c>
      <c r="C72" s="65"/>
      <c r="D72" s="66"/>
      <c r="E72" s="99"/>
      <c r="F72" s="68"/>
      <c r="G72" s="65"/>
      <c r="H72" s="69"/>
      <c r="I72" s="70"/>
      <c r="J72" s="70"/>
      <c r="K72" s="36"/>
      <c r="L72" s="100"/>
      <c r="M72" s="100"/>
      <c r="N72" s="72"/>
      <c r="O72" s="78" t="s">
        <v>210</v>
      </c>
      <c r="P72" s="80">
        <v>42481.887731481482</v>
      </c>
      <c r="Q72" s="78" t="s">
        <v>994</v>
      </c>
      <c r="R72" s="78"/>
      <c r="S72" s="78"/>
      <c r="T72" s="78" t="s">
        <v>1232</v>
      </c>
      <c r="U72" s="80">
        <v>42481.887731481482</v>
      </c>
      <c r="V72" s="82" t="s">
        <v>1323</v>
      </c>
      <c r="W72" s="78"/>
      <c r="X72" s="78"/>
      <c r="Y72" s="84" t="s">
        <v>1607</v>
      </c>
      <c r="Z72" s="78"/>
      <c r="AA72" s="78"/>
    </row>
    <row r="73" spans="1:27" x14ac:dyDescent="0.25">
      <c r="A73" s="64" t="s">
        <v>566</v>
      </c>
      <c r="B73" s="64" t="s">
        <v>884</v>
      </c>
      <c r="C73" s="65"/>
      <c r="D73" s="66"/>
      <c r="E73" s="99"/>
      <c r="F73" s="68"/>
      <c r="G73" s="65"/>
      <c r="H73" s="69"/>
      <c r="I73" s="70"/>
      <c r="J73" s="70"/>
      <c r="K73" s="36"/>
      <c r="L73" s="100"/>
      <c r="M73" s="100"/>
      <c r="N73" s="72"/>
      <c r="O73" s="78" t="s">
        <v>210</v>
      </c>
      <c r="P73" s="80">
        <v>42481.887743055559</v>
      </c>
      <c r="Q73" s="78" t="s">
        <v>995</v>
      </c>
      <c r="R73" s="82" t="s">
        <v>1138</v>
      </c>
      <c r="S73" s="78" t="s">
        <v>1203</v>
      </c>
      <c r="T73" s="78" t="s">
        <v>1233</v>
      </c>
      <c r="U73" s="80">
        <v>42481.887743055559</v>
      </c>
      <c r="V73" s="82" t="s">
        <v>1324</v>
      </c>
      <c r="W73" s="78"/>
      <c r="X73" s="78"/>
      <c r="Y73" s="84" t="s">
        <v>1608</v>
      </c>
      <c r="Z73" s="78"/>
      <c r="AA73" s="78"/>
    </row>
    <row r="74" spans="1:27" x14ac:dyDescent="0.25">
      <c r="A74" s="64" t="s">
        <v>667</v>
      </c>
      <c r="B74" s="64" t="s">
        <v>696</v>
      </c>
      <c r="C74" s="65"/>
      <c r="D74" s="66"/>
      <c r="E74" s="99"/>
      <c r="F74" s="68"/>
      <c r="G74" s="65"/>
      <c r="H74" s="69"/>
      <c r="I74" s="70"/>
      <c r="J74" s="70"/>
      <c r="K74" s="36"/>
      <c r="L74" s="100"/>
      <c r="M74" s="100"/>
      <c r="N74" s="72"/>
      <c r="O74" s="78" t="s">
        <v>210</v>
      </c>
      <c r="P74" s="80">
        <v>42481.885787037034</v>
      </c>
      <c r="Q74" s="78" t="s">
        <v>976</v>
      </c>
      <c r="R74" s="82" t="s">
        <v>1130</v>
      </c>
      <c r="S74" s="78" t="s">
        <v>1201</v>
      </c>
      <c r="T74" s="78" t="s">
        <v>1221</v>
      </c>
      <c r="U74" s="80">
        <v>42481.885787037034</v>
      </c>
      <c r="V74" s="82" t="s">
        <v>1325</v>
      </c>
      <c r="W74" s="78"/>
      <c r="X74" s="78"/>
      <c r="Y74" s="84" t="s">
        <v>1609</v>
      </c>
      <c r="Z74" s="78"/>
      <c r="AA74" s="78"/>
    </row>
    <row r="75" spans="1:27" x14ac:dyDescent="0.25">
      <c r="A75" s="64" t="s">
        <v>667</v>
      </c>
      <c r="B75" s="64" t="s">
        <v>696</v>
      </c>
      <c r="C75" s="65"/>
      <c r="D75" s="66"/>
      <c r="E75" s="99"/>
      <c r="F75" s="68"/>
      <c r="G75" s="65"/>
      <c r="H75" s="69"/>
      <c r="I75" s="70"/>
      <c r="J75" s="70"/>
      <c r="K75" s="36"/>
      <c r="L75" s="100"/>
      <c r="M75" s="100"/>
      <c r="N75" s="72"/>
      <c r="O75" s="78" t="s">
        <v>210</v>
      </c>
      <c r="P75" s="80">
        <v>42481.886678240742</v>
      </c>
      <c r="Q75" s="78" t="s">
        <v>993</v>
      </c>
      <c r="R75" s="82" t="s">
        <v>1137</v>
      </c>
      <c r="S75" s="78" t="s">
        <v>1201</v>
      </c>
      <c r="T75" s="78" t="s">
        <v>1229</v>
      </c>
      <c r="U75" s="80">
        <v>42481.886678240742</v>
      </c>
      <c r="V75" s="82" t="s">
        <v>1326</v>
      </c>
      <c r="W75" s="78"/>
      <c r="X75" s="78"/>
      <c r="Y75" s="84" t="s">
        <v>1610</v>
      </c>
      <c r="Z75" s="78"/>
      <c r="AA75" s="78"/>
    </row>
    <row r="76" spans="1:27" x14ac:dyDescent="0.25">
      <c r="A76" s="64" t="s">
        <v>667</v>
      </c>
      <c r="B76" s="64" t="s">
        <v>696</v>
      </c>
      <c r="C76" s="65"/>
      <c r="D76" s="66"/>
      <c r="E76" s="99"/>
      <c r="F76" s="68"/>
      <c r="G76" s="65"/>
      <c r="H76" s="69"/>
      <c r="I76" s="70"/>
      <c r="J76" s="70"/>
      <c r="K76" s="36"/>
      <c r="L76" s="100"/>
      <c r="M76" s="100"/>
      <c r="N76" s="72"/>
      <c r="O76" s="78" t="s">
        <v>210</v>
      </c>
      <c r="P76" s="80">
        <v>42481.887233796297</v>
      </c>
      <c r="Q76" s="78" t="s">
        <v>996</v>
      </c>
      <c r="R76" s="82" t="s">
        <v>1139</v>
      </c>
      <c r="S76" s="78" t="s">
        <v>1201</v>
      </c>
      <c r="T76" s="78" t="s">
        <v>1229</v>
      </c>
      <c r="U76" s="80">
        <v>42481.887233796297</v>
      </c>
      <c r="V76" s="82" t="s">
        <v>1327</v>
      </c>
      <c r="W76" s="78"/>
      <c r="X76" s="78"/>
      <c r="Y76" s="84" t="s">
        <v>1611</v>
      </c>
      <c r="Z76" s="78"/>
      <c r="AA76" s="78"/>
    </row>
    <row r="77" spans="1:27" x14ac:dyDescent="0.25">
      <c r="A77" s="64" t="s">
        <v>667</v>
      </c>
      <c r="B77" s="64" t="s">
        <v>696</v>
      </c>
      <c r="C77" s="65"/>
      <c r="D77" s="66"/>
      <c r="E77" s="99"/>
      <c r="F77" s="68"/>
      <c r="G77" s="65"/>
      <c r="H77" s="69"/>
      <c r="I77" s="70"/>
      <c r="J77" s="70"/>
      <c r="K77" s="36"/>
      <c r="L77" s="100"/>
      <c r="M77" s="100"/>
      <c r="N77" s="72"/>
      <c r="O77" s="78" t="s">
        <v>210</v>
      </c>
      <c r="P77" s="80">
        <v>42481.88784722222</v>
      </c>
      <c r="Q77" s="78" t="s">
        <v>997</v>
      </c>
      <c r="R77" s="82" t="s">
        <v>1140</v>
      </c>
      <c r="S77" s="78" t="s">
        <v>1201</v>
      </c>
      <c r="T77" s="78" t="s">
        <v>1234</v>
      </c>
      <c r="U77" s="80">
        <v>42481.88784722222</v>
      </c>
      <c r="V77" s="82" t="s">
        <v>1328</v>
      </c>
      <c r="W77" s="78"/>
      <c r="X77" s="78"/>
      <c r="Y77" s="84" t="s">
        <v>1612</v>
      </c>
      <c r="Z77" s="78"/>
      <c r="AA77" s="78"/>
    </row>
    <row r="78" spans="1:27" x14ac:dyDescent="0.25">
      <c r="A78" s="64" t="s">
        <v>668</v>
      </c>
      <c r="B78" s="64" t="s">
        <v>885</v>
      </c>
      <c r="C78" s="65"/>
      <c r="D78" s="66"/>
      <c r="E78" s="99"/>
      <c r="F78" s="68"/>
      <c r="G78" s="65"/>
      <c r="H78" s="69"/>
      <c r="I78" s="70"/>
      <c r="J78" s="70"/>
      <c r="K78" s="36"/>
      <c r="L78" s="100"/>
      <c r="M78" s="100"/>
      <c r="N78" s="72"/>
      <c r="O78" s="78" t="s">
        <v>210</v>
      </c>
      <c r="P78" s="80">
        <v>42481.888657407406</v>
      </c>
      <c r="Q78" s="78" t="s">
        <v>998</v>
      </c>
      <c r="R78" s="82" t="s">
        <v>1141</v>
      </c>
      <c r="S78" s="78" t="s">
        <v>218</v>
      </c>
      <c r="T78" s="78" t="s">
        <v>226</v>
      </c>
      <c r="U78" s="80">
        <v>42481.888657407406</v>
      </c>
      <c r="V78" s="82" t="s">
        <v>1329</v>
      </c>
      <c r="W78" s="78"/>
      <c r="X78" s="78"/>
      <c r="Y78" s="84" t="s">
        <v>1613</v>
      </c>
      <c r="Z78" s="78"/>
      <c r="AA78" s="78"/>
    </row>
    <row r="79" spans="1:27" x14ac:dyDescent="0.25">
      <c r="A79" s="64" t="s">
        <v>668</v>
      </c>
      <c r="B79" s="64" t="s">
        <v>886</v>
      </c>
      <c r="C79" s="65"/>
      <c r="D79" s="66"/>
      <c r="E79" s="99"/>
      <c r="F79" s="68"/>
      <c r="G79" s="65"/>
      <c r="H79" s="69"/>
      <c r="I79" s="70"/>
      <c r="J79" s="70"/>
      <c r="K79" s="36"/>
      <c r="L79" s="100"/>
      <c r="M79" s="100"/>
      <c r="N79" s="72"/>
      <c r="O79" s="78" t="s">
        <v>210</v>
      </c>
      <c r="P79" s="80">
        <v>42481.888657407406</v>
      </c>
      <c r="Q79" s="78" t="s">
        <v>998</v>
      </c>
      <c r="R79" s="82" t="s">
        <v>1141</v>
      </c>
      <c r="S79" s="78" t="s">
        <v>218</v>
      </c>
      <c r="T79" s="78" t="s">
        <v>226</v>
      </c>
      <c r="U79" s="80">
        <v>42481.888657407406</v>
      </c>
      <c r="V79" s="82" t="s">
        <v>1329</v>
      </c>
      <c r="W79" s="78"/>
      <c r="X79" s="78"/>
      <c r="Y79" s="84" t="s">
        <v>1613</v>
      </c>
      <c r="Z79" s="78"/>
      <c r="AA79" s="78"/>
    </row>
    <row r="80" spans="1:27" x14ac:dyDescent="0.25">
      <c r="A80" s="64" t="s">
        <v>669</v>
      </c>
      <c r="B80" s="64" t="s">
        <v>887</v>
      </c>
      <c r="C80" s="65"/>
      <c r="D80" s="66"/>
      <c r="E80" s="99"/>
      <c r="F80" s="68"/>
      <c r="G80" s="65"/>
      <c r="H80" s="69"/>
      <c r="I80" s="70"/>
      <c r="J80" s="70"/>
      <c r="K80" s="36"/>
      <c r="L80" s="100"/>
      <c r="M80" s="100"/>
      <c r="N80" s="72"/>
      <c r="O80" s="78" t="s">
        <v>210</v>
      </c>
      <c r="P80" s="80">
        <v>42481.888865740744</v>
      </c>
      <c r="Q80" s="78" t="s">
        <v>999</v>
      </c>
      <c r="R80" s="78"/>
      <c r="S80" s="78"/>
      <c r="T80" s="78" t="s">
        <v>226</v>
      </c>
      <c r="U80" s="80">
        <v>42481.888865740744</v>
      </c>
      <c r="V80" s="82" t="s">
        <v>1330</v>
      </c>
      <c r="W80" s="78"/>
      <c r="X80" s="78"/>
      <c r="Y80" s="84" t="s">
        <v>1614</v>
      </c>
      <c r="Z80" s="78"/>
      <c r="AA80" s="78"/>
    </row>
    <row r="81" spans="1:27" x14ac:dyDescent="0.25">
      <c r="A81" s="64" t="s">
        <v>669</v>
      </c>
      <c r="B81" s="64" t="s">
        <v>888</v>
      </c>
      <c r="C81" s="65"/>
      <c r="D81" s="66"/>
      <c r="E81" s="99"/>
      <c r="F81" s="68"/>
      <c r="G81" s="65"/>
      <c r="H81" s="69"/>
      <c r="I81" s="70"/>
      <c r="J81" s="70"/>
      <c r="K81" s="36"/>
      <c r="L81" s="100"/>
      <c r="M81" s="100"/>
      <c r="N81" s="72"/>
      <c r="O81" s="78" t="s">
        <v>210</v>
      </c>
      <c r="P81" s="80">
        <v>42481.888865740744</v>
      </c>
      <c r="Q81" s="78" t="s">
        <v>999</v>
      </c>
      <c r="R81" s="78"/>
      <c r="S81" s="78"/>
      <c r="T81" s="78" t="s">
        <v>226</v>
      </c>
      <c r="U81" s="80">
        <v>42481.888865740744</v>
      </c>
      <c r="V81" s="82" t="s">
        <v>1330</v>
      </c>
      <c r="W81" s="78"/>
      <c r="X81" s="78"/>
      <c r="Y81" s="84" t="s">
        <v>1614</v>
      </c>
      <c r="Z81" s="78"/>
      <c r="AA81" s="78"/>
    </row>
    <row r="82" spans="1:27" x14ac:dyDescent="0.25">
      <c r="A82" s="64" t="s">
        <v>669</v>
      </c>
      <c r="B82" s="64" t="s">
        <v>889</v>
      </c>
      <c r="C82" s="65"/>
      <c r="D82" s="66"/>
      <c r="E82" s="99"/>
      <c r="F82" s="68"/>
      <c r="G82" s="65"/>
      <c r="H82" s="69"/>
      <c r="I82" s="70"/>
      <c r="J82" s="70"/>
      <c r="K82" s="36"/>
      <c r="L82" s="100"/>
      <c r="M82" s="100"/>
      <c r="N82" s="72"/>
      <c r="O82" s="78" t="s">
        <v>210</v>
      </c>
      <c r="P82" s="80">
        <v>42481.888865740744</v>
      </c>
      <c r="Q82" s="78" t="s">
        <v>999</v>
      </c>
      <c r="R82" s="78"/>
      <c r="S82" s="78"/>
      <c r="T82" s="78" t="s">
        <v>226</v>
      </c>
      <c r="U82" s="80">
        <v>42481.888865740744</v>
      </c>
      <c r="V82" s="82" t="s">
        <v>1330</v>
      </c>
      <c r="W82" s="78"/>
      <c r="X82" s="78"/>
      <c r="Y82" s="84" t="s">
        <v>1614</v>
      </c>
      <c r="Z82" s="78"/>
      <c r="AA82" s="78"/>
    </row>
    <row r="83" spans="1:27" x14ac:dyDescent="0.25">
      <c r="A83" s="64" t="s">
        <v>670</v>
      </c>
      <c r="B83" s="64" t="s">
        <v>785</v>
      </c>
      <c r="C83" s="65"/>
      <c r="D83" s="66"/>
      <c r="E83" s="99"/>
      <c r="F83" s="68"/>
      <c r="G83" s="65"/>
      <c r="H83" s="69"/>
      <c r="I83" s="70"/>
      <c r="J83" s="70"/>
      <c r="K83" s="36"/>
      <c r="L83" s="100"/>
      <c r="M83" s="100"/>
      <c r="N83" s="72"/>
      <c r="O83" s="78" t="s">
        <v>210</v>
      </c>
      <c r="P83" s="80">
        <v>42481.889189814814</v>
      </c>
      <c r="Q83" s="78" t="s">
        <v>1000</v>
      </c>
      <c r="R83" s="78"/>
      <c r="S83" s="78"/>
      <c r="T83" s="78" t="s">
        <v>226</v>
      </c>
      <c r="U83" s="80">
        <v>42481.889189814814</v>
      </c>
      <c r="V83" s="82" t="s">
        <v>1331</v>
      </c>
      <c r="W83" s="78"/>
      <c r="X83" s="78"/>
      <c r="Y83" s="84" t="s">
        <v>1615</v>
      </c>
      <c r="Z83" s="78"/>
      <c r="AA83" s="78"/>
    </row>
    <row r="84" spans="1:27" x14ac:dyDescent="0.25">
      <c r="A84" s="64" t="s">
        <v>671</v>
      </c>
      <c r="B84" s="64" t="s">
        <v>890</v>
      </c>
      <c r="C84" s="65"/>
      <c r="D84" s="66"/>
      <c r="E84" s="99"/>
      <c r="F84" s="68"/>
      <c r="G84" s="65"/>
      <c r="H84" s="69"/>
      <c r="I84" s="70"/>
      <c r="J84" s="70"/>
      <c r="K84" s="36"/>
      <c r="L84" s="100"/>
      <c r="M84" s="100"/>
      <c r="N84" s="72"/>
      <c r="O84" s="78" t="s">
        <v>210</v>
      </c>
      <c r="P84" s="80">
        <v>42481.88957175926</v>
      </c>
      <c r="Q84" s="78" t="s">
        <v>1001</v>
      </c>
      <c r="R84" s="82" t="s">
        <v>1142</v>
      </c>
      <c r="S84" s="78" t="s">
        <v>1204</v>
      </c>
      <c r="T84" s="78" t="s">
        <v>1235</v>
      </c>
      <c r="U84" s="80">
        <v>42481.88957175926</v>
      </c>
      <c r="V84" s="82" t="s">
        <v>1332</v>
      </c>
      <c r="W84" s="78"/>
      <c r="X84" s="78"/>
      <c r="Y84" s="84" t="s">
        <v>1616</v>
      </c>
      <c r="Z84" s="78"/>
      <c r="AA84" s="78"/>
    </row>
    <row r="85" spans="1:27" x14ac:dyDescent="0.25">
      <c r="A85" s="64" t="s">
        <v>672</v>
      </c>
      <c r="B85" s="64" t="s">
        <v>891</v>
      </c>
      <c r="C85" s="65"/>
      <c r="D85" s="66"/>
      <c r="E85" s="99"/>
      <c r="F85" s="68"/>
      <c r="G85" s="65"/>
      <c r="H85" s="69"/>
      <c r="I85" s="70"/>
      <c r="J85" s="70"/>
      <c r="K85" s="36"/>
      <c r="L85" s="100"/>
      <c r="M85" s="100"/>
      <c r="N85" s="72"/>
      <c r="O85" s="78" t="s">
        <v>210</v>
      </c>
      <c r="P85" s="80">
        <v>42481.890057870369</v>
      </c>
      <c r="Q85" s="78" t="s">
        <v>1002</v>
      </c>
      <c r="R85" s="82" t="s">
        <v>1143</v>
      </c>
      <c r="S85" s="78" t="s">
        <v>220</v>
      </c>
      <c r="T85" s="78" t="s">
        <v>1236</v>
      </c>
      <c r="U85" s="80">
        <v>42481.890057870369</v>
      </c>
      <c r="V85" s="82" t="s">
        <v>1333</v>
      </c>
      <c r="W85" s="78"/>
      <c r="X85" s="78"/>
      <c r="Y85" s="84" t="s">
        <v>1617</v>
      </c>
      <c r="Z85" s="78"/>
      <c r="AA85" s="78"/>
    </row>
    <row r="86" spans="1:27" x14ac:dyDescent="0.25">
      <c r="A86" s="64" t="s">
        <v>672</v>
      </c>
      <c r="B86" s="64" t="s">
        <v>892</v>
      </c>
      <c r="C86" s="65"/>
      <c r="D86" s="66"/>
      <c r="E86" s="99"/>
      <c r="F86" s="68"/>
      <c r="G86" s="65"/>
      <c r="H86" s="69"/>
      <c r="I86" s="70"/>
      <c r="J86" s="70"/>
      <c r="K86" s="36"/>
      <c r="L86" s="100"/>
      <c r="M86" s="100"/>
      <c r="N86" s="72"/>
      <c r="O86" s="78" t="s">
        <v>210</v>
      </c>
      <c r="P86" s="80">
        <v>42481.890057870369</v>
      </c>
      <c r="Q86" s="78" t="s">
        <v>1002</v>
      </c>
      <c r="R86" s="82" t="s">
        <v>1143</v>
      </c>
      <c r="S86" s="78" t="s">
        <v>220</v>
      </c>
      <c r="T86" s="78" t="s">
        <v>1236</v>
      </c>
      <c r="U86" s="80">
        <v>42481.890057870369</v>
      </c>
      <c r="V86" s="82" t="s">
        <v>1333</v>
      </c>
      <c r="W86" s="78"/>
      <c r="X86" s="78"/>
      <c r="Y86" s="84" t="s">
        <v>1617</v>
      </c>
      <c r="Z86" s="78"/>
      <c r="AA86" s="78"/>
    </row>
    <row r="87" spans="1:27" x14ac:dyDescent="0.25">
      <c r="A87" s="64" t="s">
        <v>673</v>
      </c>
      <c r="B87" s="64" t="s">
        <v>785</v>
      </c>
      <c r="C87" s="65"/>
      <c r="D87" s="66"/>
      <c r="E87" s="99"/>
      <c r="F87" s="68"/>
      <c r="G87" s="65"/>
      <c r="H87" s="69"/>
      <c r="I87" s="70"/>
      <c r="J87" s="70"/>
      <c r="K87" s="36"/>
      <c r="L87" s="100"/>
      <c r="M87" s="100"/>
      <c r="N87" s="72"/>
      <c r="O87" s="78" t="s">
        <v>210</v>
      </c>
      <c r="P87" s="80">
        <v>42481.890115740738</v>
      </c>
      <c r="Q87" s="78" t="s">
        <v>1000</v>
      </c>
      <c r="R87" s="78"/>
      <c r="S87" s="78"/>
      <c r="T87" s="78" t="s">
        <v>226</v>
      </c>
      <c r="U87" s="80">
        <v>42481.890115740738</v>
      </c>
      <c r="V87" s="82" t="s">
        <v>1334</v>
      </c>
      <c r="W87" s="78"/>
      <c r="X87" s="78"/>
      <c r="Y87" s="84" t="s">
        <v>1618</v>
      </c>
      <c r="Z87" s="78"/>
      <c r="AA87" s="78"/>
    </row>
    <row r="88" spans="1:27" x14ac:dyDescent="0.25">
      <c r="A88" s="64" t="s">
        <v>674</v>
      </c>
      <c r="B88" s="64" t="s">
        <v>893</v>
      </c>
      <c r="C88" s="65"/>
      <c r="D88" s="66"/>
      <c r="E88" s="99"/>
      <c r="F88" s="68"/>
      <c r="G88" s="65"/>
      <c r="H88" s="69"/>
      <c r="I88" s="70"/>
      <c r="J88" s="70"/>
      <c r="K88" s="36"/>
      <c r="L88" s="100"/>
      <c r="M88" s="100"/>
      <c r="N88" s="72"/>
      <c r="O88" s="78" t="s">
        <v>210</v>
      </c>
      <c r="P88" s="80">
        <v>42481.890289351853</v>
      </c>
      <c r="Q88" s="78" t="s">
        <v>1003</v>
      </c>
      <c r="R88" s="78"/>
      <c r="S88" s="78"/>
      <c r="T88" s="78" t="s">
        <v>1237</v>
      </c>
      <c r="U88" s="80">
        <v>42481.890289351853</v>
      </c>
      <c r="V88" s="82" t="s">
        <v>1335</v>
      </c>
      <c r="W88" s="78"/>
      <c r="X88" s="78"/>
      <c r="Y88" s="84" t="s">
        <v>1619</v>
      </c>
      <c r="Z88" s="78"/>
      <c r="AA88" s="78"/>
    </row>
    <row r="89" spans="1:27" x14ac:dyDescent="0.25">
      <c r="A89" s="64" t="s">
        <v>675</v>
      </c>
      <c r="B89" s="64" t="s">
        <v>736</v>
      </c>
      <c r="C89" s="65"/>
      <c r="D89" s="66"/>
      <c r="E89" s="99"/>
      <c r="F89" s="68"/>
      <c r="G89" s="65"/>
      <c r="H89" s="69"/>
      <c r="I89" s="70"/>
      <c r="J89" s="70"/>
      <c r="K89" s="36"/>
      <c r="L89" s="100"/>
      <c r="M89" s="100"/>
      <c r="N89" s="72"/>
      <c r="O89" s="78" t="s">
        <v>210</v>
      </c>
      <c r="P89" s="80">
        <v>42481.890451388892</v>
      </c>
      <c r="Q89" s="78" t="s">
        <v>1004</v>
      </c>
      <c r="R89" s="78"/>
      <c r="S89" s="78"/>
      <c r="T89" s="78" t="s">
        <v>1238</v>
      </c>
      <c r="U89" s="80">
        <v>42481.890451388892</v>
      </c>
      <c r="V89" s="82" t="s">
        <v>1336</v>
      </c>
      <c r="W89" s="78"/>
      <c r="X89" s="78"/>
      <c r="Y89" s="84" t="s">
        <v>1620</v>
      </c>
      <c r="Z89" s="78"/>
      <c r="AA89" s="78"/>
    </row>
    <row r="90" spans="1:27" x14ac:dyDescent="0.25">
      <c r="A90" s="64" t="s">
        <v>675</v>
      </c>
      <c r="B90" s="64" t="s">
        <v>735</v>
      </c>
      <c r="C90" s="65"/>
      <c r="D90" s="66"/>
      <c r="E90" s="99"/>
      <c r="F90" s="68"/>
      <c r="G90" s="65"/>
      <c r="H90" s="69"/>
      <c r="I90" s="70"/>
      <c r="J90" s="70"/>
      <c r="K90" s="36"/>
      <c r="L90" s="100"/>
      <c r="M90" s="100"/>
      <c r="N90" s="72"/>
      <c r="O90" s="78" t="s">
        <v>210</v>
      </c>
      <c r="P90" s="80">
        <v>42481.890451388892</v>
      </c>
      <c r="Q90" s="78" t="s">
        <v>1004</v>
      </c>
      <c r="R90" s="78"/>
      <c r="S90" s="78"/>
      <c r="T90" s="78" t="s">
        <v>1238</v>
      </c>
      <c r="U90" s="80">
        <v>42481.890451388892</v>
      </c>
      <c r="V90" s="82" t="s">
        <v>1336</v>
      </c>
      <c r="W90" s="78"/>
      <c r="X90" s="78"/>
      <c r="Y90" s="84" t="s">
        <v>1620</v>
      </c>
      <c r="Z90" s="78"/>
      <c r="AA90" s="78"/>
    </row>
    <row r="91" spans="1:27" x14ac:dyDescent="0.25">
      <c r="A91" s="64" t="s">
        <v>676</v>
      </c>
      <c r="B91" s="64" t="s">
        <v>785</v>
      </c>
      <c r="C91" s="65"/>
      <c r="D91" s="66"/>
      <c r="E91" s="99"/>
      <c r="F91" s="68"/>
      <c r="G91" s="65"/>
      <c r="H91" s="69"/>
      <c r="I91" s="70"/>
      <c r="J91" s="70"/>
      <c r="K91" s="36"/>
      <c r="L91" s="100"/>
      <c r="M91" s="100"/>
      <c r="N91" s="72"/>
      <c r="O91" s="78" t="s">
        <v>210</v>
      </c>
      <c r="P91" s="80">
        <v>42481.890659722223</v>
      </c>
      <c r="Q91" s="78" t="s">
        <v>1000</v>
      </c>
      <c r="R91" s="78"/>
      <c r="S91" s="78"/>
      <c r="T91" s="78" t="s">
        <v>226</v>
      </c>
      <c r="U91" s="80">
        <v>42481.890659722223</v>
      </c>
      <c r="V91" s="82" t="s">
        <v>1337</v>
      </c>
      <c r="W91" s="78"/>
      <c r="X91" s="78"/>
      <c r="Y91" s="84" t="s">
        <v>1621</v>
      </c>
      <c r="Z91" s="78"/>
      <c r="AA91" s="78"/>
    </row>
    <row r="92" spans="1:27" x14ac:dyDescent="0.25">
      <c r="A92" s="64" t="s">
        <v>677</v>
      </c>
      <c r="B92" s="64" t="s">
        <v>204</v>
      </c>
      <c r="C92" s="65"/>
      <c r="D92" s="66"/>
      <c r="E92" s="99"/>
      <c r="F92" s="68"/>
      <c r="G92" s="65"/>
      <c r="H92" s="69"/>
      <c r="I92" s="70"/>
      <c r="J92" s="70"/>
      <c r="K92" s="36"/>
      <c r="L92" s="100"/>
      <c r="M92" s="100"/>
      <c r="N92" s="72"/>
      <c r="O92" s="78" t="s">
        <v>210</v>
      </c>
      <c r="P92" s="80">
        <v>42481.890717592592</v>
      </c>
      <c r="Q92" s="78" t="s">
        <v>213</v>
      </c>
      <c r="R92" s="82" t="s">
        <v>216</v>
      </c>
      <c r="S92" s="78" t="s">
        <v>221</v>
      </c>
      <c r="T92" s="78" t="s">
        <v>227</v>
      </c>
      <c r="U92" s="80">
        <v>42481.890717592592</v>
      </c>
      <c r="V92" s="82" t="s">
        <v>1338</v>
      </c>
      <c r="W92" s="78"/>
      <c r="X92" s="78"/>
      <c r="Y92" s="84" t="s">
        <v>1622</v>
      </c>
      <c r="Z92" s="78"/>
      <c r="AA92" s="78"/>
    </row>
    <row r="93" spans="1:27" x14ac:dyDescent="0.25">
      <c r="A93" s="64" t="s">
        <v>677</v>
      </c>
      <c r="B93" s="64" t="s">
        <v>205</v>
      </c>
      <c r="C93" s="65"/>
      <c r="D93" s="66"/>
      <c r="E93" s="99"/>
      <c r="F93" s="68"/>
      <c r="G93" s="65"/>
      <c r="H93" s="69"/>
      <c r="I93" s="70"/>
      <c r="J93" s="70"/>
      <c r="K93" s="36"/>
      <c r="L93" s="100"/>
      <c r="M93" s="100"/>
      <c r="N93" s="72"/>
      <c r="O93" s="78" t="s">
        <v>210</v>
      </c>
      <c r="P93" s="80">
        <v>42481.890717592592</v>
      </c>
      <c r="Q93" s="78" t="s">
        <v>213</v>
      </c>
      <c r="R93" s="82" t="s">
        <v>216</v>
      </c>
      <c r="S93" s="78" t="s">
        <v>221</v>
      </c>
      <c r="T93" s="78" t="s">
        <v>227</v>
      </c>
      <c r="U93" s="80">
        <v>42481.890717592592</v>
      </c>
      <c r="V93" s="82" t="s">
        <v>1338</v>
      </c>
      <c r="W93" s="78"/>
      <c r="X93" s="78"/>
      <c r="Y93" s="84" t="s">
        <v>1622</v>
      </c>
      <c r="Z93" s="78"/>
      <c r="AA93" s="78"/>
    </row>
    <row r="94" spans="1:27" x14ac:dyDescent="0.25">
      <c r="A94" s="64" t="s">
        <v>678</v>
      </c>
      <c r="B94" s="64" t="s">
        <v>883</v>
      </c>
      <c r="C94" s="65"/>
      <c r="D94" s="66"/>
      <c r="E94" s="99"/>
      <c r="F94" s="68"/>
      <c r="G94" s="65"/>
      <c r="H94" s="69"/>
      <c r="I94" s="70"/>
      <c r="J94" s="70"/>
      <c r="K94" s="36"/>
      <c r="L94" s="100"/>
      <c r="M94" s="100"/>
      <c r="N94" s="72"/>
      <c r="O94" s="78" t="s">
        <v>210</v>
      </c>
      <c r="P94" s="80">
        <v>42481.890868055554</v>
      </c>
      <c r="Q94" s="78" t="s">
        <v>994</v>
      </c>
      <c r="R94" s="78"/>
      <c r="S94" s="78"/>
      <c r="T94" s="78" t="s">
        <v>1232</v>
      </c>
      <c r="U94" s="80">
        <v>42481.890868055554</v>
      </c>
      <c r="V94" s="82" t="s">
        <v>1339</v>
      </c>
      <c r="W94" s="78"/>
      <c r="X94" s="78"/>
      <c r="Y94" s="84" t="s">
        <v>1623</v>
      </c>
      <c r="Z94" s="78"/>
      <c r="AA94" s="78"/>
    </row>
    <row r="95" spans="1:27" x14ac:dyDescent="0.25">
      <c r="A95" s="64" t="s">
        <v>679</v>
      </c>
      <c r="B95" s="64" t="s">
        <v>785</v>
      </c>
      <c r="C95" s="65"/>
      <c r="D95" s="66"/>
      <c r="E95" s="99"/>
      <c r="F95" s="68"/>
      <c r="G95" s="65"/>
      <c r="H95" s="69"/>
      <c r="I95" s="70"/>
      <c r="J95" s="70"/>
      <c r="K95" s="36"/>
      <c r="L95" s="100"/>
      <c r="M95" s="100"/>
      <c r="N95" s="72"/>
      <c r="O95" s="78" t="s">
        <v>210</v>
      </c>
      <c r="P95" s="80">
        <v>42481.890983796293</v>
      </c>
      <c r="Q95" s="78" t="s">
        <v>1000</v>
      </c>
      <c r="R95" s="78"/>
      <c r="S95" s="78"/>
      <c r="T95" s="78" t="s">
        <v>226</v>
      </c>
      <c r="U95" s="80">
        <v>42481.890983796293</v>
      </c>
      <c r="V95" s="82" t="s">
        <v>1340</v>
      </c>
      <c r="W95" s="78"/>
      <c r="X95" s="78"/>
      <c r="Y95" s="84" t="s">
        <v>1624</v>
      </c>
      <c r="Z95" s="78"/>
      <c r="AA95" s="78"/>
    </row>
    <row r="96" spans="1:27" x14ac:dyDescent="0.25">
      <c r="A96" s="64" t="s">
        <v>680</v>
      </c>
      <c r="B96" s="64" t="s">
        <v>568</v>
      </c>
      <c r="C96" s="65"/>
      <c r="D96" s="66"/>
      <c r="E96" s="99"/>
      <c r="F96" s="68"/>
      <c r="G96" s="65"/>
      <c r="H96" s="69"/>
      <c r="I96" s="70"/>
      <c r="J96" s="70"/>
      <c r="K96" s="36"/>
      <c r="L96" s="100"/>
      <c r="M96" s="100"/>
      <c r="N96" s="72"/>
      <c r="O96" s="78" t="s">
        <v>210</v>
      </c>
      <c r="P96" s="80">
        <v>42481.891574074078</v>
      </c>
      <c r="Q96" s="78" t="s">
        <v>1005</v>
      </c>
      <c r="R96" s="82" t="s">
        <v>1144</v>
      </c>
      <c r="S96" s="78" t="s">
        <v>222</v>
      </c>
      <c r="T96" s="78" t="s">
        <v>226</v>
      </c>
      <c r="U96" s="80">
        <v>42481.891574074078</v>
      </c>
      <c r="V96" s="82" t="s">
        <v>1341</v>
      </c>
      <c r="W96" s="78"/>
      <c r="X96" s="78"/>
      <c r="Y96" s="84" t="s">
        <v>1625</v>
      </c>
      <c r="Z96" s="78"/>
      <c r="AA96" s="78"/>
    </row>
    <row r="97" spans="1:27" x14ac:dyDescent="0.25">
      <c r="A97" s="64" t="s">
        <v>680</v>
      </c>
      <c r="B97" s="64" t="s">
        <v>894</v>
      </c>
      <c r="C97" s="65"/>
      <c r="D97" s="66"/>
      <c r="E97" s="99"/>
      <c r="F97" s="68"/>
      <c r="G97" s="65"/>
      <c r="H97" s="69"/>
      <c r="I97" s="70"/>
      <c r="J97" s="70"/>
      <c r="K97" s="36"/>
      <c r="L97" s="100"/>
      <c r="M97" s="100"/>
      <c r="N97" s="72"/>
      <c r="O97" s="78" t="s">
        <v>210</v>
      </c>
      <c r="P97" s="80">
        <v>42481.891574074078</v>
      </c>
      <c r="Q97" s="78" t="s">
        <v>1005</v>
      </c>
      <c r="R97" s="82" t="s">
        <v>1144</v>
      </c>
      <c r="S97" s="78" t="s">
        <v>222</v>
      </c>
      <c r="T97" s="78" t="s">
        <v>226</v>
      </c>
      <c r="U97" s="80">
        <v>42481.891574074078</v>
      </c>
      <c r="V97" s="82" t="s">
        <v>1341</v>
      </c>
      <c r="W97" s="78"/>
      <c r="X97" s="78"/>
      <c r="Y97" s="84" t="s">
        <v>1625</v>
      </c>
      <c r="Z97" s="78"/>
      <c r="AA97" s="78"/>
    </row>
    <row r="98" spans="1:27" x14ac:dyDescent="0.25">
      <c r="A98" s="64" t="s">
        <v>681</v>
      </c>
      <c r="B98" s="64" t="s">
        <v>785</v>
      </c>
      <c r="C98" s="65"/>
      <c r="D98" s="66"/>
      <c r="E98" s="99"/>
      <c r="F98" s="68"/>
      <c r="G98" s="65"/>
      <c r="H98" s="69"/>
      <c r="I98" s="70"/>
      <c r="J98" s="70"/>
      <c r="K98" s="36"/>
      <c r="L98" s="100"/>
      <c r="M98" s="100"/>
      <c r="N98" s="72"/>
      <c r="O98" s="78" t="s">
        <v>210</v>
      </c>
      <c r="P98" s="80">
        <v>42481.891608796293</v>
      </c>
      <c r="Q98" s="78" t="s">
        <v>1000</v>
      </c>
      <c r="R98" s="78"/>
      <c r="S98" s="78"/>
      <c r="T98" s="78" t="s">
        <v>226</v>
      </c>
      <c r="U98" s="80">
        <v>42481.891608796293</v>
      </c>
      <c r="V98" s="82" t="s">
        <v>1342</v>
      </c>
      <c r="W98" s="78"/>
      <c r="X98" s="78"/>
      <c r="Y98" s="84" t="s">
        <v>1626</v>
      </c>
      <c r="Z98" s="78"/>
      <c r="AA98" s="78"/>
    </row>
    <row r="99" spans="1:27" x14ac:dyDescent="0.25">
      <c r="A99" s="64" t="s">
        <v>682</v>
      </c>
      <c r="B99" s="64" t="s">
        <v>696</v>
      </c>
      <c r="C99" s="65"/>
      <c r="D99" s="66"/>
      <c r="E99" s="99"/>
      <c r="F99" s="68"/>
      <c r="G99" s="65"/>
      <c r="H99" s="69"/>
      <c r="I99" s="70"/>
      <c r="J99" s="70"/>
      <c r="K99" s="36"/>
      <c r="L99" s="100"/>
      <c r="M99" s="100"/>
      <c r="N99" s="72"/>
      <c r="O99" s="78" t="s">
        <v>210</v>
      </c>
      <c r="P99" s="80">
        <v>42481.86886574074</v>
      </c>
      <c r="Q99" s="78" t="s">
        <v>996</v>
      </c>
      <c r="R99" s="82" t="s">
        <v>1139</v>
      </c>
      <c r="S99" s="78" t="s">
        <v>1201</v>
      </c>
      <c r="T99" s="78" t="s">
        <v>1229</v>
      </c>
      <c r="U99" s="80">
        <v>42481.86886574074</v>
      </c>
      <c r="V99" s="82" t="s">
        <v>1343</v>
      </c>
      <c r="W99" s="78"/>
      <c r="X99" s="78"/>
      <c r="Y99" s="84" t="s">
        <v>1627</v>
      </c>
      <c r="Z99" s="78"/>
      <c r="AA99" s="78"/>
    </row>
    <row r="100" spans="1:27" x14ac:dyDescent="0.25">
      <c r="A100" s="64" t="s">
        <v>682</v>
      </c>
      <c r="B100" s="64" t="s">
        <v>696</v>
      </c>
      <c r="C100" s="65"/>
      <c r="D100" s="66"/>
      <c r="E100" s="99"/>
      <c r="F100" s="68"/>
      <c r="G100" s="65"/>
      <c r="H100" s="69"/>
      <c r="I100" s="70"/>
      <c r="J100" s="70"/>
      <c r="K100" s="36"/>
      <c r="L100" s="100"/>
      <c r="M100" s="100"/>
      <c r="N100" s="72"/>
      <c r="O100" s="78" t="s">
        <v>210</v>
      </c>
      <c r="P100" s="80">
        <v>42481.872430555559</v>
      </c>
      <c r="Q100" s="78" t="s">
        <v>997</v>
      </c>
      <c r="R100" s="82" t="s">
        <v>1140</v>
      </c>
      <c r="S100" s="78" t="s">
        <v>1201</v>
      </c>
      <c r="T100" s="78" t="s">
        <v>1234</v>
      </c>
      <c r="U100" s="80">
        <v>42481.872430555559</v>
      </c>
      <c r="V100" s="82" t="s">
        <v>1344</v>
      </c>
      <c r="W100" s="78"/>
      <c r="X100" s="78"/>
      <c r="Y100" s="84" t="s">
        <v>1628</v>
      </c>
      <c r="Z100" s="78"/>
      <c r="AA100" s="78"/>
    </row>
    <row r="101" spans="1:27" x14ac:dyDescent="0.25">
      <c r="A101" s="64" t="s">
        <v>682</v>
      </c>
      <c r="B101" s="64" t="s">
        <v>696</v>
      </c>
      <c r="C101" s="65"/>
      <c r="D101" s="66"/>
      <c r="E101" s="99"/>
      <c r="F101" s="68"/>
      <c r="G101" s="65"/>
      <c r="H101" s="69"/>
      <c r="I101" s="70"/>
      <c r="J101" s="70"/>
      <c r="K101" s="36"/>
      <c r="L101" s="100"/>
      <c r="M101" s="100"/>
      <c r="N101" s="72"/>
      <c r="O101" s="78" t="s">
        <v>210</v>
      </c>
      <c r="P101" s="80">
        <v>42481.891655092593</v>
      </c>
      <c r="Q101" s="78" t="s">
        <v>990</v>
      </c>
      <c r="R101" s="82" t="s">
        <v>1135</v>
      </c>
      <c r="S101" s="78" t="s">
        <v>1201</v>
      </c>
      <c r="T101" s="78" t="s">
        <v>1229</v>
      </c>
      <c r="U101" s="80">
        <v>42481.891655092593</v>
      </c>
      <c r="V101" s="82" t="s">
        <v>1345</v>
      </c>
      <c r="W101" s="78"/>
      <c r="X101" s="78"/>
      <c r="Y101" s="84" t="s">
        <v>1629</v>
      </c>
      <c r="Z101" s="78"/>
      <c r="AA101" s="78"/>
    </row>
    <row r="102" spans="1:27" x14ac:dyDescent="0.25">
      <c r="A102" s="64" t="s">
        <v>565</v>
      </c>
      <c r="B102" s="64" t="s">
        <v>565</v>
      </c>
      <c r="C102" s="65"/>
      <c r="D102" s="66"/>
      <c r="E102" s="99"/>
      <c r="F102" s="68"/>
      <c r="G102" s="65"/>
      <c r="H102" s="69"/>
      <c r="I102" s="70"/>
      <c r="J102" s="70"/>
      <c r="K102" s="36"/>
      <c r="L102" s="100"/>
      <c r="M102" s="100"/>
      <c r="N102" s="72"/>
      <c r="O102" s="78" t="s">
        <v>179</v>
      </c>
      <c r="P102" s="80">
        <v>42481.892650462964</v>
      </c>
      <c r="Q102" s="78" t="s">
        <v>1006</v>
      </c>
      <c r="R102" s="82" t="s">
        <v>1145</v>
      </c>
      <c r="S102" s="78" t="s">
        <v>220</v>
      </c>
      <c r="T102" s="78" t="s">
        <v>226</v>
      </c>
      <c r="U102" s="80">
        <v>42481.892650462964</v>
      </c>
      <c r="V102" s="82" t="s">
        <v>1346</v>
      </c>
      <c r="W102" s="78"/>
      <c r="X102" s="78"/>
      <c r="Y102" s="84" t="s">
        <v>1630</v>
      </c>
      <c r="Z102" s="78"/>
      <c r="AA102" s="78"/>
    </row>
    <row r="103" spans="1:27" x14ac:dyDescent="0.25">
      <c r="A103" s="64" t="s">
        <v>683</v>
      </c>
      <c r="B103" s="64" t="s">
        <v>895</v>
      </c>
      <c r="C103" s="65"/>
      <c r="D103" s="66"/>
      <c r="E103" s="99"/>
      <c r="F103" s="68"/>
      <c r="G103" s="65"/>
      <c r="H103" s="69"/>
      <c r="I103" s="70"/>
      <c r="J103" s="70"/>
      <c r="K103" s="36"/>
      <c r="L103" s="100"/>
      <c r="M103" s="100"/>
      <c r="N103" s="72"/>
      <c r="O103" s="78" t="s">
        <v>210</v>
      </c>
      <c r="P103" s="80">
        <v>42481.893078703702</v>
      </c>
      <c r="Q103" s="78" t="s">
        <v>1007</v>
      </c>
      <c r="R103" s="82" t="s">
        <v>503</v>
      </c>
      <c r="S103" s="78" t="s">
        <v>509</v>
      </c>
      <c r="T103" s="78" t="s">
        <v>1239</v>
      </c>
      <c r="U103" s="80">
        <v>42481.893078703702</v>
      </c>
      <c r="V103" s="82" t="s">
        <v>1347</v>
      </c>
      <c r="W103" s="78"/>
      <c r="X103" s="78"/>
      <c r="Y103" s="84" t="s">
        <v>1631</v>
      </c>
      <c r="Z103" s="78"/>
      <c r="AA103" s="78"/>
    </row>
    <row r="104" spans="1:27" x14ac:dyDescent="0.25">
      <c r="A104" s="64" t="s">
        <v>684</v>
      </c>
      <c r="B104" s="64" t="s">
        <v>718</v>
      </c>
      <c r="C104" s="65"/>
      <c r="D104" s="66"/>
      <c r="E104" s="99"/>
      <c r="F104" s="68"/>
      <c r="G104" s="65"/>
      <c r="H104" s="69"/>
      <c r="I104" s="70"/>
      <c r="J104" s="70"/>
      <c r="K104" s="36"/>
      <c r="L104" s="100"/>
      <c r="M104" s="100"/>
      <c r="N104" s="72"/>
      <c r="O104" s="78" t="s">
        <v>210</v>
      </c>
      <c r="P104" s="80">
        <v>42481.893425925926</v>
      </c>
      <c r="Q104" s="78" t="s">
        <v>1008</v>
      </c>
      <c r="R104" s="78"/>
      <c r="S104" s="78"/>
      <c r="T104" s="78" t="s">
        <v>1240</v>
      </c>
      <c r="U104" s="80">
        <v>42481.893425925926</v>
      </c>
      <c r="V104" s="82" t="s">
        <v>1348</v>
      </c>
      <c r="W104" s="78"/>
      <c r="X104" s="78"/>
      <c r="Y104" s="84" t="s">
        <v>1632</v>
      </c>
      <c r="Z104" s="78"/>
      <c r="AA104" s="78"/>
    </row>
    <row r="105" spans="1:27" x14ac:dyDescent="0.25">
      <c r="A105" s="64" t="s">
        <v>685</v>
      </c>
      <c r="B105" s="64" t="s">
        <v>718</v>
      </c>
      <c r="C105" s="65"/>
      <c r="D105" s="66"/>
      <c r="E105" s="99"/>
      <c r="F105" s="68"/>
      <c r="G105" s="65"/>
      <c r="H105" s="69"/>
      <c r="I105" s="70"/>
      <c r="J105" s="70"/>
      <c r="K105" s="36"/>
      <c r="L105" s="100"/>
      <c r="M105" s="100"/>
      <c r="N105" s="72"/>
      <c r="O105" s="78" t="s">
        <v>210</v>
      </c>
      <c r="P105" s="80">
        <v>42481.893946759257</v>
      </c>
      <c r="Q105" s="78" t="s">
        <v>1008</v>
      </c>
      <c r="R105" s="78"/>
      <c r="S105" s="78"/>
      <c r="T105" s="78" t="s">
        <v>1240</v>
      </c>
      <c r="U105" s="80">
        <v>42481.893946759257</v>
      </c>
      <c r="V105" s="82" t="s">
        <v>1349</v>
      </c>
      <c r="W105" s="78"/>
      <c r="X105" s="78"/>
      <c r="Y105" s="84" t="s">
        <v>1633</v>
      </c>
      <c r="Z105" s="78"/>
      <c r="AA105" s="78"/>
    </row>
    <row r="106" spans="1:27" x14ac:dyDescent="0.25">
      <c r="A106" s="64" t="s">
        <v>686</v>
      </c>
      <c r="B106" s="64" t="s">
        <v>686</v>
      </c>
      <c r="C106" s="65"/>
      <c r="D106" s="66"/>
      <c r="E106" s="99"/>
      <c r="F106" s="68"/>
      <c r="G106" s="65"/>
      <c r="H106" s="69"/>
      <c r="I106" s="70"/>
      <c r="J106" s="70"/>
      <c r="K106" s="36"/>
      <c r="L106" s="100"/>
      <c r="M106" s="100"/>
      <c r="N106" s="72"/>
      <c r="O106" s="78" t="s">
        <v>179</v>
      </c>
      <c r="P106" s="80">
        <v>42481.894189814811</v>
      </c>
      <c r="Q106" s="78" t="s">
        <v>1009</v>
      </c>
      <c r="R106" s="78"/>
      <c r="S106" s="78"/>
      <c r="T106" s="78" t="s">
        <v>226</v>
      </c>
      <c r="U106" s="80">
        <v>42481.894189814811</v>
      </c>
      <c r="V106" s="82" t="s">
        <v>1350</v>
      </c>
      <c r="W106" s="78"/>
      <c r="X106" s="78"/>
      <c r="Y106" s="84" t="s">
        <v>1634</v>
      </c>
      <c r="Z106" s="78"/>
      <c r="AA106" s="78"/>
    </row>
    <row r="107" spans="1:27" x14ac:dyDescent="0.25">
      <c r="A107" s="64" t="s">
        <v>687</v>
      </c>
      <c r="B107" s="64" t="s">
        <v>883</v>
      </c>
      <c r="C107" s="65"/>
      <c r="D107" s="66"/>
      <c r="E107" s="99"/>
      <c r="F107" s="68"/>
      <c r="G107" s="65"/>
      <c r="H107" s="69"/>
      <c r="I107" s="70"/>
      <c r="J107" s="70"/>
      <c r="K107" s="36"/>
      <c r="L107" s="100"/>
      <c r="M107" s="100"/>
      <c r="N107" s="72"/>
      <c r="O107" s="78" t="s">
        <v>210</v>
      </c>
      <c r="P107" s="80">
        <v>42481.894270833334</v>
      </c>
      <c r="Q107" s="78" t="s">
        <v>994</v>
      </c>
      <c r="R107" s="78"/>
      <c r="S107" s="78"/>
      <c r="T107" s="78" t="s">
        <v>1232</v>
      </c>
      <c r="U107" s="80">
        <v>42481.894270833334</v>
      </c>
      <c r="V107" s="82" t="s">
        <v>1351</v>
      </c>
      <c r="W107" s="78"/>
      <c r="X107" s="78"/>
      <c r="Y107" s="84" t="s">
        <v>1635</v>
      </c>
      <c r="Z107" s="78"/>
      <c r="AA107" s="78"/>
    </row>
    <row r="108" spans="1:27" x14ac:dyDescent="0.25">
      <c r="A108" s="64" t="s">
        <v>688</v>
      </c>
      <c r="B108" s="64" t="s">
        <v>198</v>
      </c>
      <c r="C108" s="65"/>
      <c r="D108" s="66"/>
      <c r="E108" s="99"/>
      <c r="F108" s="68"/>
      <c r="G108" s="65"/>
      <c r="H108" s="69"/>
      <c r="I108" s="70"/>
      <c r="J108" s="70"/>
      <c r="K108" s="36"/>
      <c r="L108" s="100"/>
      <c r="M108" s="100"/>
      <c r="N108" s="72"/>
      <c r="O108" s="78" t="s">
        <v>210</v>
      </c>
      <c r="P108" s="80">
        <v>42481.894537037035</v>
      </c>
      <c r="Q108" s="78" t="s">
        <v>212</v>
      </c>
      <c r="R108" s="82" t="s">
        <v>215</v>
      </c>
      <c r="S108" s="78" t="s">
        <v>217</v>
      </c>
      <c r="T108" s="78" t="s">
        <v>226</v>
      </c>
      <c r="U108" s="80">
        <v>42481.894537037035</v>
      </c>
      <c r="V108" s="82" t="s">
        <v>1352</v>
      </c>
      <c r="W108" s="78"/>
      <c r="X108" s="78"/>
      <c r="Y108" s="84" t="s">
        <v>1636</v>
      </c>
      <c r="Z108" s="78"/>
      <c r="AA108" s="78"/>
    </row>
    <row r="109" spans="1:27" x14ac:dyDescent="0.25">
      <c r="A109" s="64" t="s">
        <v>689</v>
      </c>
      <c r="B109" s="64" t="s">
        <v>198</v>
      </c>
      <c r="C109" s="65"/>
      <c r="D109" s="66"/>
      <c r="E109" s="99"/>
      <c r="F109" s="68"/>
      <c r="G109" s="65"/>
      <c r="H109" s="69"/>
      <c r="I109" s="70"/>
      <c r="J109" s="70"/>
      <c r="K109" s="36"/>
      <c r="L109" s="100"/>
      <c r="M109" s="100"/>
      <c r="N109" s="72"/>
      <c r="O109" s="78" t="s">
        <v>210</v>
      </c>
      <c r="P109" s="80">
        <v>42481.894641203704</v>
      </c>
      <c r="Q109" s="78" t="s">
        <v>212</v>
      </c>
      <c r="R109" s="82" t="s">
        <v>215</v>
      </c>
      <c r="S109" s="78" t="s">
        <v>217</v>
      </c>
      <c r="T109" s="78" t="s">
        <v>226</v>
      </c>
      <c r="U109" s="80">
        <v>42481.894641203704</v>
      </c>
      <c r="V109" s="82" t="s">
        <v>1353</v>
      </c>
      <c r="W109" s="78"/>
      <c r="X109" s="78"/>
      <c r="Y109" s="84" t="s">
        <v>1637</v>
      </c>
      <c r="Z109" s="78"/>
      <c r="AA109" s="78"/>
    </row>
    <row r="110" spans="1:27" x14ac:dyDescent="0.25">
      <c r="A110" s="64" t="s">
        <v>690</v>
      </c>
      <c r="B110" s="64" t="s">
        <v>690</v>
      </c>
      <c r="C110" s="65"/>
      <c r="D110" s="66"/>
      <c r="E110" s="99"/>
      <c r="F110" s="68"/>
      <c r="G110" s="65"/>
      <c r="H110" s="69"/>
      <c r="I110" s="70"/>
      <c r="J110" s="70"/>
      <c r="K110" s="36"/>
      <c r="L110" s="100"/>
      <c r="M110" s="100"/>
      <c r="N110" s="72"/>
      <c r="O110" s="78" t="s">
        <v>179</v>
      </c>
      <c r="P110" s="80">
        <v>42481.894942129627</v>
      </c>
      <c r="Q110" s="78" t="s">
        <v>1010</v>
      </c>
      <c r="R110" s="82" t="s">
        <v>1146</v>
      </c>
      <c r="S110" s="78" t="s">
        <v>218</v>
      </c>
      <c r="T110" s="78" t="s">
        <v>226</v>
      </c>
      <c r="U110" s="80">
        <v>42481.894942129627</v>
      </c>
      <c r="V110" s="82" t="s">
        <v>1354</v>
      </c>
      <c r="W110" s="78"/>
      <c r="X110" s="78"/>
      <c r="Y110" s="84" t="s">
        <v>1638</v>
      </c>
      <c r="Z110" s="78"/>
      <c r="AA110" s="78"/>
    </row>
    <row r="111" spans="1:27" x14ac:dyDescent="0.25">
      <c r="A111" s="64" t="s">
        <v>691</v>
      </c>
      <c r="B111" s="64" t="s">
        <v>209</v>
      </c>
      <c r="C111" s="65"/>
      <c r="D111" s="66"/>
      <c r="E111" s="99"/>
      <c r="F111" s="68"/>
      <c r="G111" s="65"/>
      <c r="H111" s="69"/>
      <c r="I111" s="70"/>
      <c r="J111" s="70"/>
      <c r="K111" s="36"/>
      <c r="L111" s="100"/>
      <c r="M111" s="100"/>
      <c r="N111" s="72"/>
      <c r="O111" s="78" t="s">
        <v>210</v>
      </c>
      <c r="P111" s="80">
        <v>42481.895277777781</v>
      </c>
      <c r="Q111" s="78" t="s">
        <v>1011</v>
      </c>
      <c r="R111" s="82" t="s">
        <v>1147</v>
      </c>
      <c r="S111" s="78" t="s">
        <v>220</v>
      </c>
      <c r="T111" s="78" t="s">
        <v>226</v>
      </c>
      <c r="U111" s="80">
        <v>42481.895277777781</v>
      </c>
      <c r="V111" s="82" t="s">
        <v>1355</v>
      </c>
      <c r="W111" s="78"/>
      <c r="X111" s="78"/>
      <c r="Y111" s="84" t="s">
        <v>1639</v>
      </c>
      <c r="Z111" s="78"/>
      <c r="AA111" s="78"/>
    </row>
    <row r="112" spans="1:27" x14ac:dyDescent="0.25">
      <c r="A112" s="64" t="s">
        <v>691</v>
      </c>
      <c r="B112" s="64" t="s">
        <v>896</v>
      </c>
      <c r="C112" s="65"/>
      <c r="D112" s="66"/>
      <c r="E112" s="99"/>
      <c r="F112" s="68"/>
      <c r="G112" s="65"/>
      <c r="H112" s="69"/>
      <c r="I112" s="70"/>
      <c r="J112" s="70"/>
      <c r="K112" s="36"/>
      <c r="L112" s="100"/>
      <c r="M112" s="100"/>
      <c r="N112" s="72"/>
      <c r="O112" s="78" t="s">
        <v>210</v>
      </c>
      <c r="P112" s="80">
        <v>42481.895277777781</v>
      </c>
      <c r="Q112" s="78" t="s">
        <v>1011</v>
      </c>
      <c r="R112" s="82" t="s">
        <v>1147</v>
      </c>
      <c r="S112" s="78" t="s">
        <v>220</v>
      </c>
      <c r="T112" s="78" t="s">
        <v>226</v>
      </c>
      <c r="U112" s="80">
        <v>42481.895277777781</v>
      </c>
      <c r="V112" s="82" t="s">
        <v>1355</v>
      </c>
      <c r="W112" s="78"/>
      <c r="X112" s="78"/>
      <c r="Y112" s="84" t="s">
        <v>1639</v>
      </c>
      <c r="Z112" s="78"/>
      <c r="AA112" s="78"/>
    </row>
    <row r="113" spans="1:27" x14ac:dyDescent="0.25">
      <c r="A113" s="64" t="s">
        <v>692</v>
      </c>
      <c r="B113" s="64" t="s">
        <v>897</v>
      </c>
      <c r="C113" s="65"/>
      <c r="D113" s="66"/>
      <c r="E113" s="99"/>
      <c r="F113" s="68"/>
      <c r="G113" s="65"/>
      <c r="H113" s="69"/>
      <c r="I113" s="70"/>
      <c r="J113" s="70"/>
      <c r="K113" s="36"/>
      <c r="L113" s="100"/>
      <c r="M113" s="100"/>
      <c r="N113" s="72"/>
      <c r="O113" s="78" t="s">
        <v>211</v>
      </c>
      <c r="P113" s="80">
        <v>42481.895486111112</v>
      </c>
      <c r="Q113" s="78" t="s">
        <v>1012</v>
      </c>
      <c r="R113" s="78"/>
      <c r="S113" s="78"/>
      <c r="T113" s="78" t="s">
        <v>226</v>
      </c>
      <c r="U113" s="80">
        <v>42481.895486111112</v>
      </c>
      <c r="V113" s="82" t="s">
        <v>1356</v>
      </c>
      <c r="W113" s="78"/>
      <c r="X113" s="78"/>
      <c r="Y113" s="84" t="s">
        <v>1640</v>
      </c>
      <c r="Z113" s="78"/>
      <c r="AA113" s="78"/>
    </row>
    <row r="114" spans="1:27" x14ac:dyDescent="0.25">
      <c r="A114" s="64" t="s">
        <v>693</v>
      </c>
      <c r="B114" s="64" t="s">
        <v>204</v>
      </c>
      <c r="C114" s="65"/>
      <c r="D114" s="66"/>
      <c r="E114" s="99"/>
      <c r="F114" s="68"/>
      <c r="G114" s="65"/>
      <c r="H114" s="69"/>
      <c r="I114" s="70"/>
      <c r="J114" s="70"/>
      <c r="K114" s="36"/>
      <c r="L114" s="100"/>
      <c r="M114" s="100"/>
      <c r="N114" s="72"/>
      <c r="O114" s="78" t="s">
        <v>210</v>
      </c>
      <c r="P114" s="80">
        <v>42481.895775462966</v>
      </c>
      <c r="Q114" s="78" t="s">
        <v>213</v>
      </c>
      <c r="R114" s="82" t="s">
        <v>216</v>
      </c>
      <c r="S114" s="78" t="s">
        <v>221</v>
      </c>
      <c r="T114" s="78" t="s">
        <v>227</v>
      </c>
      <c r="U114" s="80">
        <v>42481.895775462966</v>
      </c>
      <c r="V114" s="82" t="s">
        <v>1357</v>
      </c>
      <c r="W114" s="78"/>
      <c r="X114" s="78"/>
      <c r="Y114" s="84" t="s">
        <v>1641</v>
      </c>
      <c r="Z114" s="78"/>
      <c r="AA114" s="78"/>
    </row>
    <row r="115" spans="1:27" x14ac:dyDescent="0.25">
      <c r="A115" s="64" t="s">
        <v>693</v>
      </c>
      <c r="B115" s="64" t="s">
        <v>205</v>
      </c>
      <c r="C115" s="65"/>
      <c r="D115" s="66"/>
      <c r="E115" s="99"/>
      <c r="F115" s="68"/>
      <c r="G115" s="65"/>
      <c r="H115" s="69"/>
      <c r="I115" s="70"/>
      <c r="J115" s="70"/>
      <c r="K115" s="36"/>
      <c r="L115" s="100"/>
      <c r="M115" s="100"/>
      <c r="N115" s="72"/>
      <c r="O115" s="78" t="s">
        <v>210</v>
      </c>
      <c r="P115" s="80">
        <v>42481.895775462966</v>
      </c>
      <c r="Q115" s="78" t="s">
        <v>213</v>
      </c>
      <c r="R115" s="82" t="s">
        <v>216</v>
      </c>
      <c r="S115" s="78" t="s">
        <v>221</v>
      </c>
      <c r="T115" s="78" t="s">
        <v>227</v>
      </c>
      <c r="U115" s="80">
        <v>42481.895775462966</v>
      </c>
      <c r="V115" s="82" t="s">
        <v>1357</v>
      </c>
      <c r="W115" s="78"/>
      <c r="X115" s="78"/>
      <c r="Y115" s="84" t="s">
        <v>1641</v>
      </c>
      <c r="Z115" s="78"/>
      <c r="AA115" s="78"/>
    </row>
    <row r="116" spans="1:27" x14ac:dyDescent="0.25">
      <c r="A116" s="64" t="s">
        <v>694</v>
      </c>
      <c r="B116" s="64" t="s">
        <v>696</v>
      </c>
      <c r="C116" s="65"/>
      <c r="D116" s="66"/>
      <c r="E116" s="99"/>
      <c r="F116" s="68"/>
      <c r="G116" s="65"/>
      <c r="H116" s="69"/>
      <c r="I116" s="70"/>
      <c r="J116" s="70"/>
      <c r="K116" s="36"/>
      <c r="L116" s="100"/>
      <c r="M116" s="100"/>
      <c r="N116" s="72"/>
      <c r="O116" s="78" t="s">
        <v>210</v>
      </c>
      <c r="P116" s="80">
        <v>42481.875023148146</v>
      </c>
      <c r="Q116" s="78" t="s">
        <v>997</v>
      </c>
      <c r="R116" s="82" t="s">
        <v>1140</v>
      </c>
      <c r="S116" s="78" t="s">
        <v>1201</v>
      </c>
      <c r="T116" s="78" t="s">
        <v>1234</v>
      </c>
      <c r="U116" s="80">
        <v>42481.875023148146</v>
      </c>
      <c r="V116" s="82" t="s">
        <v>1358</v>
      </c>
      <c r="W116" s="78"/>
      <c r="X116" s="78"/>
      <c r="Y116" s="84" t="s">
        <v>1642</v>
      </c>
      <c r="Z116" s="78"/>
      <c r="AA116" s="78"/>
    </row>
    <row r="117" spans="1:27" x14ac:dyDescent="0.25">
      <c r="A117" s="64" t="s">
        <v>694</v>
      </c>
      <c r="B117" s="64" t="s">
        <v>696</v>
      </c>
      <c r="C117" s="65"/>
      <c r="D117" s="66"/>
      <c r="E117" s="99"/>
      <c r="F117" s="68"/>
      <c r="G117" s="65"/>
      <c r="H117" s="69"/>
      <c r="I117" s="70"/>
      <c r="J117" s="70"/>
      <c r="K117" s="36"/>
      <c r="L117" s="100"/>
      <c r="M117" s="100"/>
      <c r="N117" s="72"/>
      <c r="O117" s="78" t="s">
        <v>210</v>
      </c>
      <c r="P117" s="80">
        <v>42481.878240740742</v>
      </c>
      <c r="Q117" s="78" t="s">
        <v>996</v>
      </c>
      <c r="R117" s="82" t="s">
        <v>1139</v>
      </c>
      <c r="S117" s="78" t="s">
        <v>1201</v>
      </c>
      <c r="T117" s="78" t="s">
        <v>1229</v>
      </c>
      <c r="U117" s="80">
        <v>42481.878240740742</v>
      </c>
      <c r="V117" s="82" t="s">
        <v>1359</v>
      </c>
      <c r="W117" s="78"/>
      <c r="X117" s="78"/>
      <c r="Y117" s="84" t="s">
        <v>1643</v>
      </c>
      <c r="Z117" s="78"/>
      <c r="AA117" s="78"/>
    </row>
    <row r="118" spans="1:27" x14ac:dyDescent="0.25">
      <c r="A118" s="64" t="s">
        <v>694</v>
      </c>
      <c r="B118" s="64" t="s">
        <v>696</v>
      </c>
      <c r="C118" s="65"/>
      <c r="D118" s="66"/>
      <c r="E118" s="99"/>
      <c r="F118" s="68"/>
      <c r="G118" s="65"/>
      <c r="H118" s="69"/>
      <c r="I118" s="70"/>
      <c r="J118" s="70"/>
      <c r="K118" s="36"/>
      <c r="L118" s="100"/>
      <c r="M118" s="100"/>
      <c r="N118" s="72"/>
      <c r="O118" s="78" t="s">
        <v>210</v>
      </c>
      <c r="P118" s="80">
        <v>42481.896307870367</v>
      </c>
      <c r="Q118" s="78" t="s">
        <v>993</v>
      </c>
      <c r="R118" s="82" t="s">
        <v>1137</v>
      </c>
      <c r="S118" s="78" t="s">
        <v>1201</v>
      </c>
      <c r="T118" s="78" t="s">
        <v>1229</v>
      </c>
      <c r="U118" s="80">
        <v>42481.896307870367</v>
      </c>
      <c r="V118" s="82" t="s">
        <v>1360</v>
      </c>
      <c r="W118" s="78"/>
      <c r="X118" s="78"/>
      <c r="Y118" s="84" t="s">
        <v>1644</v>
      </c>
      <c r="Z118" s="78"/>
      <c r="AA118" s="78"/>
    </row>
    <row r="119" spans="1:27" x14ac:dyDescent="0.25">
      <c r="A119" s="64" t="s">
        <v>695</v>
      </c>
      <c r="B119" s="64" t="s">
        <v>695</v>
      </c>
      <c r="C119" s="65"/>
      <c r="D119" s="66"/>
      <c r="E119" s="99"/>
      <c r="F119" s="68"/>
      <c r="G119" s="65"/>
      <c r="H119" s="69"/>
      <c r="I119" s="70"/>
      <c r="J119" s="70"/>
      <c r="K119" s="36"/>
      <c r="L119" s="100"/>
      <c r="M119" s="100"/>
      <c r="N119" s="72"/>
      <c r="O119" s="78" t="s">
        <v>179</v>
      </c>
      <c r="P119" s="80">
        <v>42481.896516203706</v>
      </c>
      <c r="Q119" s="78" t="s">
        <v>1013</v>
      </c>
      <c r="R119" s="82" t="s">
        <v>1148</v>
      </c>
      <c r="S119" s="78" t="s">
        <v>1200</v>
      </c>
      <c r="T119" s="78" t="s">
        <v>226</v>
      </c>
      <c r="U119" s="80">
        <v>42481.896516203706</v>
      </c>
      <c r="V119" s="82" t="s">
        <v>1361</v>
      </c>
      <c r="W119" s="78"/>
      <c r="X119" s="78"/>
      <c r="Y119" s="84" t="s">
        <v>1645</v>
      </c>
      <c r="Z119" s="78"/>
      <c r="AA119" s="78"/>
    </row>
    <row r="120" spans="1:27" x14ac:dyDescent="0.25">
      <c r="A120" s="64" t="s">
        <v>696</v>
      </c>
      <c r="B120" s="64" t="s">
        <v>696</v>
      </c>
      <c r="C120" s="65"/>
      <c r="D120" s="66"/>
      <c r="E120" s="99"/>
      <c r="F120" s="68"/>
      <c r="G120" s="65"/>
      <c r="H120" s="69"/>
      <c r="I120" s="70"/>
      <c r="J120" s="70"/>
      <c r="K120" s="36"/>
      <c r="L120" s="100"/>
      <c r="M120" s="100"/>
      <c r="N120" s="72"/>
      <c r="O120" s="78" t="s">
        <v>179</v>
      </c>
      <c r="P120" s="80">
        <v>42481.886018518519</v>
      </c>
      <c r="Q120" s="78" t="s">
        <v>1014</v>
      </c>
      <c r="R120" s="82" t="s">
        <v>1135</v>
      </c>
      <c r="S120" s="78" t="s">
        <v>1201</v>
      </c>
      <c r="T120" s="78" t="s">
        <v>1229</v>
      </c>
      <c r="U120" s="80">
        <v>42481.886018518519</v>
      </c>
      <c r="V120" s="82" t="s">
        <v>1362</v>
      </c>
      <c r="W120" s="78"/>
      <c r="X120" s="78"/>
      <c r="Y120" s="84" t="s">
        <v>1646</v>
      </c>
      <c r="Z120" s="78"/>
      <c r="AA120" s="78"/>
    </row>
    <row r="121" spans="1:27" x14ac:dyDescent="0.25">
      <c r="A121" s="64" t="s">
        <v>190</v>
      </c>
      <c r="B121" s="64" t="s">
        <v>696</v>
      </c>
      <c r="C121" s="65"/>
      <c r="D121" s="66"/>
      <c r="E121" s="99"/>
      <c r="F121" s="68"/>
      <c r="G121" s="65"/>
      <c r="H121" s="69"/>
      <c r="I121" s="70"/>
      <c r="J121" s="70"/>
      <c r="K121" s="36"/>
      <c r="L121" s="100"/>
      <c r="M121" s="100"/>
      <c r="N121" s="72"/>
      <c r="O121" s="78" t="s">
        <v>210</v>
      </c>
      <c r="P121" s="80">
        <v>42481.896932870368</v>
      </c>
      <c r="Q121" s="78" t="s">
        <v>990</v>
      </c>
      <c r="R121" s="82" t="s">
        <v>1135</v>
      </c>
      <c r="S121" s="78" t="s">
        <v>1201</v>
      </c>
      <c r="T121" s="78" t="s">
        <v>1229</v>
      </c>
      <c r="U121" s="80">
        <v>42481.896932870368</v>
      </c>
      <c r="V121" s="82" t="s">
        <v>1363</v>
      </c>
      <c r="W121" s="78"/>
      <c r="X121" s="78"/>
      <c r="Y121" s="84" t="s">
        <v>1647</v>
      </c>
      <c r="Z121" s="78"/>
      <c r="AA121" s="78"/>
    </row>
    <row r="122" spans="1:27" x14ac:dyDescent="0.25">
      <c r="A122" s="64" t="s">
        <v>190</v>
      </c>
      <c r="B122" s="64" t="s">
        <v>785</v>
      </c>
      <c r="C122" s="65"/>
      <c r="D122" s="66"/>
      <c r="E122" s="99"/>
      <c r="F122" s="68"/>
      <c r="G122" s="65"/>
      <c r="H122" s="69"/>
      <c r="I122" s="70"/>
      <c r="J122" s="70"/>
      <c r="K122" s="36"/>
      <c r="L122" s="100"/>
      <c r="M122" s="100"/>
      <c r="N122" s="72"/>
      <c r="O122" s="78" t="s">
        <v>210</v>
      </c>
      <c r="P122" s="80">
        <v>42481.894999999997</v>
      </c>
      <c r="Q122" s="78" t="s">
        <v>1000</v>
      </c>
      <c r="R122" s="78"/>
      <c r="S122" s="78"/>
      <c r="T122" s="78" t="s">
        <v>226</v>
      </c>
      <c r="U122" s="80">
        <v>42481.894999999997</v>
      </c>
      <c r="V122" s="82" t="s">
        <v>1364</v>
      </c>
      <c r="W122" s="78"/>
      <c r="X122" s="78"/>
      <c r="Y122" s="84" t="s">
        <v>1648</v>
      </c>
      <c r="Z122" s="78"/>
      <c r="AA122" s="78"/>
    </row>
    <row r="123" spans="1:27" x14ac:dyDescent="0.25">
      <c r="A123" s="64" t="s">
        <v>697</v>
      </c>
      <c r="B123" s="64" t="s">
        <v>204</v>
      </c>
      <c r="C123" s="65"/>
      <c r="D123" s="66"/>
      <c r="E123" s="99"/>
      <c r="F123" s="68"/>
      <c r="G123" s="65"/>
      <c r="H123" s="69"/>
      <c r="I123" s="70"/>
      <c r="J123" s="70"/>
      <c r="K123" s="36"/>
      <c r="L123" s="100"/>
      <c r="M123" s="100"/>
      <c r="N123" s="72"/>
      <c r="O123" s="78" t="s">
        <v>210</v>
      </c>
      <c r="P123" s="80">
        <v>42481.89702546296</v>
      </c>
      <c r="Q123" s="78" t="s">
        <v>213</v>
      </c>
      <c r="R123" s="82" t="s">
        <v>216</v>
      </c>
      <c r="S123" s="78" t="s">
        <v>221</v>
      </c>
      <c r="T123" s="78" t="s">
        <v>227</v>
      </c>
      <c r="U123" s="80">
        <v>42481.89702546296</v>
      </c>
      <c r="V123" s="82" t="s">
        <v>1365</v>
      </c>
      <c r="W123" s="78"/>
      <c r="X123" s="78"/>
      <c r="Y123" s="84" t="s">
        <v>1649</v>
      </c>
      <c r="Z123" s="78"/>
      <c r="AA123" s="78"/>
    </row>
    <row r="124" spans="1:27" x14ac:dyDescent="0.25">
      <c r="A124" s="64" t="s">
        <v>697</v>
      </c>
      <c r="B124" s="64" t="s">
        <v>205</v>
      </c>
      <c r="C124" s="65"/>
      <c r="D124" s="66"/>
      <c r="E124" s="99"/>
      <c r="F124" s="68"/>
      <c r="G124" s="65"/>
      <c r="H124" s="69"/>
      <c r="I124" s="70"/>
      <c r="J124" s="70"/>
      <c r="K124" s="36"/>
      <c r="L124" s="100"/>
      <c r="M124" s="100"/>
      <c r="N124" s="72"/>
      <c r="O124" s="78" t="s">
        <v>210</v>
      </c>
      <c r="P124" s="80">
        <v>42481.89702546296</v>
      </c>
      <c r="Q124" s="78" t="s">
        <v>213</v>
      </c>
      <c r="R124" s="82" t="s">
        <v>216</v>
      </c>
      <c r="S124" s="78" t="s">
        <v>221</v>
      </c>
      <c r="T124" s="78" t="s">
        <v>227</v>
      </c>
      <c r="U124" s="80">
        <v>42481.89702546296</v>
      </c>
      <c r="V124" s="82" t="s">
        <v>1365</v>
      </c>
      <c r="W124" s="78"/>
      <c r="X124" s="78"/>
      <c r="Y124" s="84" t="s">
        <v>1649</v>
      </c>
      <c r="Z124" s="78"/>
      <c r="AA124" s="78"/>
    </row>
    <row r="125" spans="1:27" x14ac:dyDescent="0.25">
      <c r="A125" s="64" t="s">
        <v>698</v>
      </c>
      <c r="B125" s="64" t="s">
        <v>764</v>
      </c>
      <c r="C125" s="65"/>
      <c r="D125" s="66"/>
      <c r="E125" s="99"/>
      <c r="F125" s="68"/>
      <c r="G125" s="65"/>
      <c r="H125" s="69"/>
      <c r="I125" s="70"/>
      <c r="J125" s="70"/>
      <c r="K125" s="36"/>
      <c r="L125" s="100"/>
      <c r="M125" s="100"/>
      <c r="N125" s="72"/>
      <c r="O125" s="78" t="s">
        <v>210</v>
      </c>
      <c r="P125" s="80">
        <v>42481.897951388892</v>
      </c>
      <c r="Q125" s="78" t="s">
        <v>1015</v>
      </c>
      <c r="R125" s="78"/>
      <c r="S125" s="78"/>
      <c r="T125" s="78" t="s">
        <v>1241</v>
      </c>
      <c r="U125" s="80">
        <v>42481.897951388892</v>
      </c>
      <c r="V125" s="82" t="s">
        <v>1366</v>
      </c>
      <c r="W125" s="78"/>
      <c r="X125" s="78"/>
      <c r="Y125" s="84" t="s">
        <v>1650</v>
      </c>
      <c r="Z125" s="78"/>
      <c r="AA125" s="78"/>
    </row>
    <row r="126" spans="1:27" x14ac:dyDescent="0.25">
      <c r="A126" s="64" t="s">
        <v>698</v>
      </c>
      <c r="B126" s="64" t="s">
        <v>763</v>
      </c>
      <c r="C126" s="65"/>
      <c r="D126" s="66"/>
      <c r="E126" s="99"/>
      <c r="F126" s="68"/>
      <c r="G126" s="65"/>
      <c r="H126" s="69"/>
      <c r="I126" s="70"/>
      <c r="J126" s="70"/>
      <c r="K126" s="36"/>
      <c r="L126" s="100"/>
      <c r="M126" s="100"/>
      <c r="N126" s="72"/>
      <c r="O126" s="78" t="s">
        <v>210</v>
      </c>
      <c r="P126" s="80">
        <v>42481.897951388892</v>
      </c>
      <c r="Q126" s="78" t="s">
        <v>1015</v>
      </c>
      <c r="R126" s="78"/>
      <c r="S126" s="78"/>
      <c r="T126" s="78" t="s">
        <v>1241</v>
      </c>
      <c r="U126" s="80">
        <v>42481.897951388892</v>
      </c>
      <c r="V126" s="82" t="s">
        <v>1366</v>
      </c>
      <c r="W126" s="78"/>
      <c r="X126" s="78"/>
      <c r="Y126" s="84" t="s">
        <v>1650</v>
      </c>
      <c r="Z126" s="78"/>
      <c r="AA126" s="78"/>
    </row>
    <row r="127" spans="1:27" x14ac:dyDescent="0.25">
      <c r="A127" s="64" t="s">
        <v>699</v>
      </c>
      <c r="B127" s="64" t="s">
        <v>699</v>
      </c>
      <c r="C127" s="65"/>
      <c r="D127" s="66"/>
      <c r="E127" s="99"/>
      <c r="F127" s="68"/>
      <c r="G127" s="65"/>
      <c r="H127" s="69"/>
      <c r="I127" s="70"/>
      <c r="J127" s="70"/>
      <c r="K127" s="36"/>
      <c r="L127" s="100"/>
      <c r="M127" s="100"/>
      <c r="N127" s="72"/>
      <c r="O127" s="78" t="s">
        <v>179</v>
      </c>
      <c r="P127" s="80">
        <v>42481.898206018515</v>
      </c>
      <c r="Q127" s="78" t="s">
        <v>1016</v>
      </c>
      <c r="R127" s="82" t="s">
        <v>1149</v>
      </c>
      <c r="S127" s="78" t="s">
        <v>218</v>
      </c>
      <c r="T127" s="78" t="s">
        <v>1242</v>
      </c>
      <c r="U127" s="80">
        <v>42481.898206018515</v>
      </c>
      <c r="V127" s="82" t="s">
        <v>1367</v>
      </c>
      <c r="W127" s="78"/>
      <c r="X127" s="78"/>
      <c r="Y127" s="84" t="s">
        <v>1651</v>
      </c>
      <c r="Z127" s="78"/>
      <c r="AA127" s="78"/>
    </row>
    <row r="128" spans="1:27" x14ac:dyDescent="0.25">
      <c r="A128" s="64" t="s">
        <v>700</v>
      </c>
      <c r="B128" s="64" t="s">
        <v>898</v>
      </c>
      <c r="C128" s="65"/>
      <c r="D128" s="66"/>
      <c r="E128" s="99"/>
      <c r="F128" s="68"/>
      <c r="G128" s="65"/>
      <c r="H128" s="69"/>
      <c r="I128" s="70"/>
      <c r="J128" s="70"/>
      <c r="K128" s="36"/>
      <c r="L128" s="100"/>
      <c r="M128" s="100"/>
      <c r="N128" s="72"/>
      <c r="O128" s="78" t="s">
        <v>210</v>
      </c>
      <c r="P128" s="80">
        <v>42481.898576388892</v>
      </c>
      <c r="Q128" s="78" t="s">
        <v>1017</v>
      </c>
      <c r="R128" s="78"/>
      <c r="S128" s="78"/>
      <c r="T128" s="78" t="s">
        <v>227</v>
      </c>
      <c r="U128" s="80">
        <v>42481.898576388892</v>
      </c>
      <c r="V128" s="82" t="s">
        <v>1368</v>
      </c>
      <c r="W128" s="78"/>
      <c r="X128" s="78"/>
      <c r="Y128" s="84" t="s">
        <v>1652</v>
      </c>
      <c r="Z128" s="78"/>
      <c r="AA128" s="78"/>
    </row>
    <row r="129" spans="1:27" x14ac:dyDescent="0.25">
      <c r="A129" s="64" t="s">
        <v>701</v>
      </c>
      <c r="B129" s="64" t="s">
        <v>899</v>
      </c>
      <c r="C129" s="65"/>
      <c r="D129" s="66"/>
      <c r="E129" s="99"/>
      <c r="F129" s="68"/>
      <c r="G129" s="65"/>
      <c r="H129" s="69"/>
      <c r="I129" s="70"/>
      <c r="J129" s="70"/>
      <c r="K129" s="36"/>
      <c r="L129" s="100"/>
      <c r="M129" s="100"/>
      <c r="N129" s="72"/>
      <c r="O129" s="78" t="s">
        <v>210</v>
      </c>
      <c r="P129" s="80">
        <v>42481.899155092593</v>
      </c>
      <c r="Q129" s="78" t="s">
        <v>1018</v>
      </c>
      <c r="R129" s="82" t="s">
        <v>1150</v>
      </c>
      <c r="S129" s="78" t="s">
        <v>220</v>
      </c>
      <c r="T129" s="78" t="s">
        <v>1243</v>
      </c>
      <c r="U129" s="80">
        <v>42481.899155092593</v>
      </c>
      <c r="V129" s="82" t="s">
        <v>1369</v>
      </c>
      <c r="W129" s="78"/>
      <c r="X129" s="78"/>
      <c r="Y129" s="84" t="s">
        <v>1653</v>
      </c>
      <c r="Z129" s="78"/>
      <c r="AA129" s="78"/>
    </row>
    <row r="130" spans="1:27" x14ac:dyDescent="0.25">
      <c r="A130" s="64" t="s">
        <v>701</v>
      </c>
      <c r="B130" s="64" t="s">
        <v>900</v>
      </c>
      <c r="C130" s="65"/>
      <c r="D130" s="66"/>
      <c r="E130" s="99"/>
      <c r="F130" s="68"/>
      <c r="G130" s="65"/>
      <c r="H130" s="69"/>
      <c r="I130" s="70"/>
      <c r="J130" s="70"/>
      <c r="K130" s="36"/>
      <c r="L130" s="100"/>
      <c r="M130" s="100"/>
      <c r="N130" s="72"/>
      <c r="O130" s="78" t="s">
        <v>210</v>
      </c>
      <c r="P130" s="80">
        <v>42481.899155092593</v>
      </c>
      <c r="Q130" s="78" t="s">
        <v>1018</v>
      </c>
      <c r="R130" s="82" t="s">
        <v>1150</v>
      </c>
      <c r="S130" s="78" t="s">
        <v>220</v>
      </c>
      <c r="T130" s="78" t="s">
        <v>1243</v>
      </c>
      <c r="U130" s="80">
        <v>42481.899155092593</v>
      </c>
      <c r="V130" s="82" t="s">
        <v>1369</v>
      </c>
      <c r="W130" s="78"/>
      <c r="X130" s="78"/>
      <c r="Y130" s="84" t="s">
        <v>1653</v>
      </c>
      <c r="Z130" s="78"/>
      <c r="AA130" s="78"/>
    </row>
    <row r="131" spans="1:27" x14ac:dyDescent="0.25">
      <c r="A131" s="64" t="s">
        <v>702</v>
      </c>
      <c r="B131" s="64" t="s">
        <v>901</v>
      </c>
      <c r="C131" s="65"/>
      <c r="D131" s="66"/>
      <c r="E131" s="99"/>
      <c r="F131" s="68"/>
      <c r="G131" s="65"/>
      <c r="H131" s="69"/>
      <c r="I131" s="70"/>
      <c r="J131" s="70"/>
      <c r="K131" s="36"/>
      <c r="L131" s="100"/>
      <c r="M131" s="100"/>
      <c r="N131" s="72"/>
      <c r="O131" s="78" t="s">
        <v>210</v>
      </c>
      <c r="P131" s="80">
        <v>42481.899768518517</v>
      </c>
      <c r="Q131" s="78" t="s">
        <v>1019</v>
      </c>
      <c r="R131" s="82" t="s">
        <v>1151</v>
      </c>
      <c r="S131" s="78" t="s">
        <v>220</v>
      </c>
      <c r="T131" s="78" t="s">
        <v>226</v>
      </c>
      <c r="U131" s="80">
        <v>42481.899768518517</v>
      </c>
      <c r="V131" s="82" t="s">
        <v>1370</v>
      </c>
      <c r="W131" s="78"/>
      <c r="X131" s="78"/>
      <c r="Y131" s="84" t="s">
        <v>1654</v>
      </c>
      <c r="Z131" s="78"/>
      <c r="AA131" s="78"/>
    </row>
    <row r="132" spans="1:27" x14ac:dyDescent="0.25">
      <c r="A132" s="64" t="s">
        <v>702</v>
      </c>
      <c r="B132" s="64" t="s">
        <v>902</v>
      </c>
      <c r="C132" s="65"/>
      <c r="D132" s="66"/>
      <c r="E132" s="99"/>
      <c r="F132" s="68"/>
      <c r="G132" s="65"/>
      <c r="H132" s="69"/>
      <c r="I132" s="70"/>
      <c r="J132" s="70"/>
      <c r="K132" s="36"/>
      <c r="L132" s="100"/>
      <c r="M132" s="100"/>
      <c r="N132" s="72"/>
      <c r="O132" s="78" t="s">
        <v>210</v>
      </c>
      <c r="P132" s="80">
        <v>42481.899768518517</v>
      </c>
      <c r="Q132" s="78" t="s">
        <v>1019</v>
      </c>
      <c r="R132" s="82" t="s">
        <v>1151</v>
      </c>
      <c r="S132" s="78" t="s">
        <v>220</v>
      </c>
      <c r="T132" s="78" t="s">
        <v>226</v>
      </c>
      <c r="U132" s="80">
        <v>42481.899768518517</v>
      </c>
      <c r="V132" s="82" t="s">
        <v>1370</v>
      </c>
      <c r="W132" s="78"/>
      <c r="X132" s="78"/>
      <c r="Y132" s="84" t="s">
        <v>1654</v>
      </c>
      <c r="Z132" s="78"/>
      <c r="AA132" s="78"/>
    </row>
    <row r="133" spans="1:27" x14ac:dyDescent="0.25">
      <c r="A133" s="64" t="s">
        <v>703</v>
      </c>
      <c r="B133" s="64" t="s">
        <v>903</v>
      </c>
      <c r="C133" s="65"/>
      <c r="D133" s="66"/>
      <c r="E133" s="99"/>
      <c r="F133" s="68"/>
      <c r="G133" s="65"/>
      <c r="H133" s="69"/>
      <c r="I133" s="70"/>
      <c r="J133" s="70"/>
      <c r="K133" s="36"/>
      <c r="L133" s="100"/>
      <c r="M133" s="100"/>
      <c r="N133" s="72"/>
      <c r="O133" s="78" t="s">
        <v>210</v>
      </c>
      <c r="P133" s="80">
        <v>42481.900081018517</v>
      </c>
      <c r="Q133" s="78" t="s">
        <v>1020</v>
      </c>
      <c r="R133" s="78"/>
      <c r="S133" s="78"/>
      <c r="T133" s="78" t="s">
        <v>226</v>
      </c>
      <c r="U133" s="80">
        <v>42481.900081018517</v>
      </c>
      <c r="V133" s="82" t="s">
        <v>1371</v>
      </c>
      <c r="W133" s="78"/>
      <c r="X133" s="78"/>
      <c r="Y133" s="84" t="s">
        <v>1655</v>
      </c>
      <c r="Z133" s="78"/>
      <c r="AA133" s="78"/>
    </row>
    <row r="134" spans="1:27" x14ac:dyDescent="0.25">
      <c r="A134" s="64" t="s">
        <v>704</v>
      </c>
      <c r="B134" s="64" t="s">
        <v>901</v>
      </c>
      <c r="C134" s="65"/>
      <c r="D134" s="66"/>
      <c r="E134" s="99"/>
      <c r="F134" s="68"/>
      <c r="G134" s="65"/>
      <c r="H134" s="69"/>
      <c r="I134" s="70"/>
      <c r="J134" s="70"/>
      <c r="K134" s="36"/>
      <c r="L134" s="100"/>
      <c r="M134" s="100"/>
      <c r="N134" s="72"/>
      <c r="O134" s="78" t="s">
        <v>210</v>
      </c>
      <c r="P134" s="80">
        <v>42481.90011574074</v>
      </c>
      <c r="Q134" s="78" t="s">
        <v>1019</v>
      </c>
      <c r="R134" s="82" t="s">
        <v>1151</v>
      </c>
      <c r="S134" s="78" t="s">
        <v>220</v>
      </c>
      <c r="T134" s="78" t="s">
        <v>226</v>
      </c>
      <c r="U134" s="80">
        <v>42481.90011574074</v>
      </c>
      <c r="V134" s="82" t="s">
        <v>1372</v>
      </c>
      <c r="W134" s="78"/>
      <c r="X134" s="78"/>
      <c r="Y134" s="84" t="s">
        <v>1656</v>
      </c>
      <c r="Z134" s="78"/>
      <c r="AA134" s="78"/>
    </row>
    <row r="135" spans="1:27" x14ac:dyDescent="0.25">
      <c r="A135" s="64" t="s">
        <v>704</v>
      </c>
      <c r="B135" s="64" t="s">
        <v>902</v>
      </c>
      <c r="C135" s="65"/>
      <c r="D135" s="66"/>
      <c r="E135" s="99"/>
      <c r="F135" s="68"/>
      <c r="G135" s="65"/>
      <c r="H135" s="69"/>
      <c r="I135" s="70"/>
      <c r="J135" s="70"/>
      <c r="K135" s="36"/>
      <c r="L135" s="100"/>
      <c r="M135" s="100"/>
      <c r="N135" s="72"/>
      <c r="O135" s="78" t="s">
        <v>210</v>
      </c>
      <c r="P135" s="80">
        <v>42481.90011574074</v>
      </c>
      <c r="Q135" s="78" t="s">
        <v>1019</v>
      </c>
      <c r="R135" s="82" t="s">
        <v>1151</v>
      </c>
      <c r="S135" s="78" t="s">
        <v>220</v>
      </c>
      <c r="T135" s="78" t="s">
        <v>226</v>
      </c>
      <c r="U135" s="80">
        <v>42481.90011574074</v>
      </c>
      <c r="V135" s="82" t="s">
        <v>1372</v>
      </c>
      <c r="W135" s="78"/>
      <c r="X135" s="78"/>
      <c r="Y135" s="84" t="s">
        <v>1656</v>
      </c>
      <c r="Z135" s="78"/>
      <c r="AA135" s="78"/>
    </row>
    <row r="136" spans="1:27" x14ac:dyDescent="0.25">
      <c r="A136" s="64" t="s">
        <v>705</v>
      </c>
      <c r="B136" s="64" t="s">
        <v>904</v>
      </c>
      <c r="C136" s="65"/>
      <c r="D136" s="66"/>
      <c r="E136" s="99"/>
      <c r="F136" s="68"/>
      <c r="G136" s="65"/>
      <c r="H136" s="69"/>
      <c r="I136" s="70"/>
      <c r="J136" s="70"/>
      <c r="K136" s="36"/>
      <c r="L136" s="100"/>
      <c r="M136" s="100"/>
      <c r="N136" s="72"/>
      <c r="O136" s="78" t="s">
        <v>210</v>
      </c>
      <c r="P136" s="80">
        <v>42481.900312500002</v>
      </c>
      <c r="Q136" s="78" t="s">
        <v>1021</v>
      </c>
      <c r="R136" s="78"/>
      <c r="S136" s="78"/>
      <c r="T136" s="78" t="s">
        <v>1244</v>
      </c>
      <c r="U136" s="80">
        <v>42481.900312500002</v>
      </c>
      <c r="V136" s="82" t="s">
        <v>1373</v>
      </c>
      <c r="W136" s="78"/>
      <c r="X136" s="78"/>
      <c r="Y136" s="84" t="s">
        <v>1657</v>
      </c>
      <c r="Z136" s="78"/>
      <c r="AA136" s="78"/>
    </row>
    <row r="137" spans="1:27" x14ac:dyDescent="0.25">
      <c r="A137" s="64" t="s">
        <v>706</v>
      </c>
      <c r="B137" s="64" t="s">
        <v>891</v>
      </c>
      <c r="C137" s="65"/>
      <c r="D137" s="66"/>
      <c r="E137" s="99"/>
      <c r="F137" s="68"/>
      <c r="G137" s="65"/>
      <c r="H137" s="69"/>
      <c r="I137" s="70"/>
      <c r="J137" s="70"/>
      <c r="K137" s="36"/>
      <c r="L137" s="100"/>
      <c r="M137" s="100"/>
      <c r="N137" s="72"/>
      <c r="O137" s="78" t="s">
        <v>210</v>
      </c>
      <c r="P137" s="80">
        <v>42481.900555555556</v>
      </c>
      <c r="Q137" s="78" t="s">
        <v>1002</v>
      </c>
      <c r="R137" s="82" t="s">
        <v>1143</v>
      </c>
      <c r="S137" s="78" t="s">
        <v>220</v>
      </c>
      <c r="T137" s="78" t="s">
        <v>1236</v>
      </c>
      <c r="U137" s="80">
        <v>42481.900555555556</v>
      </c>
      <c r="V137" s="82" t="s">
        <v>1374</v>
      </c>
      <c r="W137" s="78"/>
      <c r="X137" s="78"/>
      <c r="Y137" s="84" t="s">
        <v>1658</v>
      </c>
      <c r="Z137" s="78"/>
      <c r="AA137" s="78"/>
    </row>
    <row r="138" spans="1:27" x14ac:dyDescent="0.25">
      <c r="A138" s="64" t="s">
        <v>706</v>
      </c>
      <c r="B138" s="64" t="s">
        <v>892</v>
      </c>
      <c r="C138" s="65"/>
      <c r="D138" s="66"/>
      <c r="E138" s="99"/>
      <c r="F138" s="68"/>
      <c r="G138" s="65"/>
      <c r="H138" s="69"/>
      <c r="I138" s="70"/>
      <c r="J138" s="70"/>
      <c r="K138" s="36"/>
      <c r="L138" s="100"/>
      <c r="M138" s="100"/>
      <c r="N138" s="72"/>
      <c r="O138" s="78" t="s">
        <v>210</v>
      </c>
      <c r="P138" s="80">
        <v>42481.900555555556</v>
      </c>
      <c r="Q138" s="78" t="s">
        <v>1002</v>
      </c>
      <c r="R138" s="82" t="s">
        <v>1143</v>
      </c>
      <c r="S138" s="78" t="s">
        <v>220</v>
      </c>
      <c r="T138" s="78" t="s">
        <v>1236</v>
      </c>
      <c r="U138" s="80">
        <v>42481.900555555556</v>
      </c>
      <c r="V138" s="82" t="s">
        <v>1374</v>
      </c>
      <c r="W138" s="78"/>
      <c r="X138" s="78"/>
      <c r="Y138" s="84" t="s">
        <v>1658</v>
      </c>
      <c r="Z138" s="78"/>
      <c r="AA138" s="78"/>
    </row>
    <row r="139" spans="1:27" x14ac:dyDescent="0.25">
      <c r="A139" s="64" t="s">
        <v>707</v>
      </c>
      <c r="B139" s="64" t="s">
        <v>905</v>
      </c>
      <c r="C139" s="65"/>
      <c r="D139" s="66"/>
      <c r="E139" s="99"/>
      <c r="F139" s="68"/>
      <c r="G139" s="65"/>
      <c r="H139" s="69"/>
      <c r="I139" s="70"/>
      <c r="J139" s="70"/>
      <c r="K139" s="36"/>
      <c r="L139" s="100"/>
      <c r="M139" s="100"/>
      <c r="N139" s="72"/>
      <c r="O139" s="78" t="s">
        <v>210</v>
      </c>
      <c r="P139" s="80">
        <v>42481.900902777779</v>
      </c>
      <c r="Q139" s="78" t="s">
        <v>1022</v>
      </c>
      <c r="R139" s="82" t="s">
        <v>1152</v>
      </c>
      <c r="S139" s="78" t="s">
        <v>1205</v>
      </c>
      <c r="T139" s="78" t="s">
        <v>1245</v>
      </c>
      <c r="U139" s="80">
        <v>42481.900902777779</v>
      </c>
      <c r="V139" s="82" t="s">
        <v>1375</v>
      </c>
      <c r="W139" s="78"/>
      <c r="X139" s="78"/>
      <c r="Y139" s="84" t="s">
        <v>1659</v>
      </c>
      <c r="Z139" s="78"/>
      <c r="AA139" s="78"/>
    </row>
    <row r="140" spans="1:27" x14ac:dyDescent="0.25">
      <c r="A140" s="64" t="s">
        <v>707</v>
      </c>
      <c r="B140" s="64" t="s">
        <v>906</v>
      </c>
      <c r="C140" s="65"/>
      <c r="D140" s="66"/>
      <c r="E140" s="99"/>
      <c r="F140" s="68"/>
      <c r="G140" s="65"/>
      <c r="H140" s="69"/>
      <c r="I140" s="70"/>
      <c r="J140" s="70"/>
      <c r="K140" s="36"/>
      <c r="L140" s="100"/>
      <c r="M140" s="100"/>
      <c r="N140" s="72"/>
      <c r="O140" s="78" t="s">
        <v>210</v>
      </c>
      <c r="P140" s="80">
        <v>42481.900902777779</v>
      </c>
      <c r="Q140" s="78" t="s">
        <v>1022</v>
      </c>
      <c r="R140" s="82" t="s">
        <v>1152</v>
      </c>
      <c r="S140" s="78" t="s">
        <v>1205</v>
      </c>
      <c r="T140" s="78" t="s">
        <v>1245</v>
      </c>
      <c r="U140" s="80">
        <v>42481.900902777779</v>
      </c>
      <c r="V140" s="82" t="s">
        <v>1375</v>
      </c>
      <c r="W140" s="78"/>
      <c r="X140" s="78"/>
      <c r="Y140" s="84" t="s">
        <v>1659</v>
      </c>
      <c r="Z140" s="78"/>
      <c r="AA140" s="78"/>
    </row>
    <row r="141" spans="1:27" x14ac:dyDescent="0.25">
      <c r="A141" s="64" t="s">
        <v>708</v>
      </c>
      <c r="B141" s="64" t="s">
        <v>718</v>
      </c>
      <c r="C141" s="65"/>
      <c r="D141" s="66"/>
      <c r="E141" s="99"/>
      <c r="F141" s="68"/>
      <c r="G141" s="65"/>
      <c r="H141" s="69"/>
      <c r="I141" s="70"/>
      <c r="J141" s="70"/>
      <c r="K141" s="36"/>
      <c r="L141" s="100"/>
      <c r="M141" s="100"/>
      <c r="N141" s="72"/>
      <c r="O141" s="78" t="s">
        <v>210</v>
      </c>
      <c r="P141" s="80">
        <v>42481.901342592595</v>
      </c>
      <c r="Q141" s="78" t="s">
        <v>1008</v>
      </c>
      <c r="R141" s="78"/>
      <c r="S141" s="78"/>
      <c r="T141" s="78" t="s">
        <v>1240</v>
      </c>
      <c r="U141" s="80">
        <v>42481.901342592595</v>
      </c>
      <c r="V141" s="82" t="s">
        <v>1376</v>
      </c>
      <c r="W141" s="78"/>
      <c r="X141" s="78"/>
      <c r="Y141" s="84" t="s">
        <v>1660</v>
      </c>
      <c r="Z141" s="78"/>
      <c r="AA141" s="78"/>
    </row>
    <row r="142" spans="1:27" x14ac:dyDescent="0.25">
      <c r="A142" s="64" t="s">
        <v>709</v>
      </c>
      <c r="B142" s="64" t="s">
        <v>901</v>
      </c>
      <c r="C142" s="65"/>
      <c r="D142" s="66"/>
      <c r="E142" s="99"/>
      <c r="F142" s="68"/>
      <c r="G142" s="65"/>
      <c r="H142" s="69"/>
      <c r="I142" s="70"/>
      <c r="J142" s="70"/>
      <c r="K142" s="36"/>
      <c r="L142" s="100"/>
      <c r="M142" s="100"/>
      <c r="N142" s="72"/>
      <c r="O142" s="78" t="s">
        <v>210</v>
      </c>
      <c r="P142" s="80">
        <v>42481.901608796295</v>
      </c>
      <c r="Q142" s="78" t="s">
        <v>1019</v>
      </c>
      <c r="R142" s="82" t="s">
        <v>1151</v>
      </c>
      <c r="S142" s="78" t="s">
        <v>220</v>
      </c>
      <c r="T142" s="78" t="s">
        <v>226</v>
      </c>
      <c r="U142" s="80">
        <v>42481.901608796295</v>
      </c>
      <c r="V142" s="82" t="s">
        <v>1377</v>
      </c>
      <c r="W142" s="78"/>
      <c r="X142" s="78"/>
      <c r="Y142" s="84" t="s">
        <v>1661</v>
      </c>
      <c r="Z142" s="78"/>
      <c r="AA142" s="78"/>
    </row>
    <row r="143" spans="1:27" x14ac:dyDescent="0.25">
      <c r="A143" s="64" t="s">
        <v>709</v>
      </c>
      <c r="B143" s="64" t="s">
        <v>902</v>
      </c>
      <c r="C143" s="65"/>
      <c r="D143" s="66"/>
      <c r="E143" s="99"/>
      <c r="F143" s="68"/>
      <c r="G143" s="65"/>
      <c r="H143" s="69"/>
      <c r="I143" s="70"/>
      <c r="J143" s="70"/>
      <c r="K143" s="36"/>
      <c r="L143" s="100"/>
      <c r="M143" s="100"/>
      <c r="N143" s="72"/>
      <c r="O143" s="78" t="s">
        <v>210</v>
      </c>
      <c r="P143" s="80">
        <v>42481.901608796295</v>
      </c>
      <c r="Q143" s="78" t="s">
        <v>1019</v>
      </c>
      <c r="R143" s="82" t="s">
        <v>1151</v>
      </c>
      <c r="S143" s="78" t="s">
        <v>220</v>
      </c>
      <c r="T143" s="78" t="s">
        <v>226</v>
      </c>
      <c r="U143" s="80">
        <v>42481.901608796295</v>
      </c>
      <c r="V143" s="82" t="s">
        <v>1377</v>
      </c>
      <c r="W143" s="78"/>
      <c r="X143" s="78"/>
      <c r="Y143" s="84" t="s">
        <v>1661</v>
      </c>
      <c r="Z143" s="78"/>
      <c r="AA143" s="78"/>
    </row>
    <row r="144" spans="1:27" x14ac:dyDescent="0.25">
      <c r="A144" s="64" t="s">
        <v>710</v>
      </c>
      <c r="B144" s="64" t="s">
        <v>785</v>
      </c>
      <c r="C144" s="65"/>
      <c r="D144" s="66"/>
      <c r="E144" s="99"/>
      <c r="F144" s="68"/>
      <c r="G144" s="65"/>
      <c r="H144" s="69"/>
      <c r="I144" s="70"/>
      <c r="J144" s="70"/>
      <c r="K144" s="36"/>
      <c r="L144" s="100"/>
      <c r="M144" s="100"/>
      <c r="N144" s="72"/>
      <c r="O144" s="78" t="s">
        <v>210</v>
      </c>
      <c r="P144" s="80">
        <v>42481.901770833334</v>
      </c>
      <c r="Q144" s="78" t="s">
        <v>1000</v>
      </c>
      <c r="R144" s="78"/>
      <c r="S144" s="78"/>
      <c r="T144" s="78" t="s">
        <v>226</v>
      </c>
      <c r="U144" s="80">
        <v>42481.901770833334</v>
      </c>
      <c r="V144" s="82" t="s">
        <v>1378</v>
      </c>
      <c r="W144" s="78"/>
      <c r="X144" s="78"/>
      <c r="Y144" s="84" t="s">
        <v>1662</v>
      </c>
      <c r="Z144" s="78"/>
      <c r="AA144" s="78"/>
    </row>
    <row r="145" spans="1:27" x14ac:dyDescent="0.25">
      <c r="A145" s="64" t="s">
        <v>711</v>
      </c>
      <c r="B145" s="64" t="s">
        <v>907</v>
      </c>
      <c r="C145" s="65"/>
      <c r="D145" s="66"/>
      <c r="E145" s="99"/>
      <c r="F145" s="68"/>
      <c r="G145" s="65"/>
      <c r="H145" s="69"/>
      <c r="I145" s="70"/>
      <c r="J145" s="70"/>
      <c r="K145" s="36"/>
      <c r="L145" s="100"/>
      <c r="M145" s="100"/>
      <c r="N145" s="72"/>
      <c r="O145" s="78" t="s">
        <v>210</v>
      </c>
      <c r="P145" s="80">
        <v>42481.90184027778</v>
      </c>
      <c r="Q145" s="78" t="s">
        <v>1023</v>
      </c>
      <c r="R145" s="82" t="s">
        <v>1153</v>
      </c>
      <c r="S145" s="78" t="s">
        <v>1206</v>
      </c>
      <c r="T145" s="78" t="s">
        <v>1246</v>
      </c>
      <c r="U145" s="80">
        <v>42481.90184027778</v>
      </c>
      <c r="V145" s="82" t="s">
        <v>1379</v>
      </c>
      <c r="W145" s="78"/>
      <c r="X145" s="78"/>
      <c r="Y145" s="84" t="s">
        <v>1663</v>
      </c>
      <c r="Z145" s="78"/>
      <c r="AA145" s="78"/>
    </row>
    <row r="146" spans="1:27" x14ac:dyDescent="0.25">
      <c r="A146" s="64" t="s">
        <v>711</v>
      </c>
      <c r="B146" s="64" t="s">
        <v>908</v>
      </c>
      <c r="C146" s="65"/>
      <c r="D146" s="66"/>
      <c r="E146" s="99"/>
      <c r="F146" s="68"/>
      <c r="G146" s="65"/>
      <c r="H146" s="69"/>
      <c r="I146" s="70"/>
      <c r="J146" s="70"/>
      <c r="K146" s="36"/>
      <c r="L146" s="100"/>
      <c r="M146" s="100"/>
      <c r="N146" s="72"/>
      <c r="O146" s="78" t="s">
        <v>210</v>
      </c>
      <c r="P146" s="80">
        <v>42481.90184027778</v>
      </c>
      <c r="Q146" s="78" t="s">
        <v>1023</v>
      </c>
      <c r="R146" s="82" t="s">
        <v>1153</v>
      </c>
      <c r="S146" s="78" t="s">
        <v>1206</v>
      </c>
      <c r="T146" s="78" t="s">
        <v>1246</v>
      </c>
      <c r="U146" s="80">
        <v>42481.90184027778</v>
      </c>
      <c r="V146" s="82" t="s">
        <v>1379</v>
      </c>
      <c r="W146" s="78"/>
      <c r="X146" s="78"/>
      <c r="Y146" s="84" t="s">
        <v>1663</v>
      </c>
      <c r="Z146" s="78"/>
      <c r="AA146" s="78"/>
    </row>
    <row r="147" spans="1:27" x14ac:dyDescent="0.25">
      <c r="A147" s="64" t="s">
        <v>712</v>
      </c>
      <c r="B147" s="64" t="s">
        <v>901</v>
      </c>
      <c r="C147" s="65"/>
      <c r="D147" s="66"/>
      <c r="E147" s="99"/>
      <c r="F147" s="68"/>
      <c r="G147" s="65"/>
      <c r="H147" s="69"/>
      <c r="I147" s="70"/>
      <c r="J147" s="70"/>
      <c r="K147" s="36"/>
      <c r="L147" s="100"/>
      <c r="M147" s="100"/>
      <c r="N147" s="72"/>
      <c r="O147" s="78" t="s">
        <v>210</v>
      </c>
      <c r="P147" s="80">
        <v>42481.902025462965</v>
      </c>
      <c r="Q147" s="78" t="s">
        <v>1019</v>
      </c>
      <c r="R147" s="82" t="s">
        <v>1151</v>
      </c>
      <c r="S147" s="78" t="s">
        <v>220</v>
      </c>
      <c r="T147" s="78" t="s">
        <v>226</v>
      </c>
      <c r="U147" s="80">
        <v>42481.902025462965</v>
      </c>
      <c r="V147" s="82" t="s">
        <v>1380</v>
      </c>
      <c r="W147" s="78"/>
      <c r="X147" s="78"/>
      <c r="Y147" s="84" t="s">
        <v>1664</v>
      </c>
      <c r="Z147" s="78"/>
      <c r="AA147" s="78"/>
    </row>
    <row r="148" spans="1:27" x14ac:dyDescent="0.25">
      <c r="A148" s="64" t="s">
        <v>712</v>
      </c>
      <c r="B148" s="64" t="s">
        <v>902</v>
      </c>
      <c r="C148" s="65"/>
      <c r="D148" s="66"/>
      <c r="E148" s="99"/>
      <c r="F148" s="68"/>
      <c r="G148" s="65"/>
      <c r="H148" s="69"/>
      <c r="I148" s="70"/>
      <c r="J148" s="70"/>
      <c r="K148" s="36"/>
      <c r="L148" s="100"/>
      <c r="M148" s="100"/>
      <c r="N148" s="72"/>
      <c r="O148" s="78" t="s">
        <v>210</v>
      </c>
      <c r="P148" s="80">
        <v>42481.902025462965</v>
      </c>
      <c r="Q148" s="78" t="s">
        <v>1019</v>
      </c>
      <c r="R148" s="82" t="s">
        <v>1151</v>
      </c>
      <c r="S148" s="78" t="s">
        <v>220</v>
      </c>
      <c r="T148" s="78" t="s">
        <v>226</v>
      </c>
      <c r="U148" s="80">
        <v>42481.902025462965</v>
      </c>
      <c r="V148" s="82" t="s">
        <v>1380</v>
      </c>
      <c r="W148" s="78"/>
      <c r="X148" s="78"/>
      <c r="Y148" s="84" t="s">
        <v>1664</v>
      </c>
      <c r="Z148" s="78"/>
      <c r="AA148" s="78"/>
    </row>
    <row r="149" spans="1:27" x14ac:dyDescent="0.25">
      <c r="A149" s="64" t="s">
        <v>713</v>
      </c>
      <c r="B149" s="64" t="s">
        <v>785</v>
      </c>
      <c r="C149" s="65"/>
      <c r="D149" s="66"/>
      <c r="E149" s="99"/>
      <c r="F149" s="68"/>
      <c r="G149" s="65"/>
      <c r="H149" s="69"/>
      <c r="I149" s="70"/>
      <c r="J149" s="70"/>
      <c r="K149" s="36"/>
      <c r="L149" s="100"/>
      <c r="M149" s="100"/>
      <c r="N149" s="72"/>
      <c r="O149" s="78" t="s">
        <v>210</v>
      </c>
      <c r="P149" s="80">
        <v>42481.902488425927</v>
      </c>
      <c r="Q149" s="78" t="s">
        <v>1000</v>
      </c>
      <c r="R149" s="78"/>
      <c r="S149" s="78"/>
      <c r="T149" s="78" t="s">
        <v>226</v>
      </c>
      <c r="U149" s="80">
        <v>42481.902488425927</v>
      </c>
      <c r="V149" s="82" t="s">
        <v>1381</v>
      </c>
      <c r="W149" s="78"/>
      <c r="X149" s="78"/>
      <c r="Y149" s="84" t="s">
        <v>1665</v>
      </c>
      <c r="Z149" s="78"/>
      <c r="AA149" s="78"/>
    </row>
    <row r="150" spans="1:27" x14ac:dyDescent="0.25">
      <c r="A150" s="64" t="s">
        <v>714</v>
      </c>
      <c r="B150" s="64" t="s">
        <v>743</v>
      </c>
      <c r="C150" s="65"/>
      <c r="D150" s="66"/>
      <c r="E150" s="99"/>
      <c r="F150" s="68"/>
      <c r="G150" s="65"/>
      <c r="H150" s="69"/>
      <c r="I150" s="70"/>
      <c r="J150" s="70"/>
      <c r="K150" s="36"/>
      <c r="L150" s="100"/>
      <c r="M150" s="100"/>
      <c r="N150" s="72"/>
      <c r="O150" s="78" t="s">
        <v>210</v>
      </c>
      <c r="P150" s="80">
        <v>42481.902777777781</v>
      </c>
      <c r="Q150" s="78" t="s">
        <v>1024</v>
      </c>
      <c r="R150" s="78"/>
      <c r="S150" s="78"/>
      <c r="T150" s="78" t="s">
        <v>1247</v>
      </c>
      <c r="U150" s="80">
        <v>42481.902777777781</v>
      </c>
      <c r="V150" s="82" t="s">
        <v>1382</v>
      </c>
      <c r="W150" s="78"/>
      <c r="X150" s="78"/>
      <c r="Y150" s="84" t="s">
        <v>1666</v>
      </c>
      <c r="Z150" s="78"/>
      <c r="AA150" s="78"/>
    </row>
    <row r="151" spans="1:27" x14ac:dyDescent="0.25">
      <c r="A151" s="64" t="s">
        <v>715</v>
      </c>
      <c r="B151" s="64" t="s">
        <v>909</v>
      </c>
      <c r="C151" s="65"/>
      <c r="D151" s="66"/>
      <c r="E151" s="99"/>
      <c r="F151" s="68"/>
      <c r="G151" s="65"/>
      <c r="H151" s="69"/>
      <c r="I151" s="70"/>
      <c r="J151" s="70"/>
      <c r="K151" s="36"/>
      <c r="L151" s="100"/>
      <c r="M151" s="100"/>
      <c r="N151" s="72"/>
      <c r="O151" s="78" t="s">
        <v>210</v>
      </c>
      <c r="P151" s="80">
        <v>42481.903831018521</v>
      </c>
      <c r="Q151" s="78" t="s">
        <v>1025</v>
      </c>
      <c r="R151" s="78"/>
      <c r="S151" s="78"/>
      <c r="T151" s="78" t="s">
        <v>226</v>
      </c>
      <c r="U151" s="80">
        <v>42481.903831018521</v>
      </c>
      <c r="V151" s="82" t="s">
        <v>1383</v>
      </c>
      <c r="W151" s="78"/>
      <c r="X151" s="78"/>
      <c r="Y151" s="84" t="s">
        <v>1667</v>
      </c>
      <c r="Z151" s="78"/>
      <c r="AA151" s="78"/>
    </row>
    <row r="152" spans="1:27" x14ac:dyDescent="0.25">
      <c r="A152" s="64" t="s">
        <v>716</v>
      </c>
      <c r="B152" s="64" t="s">
        <v>718</v>
      </c>
      <c r="C152" s="65"/>
      <c r="D152" s="66"/>
      <c r="E152" s="99"/>
      <c r="F152" s="68"/>
      <c r="G152" s="65"/>
      <c r="H152" s="69"/>
      <c r="I152" s="70"/>
      <c r="J152" s="70"/>
      <c r="K152" s="36"/>
      <c r="L152" s="100"/>
      <c r="M152" s="100"/>
      <c r="N152" s="72"/>
      <c r="O152" s="78" t="s">
        <v>210</v>
      </c>
      <c r="P152" s="80">
        <v>42481.904120370367</v>
      </c>
      <c r="Q152" s="78" t="s">
        <v>1008</v>
      </c>
      <c r="R152" s="78"/>
      <c r="S152" s="78"/>
      <c r="T152" s="78" t="s">
        <v>1240</v>
      </c>
      <c r="U152" s="80">
        <v>42481.904120370367</v>
      </c>
      <c r="V152" s="82" t="s">
        <v>1384</v>
      </c>
      <c r="W152" s="78"/>
      <c r="X152" s="78"/>
      <c r="Y152" s="84" t="s">
        <v>1668</v>
      </c>
      <c r="Z152" s="78"/>
      <c r="AA152" s="78"/>
    </row>
    <row r="153" spans="1:27" x14ac:dyDescent="0.25">
      <c r="A153" s="64" t="s">
        <v>717</v>
      </c>
      <c r="B153" s="64" t="s">
        <v>901</v>
      </c>
      <c r="C153" s="65"/>
      <c r="D153" s="66"/>
      <c r="E153" s="99"/>
      <c r="F153" s="68"/>
      <c r="G153" s="65"/>
      <c r="H153" s="69"/>
      <c r="I153" s="70"/>
      <c r="J153" s="70"/>
      <c r="K153" s="36"/>
      <c r="L153" s="100"/>
      <c r="M153" s="100"/>
      <c r="N153" s="72"/>
      <c r="O153" s="78" t="s">
        <v>210</v>
      </c>
      <c r="P153" s="80">
        <v>42481.905081018522</v>
      </c>
      <c r="Q153" s="78" t="s">
        <v>1019</v>
      </c>
      <c r="R153" s="82" t="s">
        <v>1151</v>
      </c>
      <c r="S153" s="78" t="s">
        <v>220</v>
      </c>
      <c r="T153" s="78" t="s">
        <v>226</v>
      </c>
      <c r="U153" s="80">
        <v>42481.905081018522</v>
      </c>
      <c r="V153" s="82" t="s">
        <v>1385</v>
      </c>
      <c r="W153" s="78"/>
      <c r="X153" s="78"/>
      <c r="Y153" s="84" t="s">
        <v>1669</v>
      </c>
      <c r="Z153" s="78"/>
      <c r="AA153" s="78"/>
    </row>
    <row r="154" spans="1:27" x14ac:dyDescent="0.25">
      <c r="A154" s="64" t="s">
        <v>717</v>
      </c>
      <c r="B154" s="64" t="s">
        <v>902</v>
      </c>
      <c r="C154" s="65"/>
      <c r="D154" s="66"/>
      <c r="E154" s="99"/>
      <c r="F154" s="68"/>
      <c r="G154" s="65"/>
      <c r="H154" s="69"/>
      <c r="I154" s="70"/>
      <c r="J154" s="70"/>
      <c r="K154" s="36"/>
      <c r="L154" s="100"/>
      <c r="M154" s="100"/>
      <c r="N154" s="72"/>
      <c r="O154" s="78" t="s">
        <v>210</v>
      </c>
      <c r="P154" s="80">
        <v>42481.905081018522</v>
      </c>
      <c r="Q154" s="78" t="s">
        <v>1019</v>
      </c>
      <c r="R154" s="82" t="s">
        <v>1151</v>
      </c>
      <c r="S154" s="78" t="s">
        <v>220</v>
      </c>
      <c r="T154" s="78" t="s">
        <v>226</v>
      </c>
      <c r="U154" s="80">
        <v>42481.905081018522</v>
      </c>
      <c r="V154" s="82" t="s">
        <v>1385</v>
      </c>
      <c r="W154" s="78"/>
      <c r="X154" s="78"/>
      <c r="Y154" s="84" t="s">
        <v>1669</v>
      </c>
      <c r="Z154" s="78"/>
      <c r="AA154" s="78"/>
    </row>
    <row r="155" spans="1:27" x14ac:dyDescent="0.25">
      <c r="A155" s="64" t="s">
        <v>718</v>
      </c>
      <c r="B155" s="64" t="s">
        <v>718</v>
      </c>
      <c r="C155" s="65"/>
      <c r="D155" s="66"/>
      <c r="E155" s="99"/>
      <c r="F155" s="68"/>
      <c r="G155" s="65"/>
      <c r="H155" s="69"/>
      <c r="I155" s="70"/>
      <c r="J155" s="70"/>
      <c r="K155" s="36"/>
      <c r="L155" s="100"/>
      <c r="M155" s="100"/>
      <c r="N155" s="72"/>
      <c r="O155" s="78" t="s">
        <v>179</v>
      </c>
      <c r="P155" s="80">
        <v>42481.88957175926</v>
      </c>
      <c r="Q155" s="78" t="s">
        <v>1026</v>
      </c>
      <c r="R155" s="78"/>
      <c r="S155" s="78"/>
      <c r="T155" s="78" t="s">
        <v>1240</v>
      </c>
      <c r="U155" s="80">
        <v>42481.88957175926</v>
      </c>
      <c r="V155" s="82" t="s">
        <v>1386</v>
      </c>
      <c r="W155" s="78"/>
      <c r="X155" s="78"/>
      <c r="Y155" s="84" t="s">
        <v>1670</v>
      </c>
      <c r="Z155" s="78"/>
      <c r="AA155" s="78"/>
    </row>
    <row r="156" spans="1:27" x14ac:dyDescent="0.25">
      <c r="A156" s="64" t="s">
        <v>719</v>
      </c>
      <c r="B156" s="64" t="s">
        <v>718</v>
      </c>
      <c r="C156" s="65"/>
      <c r="D156" s="66"/>
      <c r="E156" s="99"/>
      <c r="F156" s="68"/>
      <c r="G156" s="65"/>
      <c r="H156" s="69"/>
      <c r="I156" s="70"/>
      <c r="J156" s="70"/>
      <c r="K156" s="36"/>
      <c r="L156" s="100"/>
      <c r="M156" s="100"/>
      <c r="N156" s="72"/>
      <c r="O156" s="78" t="s">
        <v>210</v>
      </c>
      <c r="P156" s="80">
        <v>42481.905451388891</v>
      </c>
      <c r="Q156" s="78" t="s">
        <v>1008</v>
      </c>
      <c r="R156" s="78"/>
      <c r="S156" s="78"/>
      <c r="T156" s="78" t="s">
        <v>1240</v>
      </c>
      <c r="U156" s="80">
        <v>42481.905451388891</v>
      </c>
      <c r="V156" s="82" t="s">
        <v>1387</v>
      </c>
      <c r="W156" s="78"/>
      <c r="X156" s="78"/>
      <c r="Y156" s="84" t="s">
        <v>1671</v>
      </c>
      <c r="Z156" s="78"/>
      <c r="AA156" s="78"/>
    </row>
    <row r="157" spans="1:27" x14ac:dyDescent="0.25">
      <c r="A157" s="64" t="s">
        <v>720</v>
      </c>
      <c r="B157" s="64" t="s">
        <v>910</v>
      </c>
      <c r="C157" s="65"/>
      <c r="D157" s="66"/>
      <c r="E157" s="99"/>
      <c r="F157" s="68"/>
      <c r="G157" s="65"/>
      <c r="H157" s="69"/>
      <c r="I157" s="70"/>
      <c r="J157" s="70"/>
      <c r="K157" s="36"/>
      <c r="L157" s="100"/>
      <c r="M157" s="100"/>
      <c r="N157" s="72"/>
      <c r="O157" s="78" t="s">
        <v>210</v>
      </c>
      <c r="P157" s="80">
        <v>42481.906076388892</v>
      </c>
      <c r="Q157" s="78" t="s">
        <v>1027</v>
      </c>
      <c r="R157" s="82" t="s">
        <v>1154</v>
      </c>
      <c r="S157" s="78" t="s">
        <v>507</v>
      </c>
      <c r="T157" s="78" t="s">
        <v>226</v>
      </c>
      <c r="U157" s="80">
        <v>42481.906076388892</v>
      </c>
      <c r="V157" s="82" t="s">
        <v>1388</v>
      </c>
      <c r="W157" s="78"/>
      <c r="X157" s="78"/>
      <c r="Y157" s="84" t="s">
        <v>1672</v>
      </c>
      <c r="Z157" s="78"/>
      <c r="AA157" s="78"/>
    </row>
    <row r="158" spans="1:27" x14ac:dyDescent="0.25">
      <c r="A158" s="64" t="s">
        <v>721</v>
      </c>
      <c r="B158" s="64" t="s">
        <v>911</v>
      </c>
      <c r="C158" s="65"/>
      <c r="D158" s="66"/>
      <c r="E158" s="99"/>
      <c r="F158" s="68"/>
      <c r="G158" s="65"/>
      <c r="H158" s="69"/>
      <c r="I158" s="70"/>
      <c r="J158" s="70"/>
      <c r="K158" s="36"/>
      <c r="L158" s="100"/>
      <c r="M158" s="100"/>
      <c r="N158" s="72"/>
      <c r="O158" s="78" t="s">
        <v>210</v>
      </c>
      <c r="P158" s="80">
        <v>42481.906354166669</v>
      </c>
      <c r="Q158" s="78" t="s">
        <v>1028</v>
      </c>
      <c r="R158" s="78"/>
      <c r="S158" s="78"/>
      <c r="T158" s="78" t="s">
        <v>1248</v>
      </c>
      <c r="U158" s="80">
        <v>42481.906354166669</v>
      </c>
      <c r="V158" s="82" t="s">
        <v>1389</v>
      </c>
      <c r="W158" s="78"/>
      <c r="X158" s="78"/>
      <c r="Y158" s="84" t="s">
        <v>1673</v>
      </c>
      <c r="Z158" s="78"/>
      <c r="AA158" s="78"/>
    </row>
    <row r="159" spans="1:27" x14ac:dyDescent="0.25">
      <c r="A159" s="64" t="s">
        <v>721</v>
      </c>
      <c r="B159" s="64" t="s">
        <v>912</v>
      </c>
      <c r="C159" s="65"/>
      <c r="D159" s="66"/>
      <c r="E159" s="99"/>
      <c r="F159" s="68"/>
      <c r="G159" s="65"/>
      <c r="H159" s="69"/>
      <c r="I159" s="70"/>
      <c r="J159" s="70"/>
      <c r="K159" s="36"/>
      <c r="L159" s="100"/>
      <c r="M159" s="100"/>
      <c r="N159" s="72"/>
      <c r="O159" s="78" t="s">
        <v>210</v>
      </c>
      <c r="P159" s="80">
        <v>42481.906354166669</v>
      </c>
      <c r="Q159" s="78" t="s">
        <v>1028</v>
      </c>
      <c r="R159" s="78"/>
      <c r="S159" s="78"/>
      <c r="T159" s="78" t="s">
        <v>1248</v>
      </c>
      <c r="U159" s="80">
        <v>42481.906354166669</v>
      </c>
      <c r="V159" s="82" t="s">
        <v>1389</v>
      </c>
      <c r="W159" s="78"/>
      <c r="X159" s="78"/>
      <c r="Y159" s="84" t="s">
        <v>1673</v>
      </c>
      <c r="Z159" s="78"/>
      <c r="AA159" s="78"/>
    </row>
    <row r="160" spans="1:27" x14ac:dyDescent="0.25">
      <c r="A160" s="64" t="s">
        <v>722</v>
      </c>
      <c r="B160" s="64" t="s">
        <v>764</v>
      </c>
      <c r="C160" s="65"/>
      <c r="D160" s="66"/>
      <c r="E160" s="99"/>
      <c r="F160" s="68"/>
      <c r="G160" s="65"/>
      <c r="H160" s="69"/>
      <c r="I160" s="70"/>
      <c r="J160" s="70"/>
      <c r="K160" s="36"/>
      <c r="L160" s="100"/>
      <c r="M160" s="100"/>
      <c r="N160" s="72"/>
      <c r="O160" s="78" t="s">
        <v>210</v>
      </c>
      <c r="P160" s="80">
        <v>42481.9065162037</v>
      </c>
      <c r="Q160" s="78" t="s">
        <v>1029</v>
      </c>
      <c r="R160" s="78"/>
      <c r="S160" s="78"/>
      <c r="T160" s="78" t="s">
        <v>226</v>
      </c>
      <c r="U160" s="80">
        <v>42481.9065162037</v>
      </c>
      <c r="V160" s="82" t="s">
        <v>1390</v>
      </c>
      <c r="W160" s="78"/>
      <c r="X160" s="78"/>
      <c r="Y160" s="84" t="s">
        <v>1674</v>
      </c>
      <c r="Z160" s="78"/>
      <c r="AA160" s="78"/>
    </row>
    <row r="161" spans="1:27" x14ac:dyDescent="0.25">
      <c r="A161" s="64" t="s">
        <v>722</v>
      </c>
      <c r="B161" s="64" t="s">
        <v>763</v>
      </c>
      <c r="C161" s="65"/>
      <c r="D161" s="66"/>
      <c r="E161" s="99"/>
      <c r="F161" s="68"/>
      <c r="G161" s="65"/>
      <c r="H161" s="69"/>
      <c r="I161" s="70"/>
      <c r="J161" s="70"/>
      <c r="K161" s="36"/>
      <c r="L161" s="100"/>
      <c r="M161" s="100"/>
      <c r="N161" s="72"/>
      <c r="O161" s="78" t="s">
        <v>210</v>
      </c>
      <c r="P161" s="80">
        <v>42481.9065162037</v>
      </c>
      <c r="Q161" s="78" t="s">
        <v>1029</v>
      </c>
      <c r="R161" s="78"/>
      <c r="S161" s="78"/>
      <c r="T161" s="78" t="s">
        <v>226</v>
      </c>
      <c r="U161" s="80">
        <v>42481.9065162037</v>
      </c>
      <c r="V161" s="82" t="s">
        <v>1390</v>
      </c>
      <c r="W161" s="78"/>
      <c r="X161" s="78"/>
      <c r="Y161" s="84" t="s">
        <v>1674</v>
      </c>
      <c r="Z161" s="78"/>
      <c r="AA161" s="78"/>
    </row>
    <row r="162" spans="1:27" x14ac:dyDescent="0.25">
      <c r="A162" s="64" t="s">
        <v>722</v>
      </c>
      <c r="B162" s="64" t="s">
        <v>764</v>
      </c>
      <c r="C162" s="65"/>
      <c r="D162" s="66"/>
      <c r="E162" s="99"/>
      <c r="F162" s="68"/>
      <c r="G162" s="65"/>
      <c r="H162" s="69"/>
      <c r="I162" s="70"/>
      <c r="J162" s="70"/>
      <c r="K162" s="36"/>
      <c r="L162" s="100"/>
      <c r="M162" s="100"/>
      <c r="N162" s="72"/>
      <c r="O162" s="78" t="s">
        <v>210</v>
      </c>
      <c r="P162" s="80">
        <v>42481.9065625</v>
      </c>
      <c r="Q162" s="78" t="s">
        <v>1015</v>
      </c>
      <c r="R162" s="78"/>
      <c r="S162" s="78"/>
      <c r="T162" s="78" t="s">
        <v>1241</v>
      </c>
      <c r="U162" s="80">
        <v>42481.9065625</v>
      </c>
      <c r="V162" s="82" t="s">
        <v>1391</v>
      </c>
      <c r="W162" s="78"/>
      <c r="X162" s="78"/>
      <c r="Y162" s="84" t="s">
        <v>1675</v>
      </c>
      <c r="Z162" s="78"/>
      <c r="AA162" s="78"/>
    </row>
    <row r="163" spans="1:27" x14ac:dyDescent="0.25">
      <c r="A163" s="64" t="s">
        <v>722</v>
      </c>
      <c r="B163" s="64" t="s">
        <v>763</v>
      </c>
      <c r="C163" s="65"/>
      <c r="D163" s="66"/>
      <c r="E163" s="99"/>
      <c r="F163" s="68"/>
      <c r="G163" s="65"/>
      <c r="H163" s="69"/>
      <c r="I163" s="70"/>
      <c r="J163" s="70"/>
      <c r="K163" s="36"/>
      <c r="L163" s="100"/>
      <c r="M163" s="100"/>
      <c r="N163" s="72"/>
      <c r="O163" s="78" t="s">
        <v>210</v>
      </c>
      <c r="P163" s="80">
        <v>42481.9065625</v>
      </c>
      <c r="Q163" s="78" t="s">
        <v>1015</v>
      </c>
      <c r="R163" s="78"/>
      <c r="S163" s="78"/>
      <c r="T163" s="78" t="s">
        <v>1241</v>
      </c>
      <c r="U163" s="80">
        <v>42481.9065625</v>
      </c>
      <c r="V163" s="82" t="s">
        <v>1391</v>
      </c>
      <c r="W163" s="78"/>
      <c r="X163" s="78"/>
      <c r="Y163" s="84" t="s">
        <v>1675</v>
      </c>
      <c r="Z163" s="78"/>
      <c r="AA163" s="78"/>
    </row>
    <row r="164" spans="1:27" x14ac:dyDescent="0.25">
      <c r="A164" s="64" t="s">
        <v>723</v>
      </c>
      <c r="B164" s="64" t="s">
        <v>785</v>
      </c>
      <c r="C164" s="65"/>
      <c r="D164" s="66"/>
      <c r="E164" s="99"/>
      <c r="F164" s="68"/>
      <c r="G164" s="65"/>
      <c r="H164" s="69"/>
      <c r="I164" s="70"/>
      <c r="J164" s="70"/>
      <c r="K164" s="36"/>
      <c r="L164" s="100"/>
      <c r="M164" s="100"/>
      <c r="N164" s="72"/>
      <c r="O164" s="78" t="s">
        <v>210</v>
      </c>
      <c r="P164" s="80">
        <v>42481.906689814816</v>
      </c>
      <c r="Q164" s="78" t="s">
        <v>1000</v>
      </c>
      <c r="R164" s="78"/>
      <c r="S164" s="78"/>
      <c r="T164" s="78" t="s">
        <v>226</v>
      </c>
      <c r="U164" s="80">
        <v>42481.906689814816</v>
      </c>
      <c r="V164" s="82" t="s">
        <v>1392</v>
      </c>
      <c r="W164" s="78"/>
      <c r="X164" s="78"/>
      <c r="Y164" s="84" t="s">
        <v>1676</v>
      </c>
      <c r="Z164" s="78"/>
      <c r="AA164" s="78"/>
    </row>
    <row r="165" spans="1:27" x14ac:dyDescent="0.25">
      <c r="A165" s="64" t="s">
        <v>724</v>
      </c>
      <c r="B165" s="64" t="s">
        <v>499</v>
      </c>
      <c r="C165" s="65"/>
      <c r="D165" s="66"/>
      <c r="E165" s="99"/>
      <c r="F165" s="68"/>
      <c r="G165" s="65"/>
      <c r="H165" s="69"/>
      <c r="I165" s="70"/>
      <c r="J165" s="70"/>
      <c r="K165" s="36"/>
      <c r="L165" s="100"/>
      <c r="M165" s="100"/>
      <c r="N165" s="72"/>
      <c r="O165" s="78" t="s">
        <v>210</v>
      </c>
      <c r="P165" s="80">
        <v>42481.907083333332</v>
      </c>
      <c r="Q165" s="78" t="s">
        <v>1030</v>
      </c>
      <c r="R165" s="82" t="s">
        <v>1155</v>
      </c>
      <c r="S165" s="78" t="s">
        <v>225</v>
      </c>
      <c r="T165" s="78" t="s">
        <v>226</v>
      </c>
      <c r="U165" s="80">
        <v>42481.907083333332</v>
      </c>
      <c r="V165" s="82" t="s">
        <v>1393</v>
      </c>
      <c r="W165" s="78"/>
      <c r="X165" s="78"/>
      <c r="Y165" s="84" t="s">
        <v>1677</v>
      </c>
      <c r="Z165" s="78"/>
      <c r="AA165" s="78"/>
    </row>
    <row r="166" spans="1:27" x14ac:dyDescent="0.25">
      <c r="A166" s="64" t="s">
        <v>724</v>
      </c>
      <c r="B166" s="64" t="s">
        <v>913</v>
      </c>
      <c r="C166" s="65"/>
      <c r="D166" s="66"/>
      <c r="E166" s="99"/>
      <c r="F166" s="68"/>
      <c r="G166" s="65"/>
      <c r="H166" s="69"/>
      <c r="I166" s="70"/>
      <c r="J166" s="70"/>
      <c r="K166" s="36"/>
      <c r="L166" s="100"/>
      <c r="M166" s="100"/>
      <c r="N166" s="72"/>
      <c r="O166" s="78" t="s">
        <v>210</v>
      </c>
      <c r="P166" s="80">
        <v>42481.907083333332</v>
      </c>
      <c r="Q166" s="78" t="s">
        <v>1030</v>
      </c>
      <c r="R166" s="82" t="s">
        <v>1155</v>
      </c>
      <c r="S166" s="78" t="s">
        <v>225</v>
      </c>
      <c r="T166" s="78" t="s">
        <v>226</v>
      </c>
      <c r="U166" s="80">
        <v>42481.907083333332</v>
      </c>
      <c r="V166" s="82" t="s">
        <v>1393</v>
      </c>
      <c r="W166" s="78"/>
      <c r="X166" s="78"/>
      <c r="Y166" s="84" t="s">
        <v>1677</v>
      </c>
      <c r="Z166" s="78"/>
      <c r="AA166" s="78"/>
    </row>
    <row r="167" spans="1:27" x14ac:dyDescent="0.25">
      <c r="A167" s="64" t="s">
        <v>724</v>
      </c>
      <c r="B167" s="64" t="s">
        <v>914</v>
      </c>
      <c r="C167" s="65"/>
      <c r="D167" s="66"/>
      <c r="E167" s="99"/>
      <c r="F167" s="68"/>
      <c r="G167" s="65"/>
      <c r="H167" s="69"/>
      <c r="I167" s="70"/>
      <c r="J167" s="70"/>
      <c r="K167" s="36"/>
      <c r="L167" s="100"/>
      <c r="M167" s="100"/>
      <c r="N167" s="72"/>
      <c r="O167" s="78" t="s">
        <v>210</v>
      </c>
      <c r="P167" s="80">
        <v>42481.907083333332</v>
      </c>
      <c r="Q167" s="78" t="s">
        <v>1030</v>
      </c>
      <c r="R167" s="82" t="s">
        <v>1155</v>
      </c>
      <c r="S167" s="78" t="s">
        <v>225</v>
      </c>
      <c r="T167" s="78" t="s">
        <v>226</v>
      </c>
      <c r="U167" s="80">
        <v>42481.907083333332</v>
      </c>
      <c r="V167" s="82" t="s">
        <v>1393</v>
      </c>
      <c r="W167" s="78"/>
      <c r="X167" s="78"/>
      <c r="Y167" s="84" t="s">
        <v>1677</v>
      </c>
      <c r="Z167" s="78"/>
      <c r="AA167" s="78"/>
    </row>
    <row r="168" spans="1:27" x14ac:dyDescent="0.25">
      <c r="A168" s="64" t="s">
        <v>724</v>
      </c>
      <c r="B168" s="64" t="s">
        <v>915</v>
      </c>
      <c r="C168" s="65"/>
      <c r="D168" s="66"/>
      <c r="E168" s="99"/>
      <c r="F168" s="68"/>
      <c r="G168" s="65"/>
      <c r="H168" s="69"/>
      <c r="I168" s="70"/>
      <c r="J168" s="70"/>
      <c r="K168" s="36"/>
      <c r="L168" s="100"/>
      <c r="M168" s="100"/>
      <c r="N168" s="72"/>
      <c r="O168" s="78" t="s">
        <v>210</v>
      </c>
      <c r="P168" s="80">
        <v>42481.907083333332</v>
      </c>
      <c r="Q168" s="78" t="s">
        <v>1030</v>
      </c>
      <c r="R168" s="82" t="s">
        <v>1155</v>
      </c>
      <c r="S168" s="78" t="s">
        <v>225</v>
      </c>
      <c r="T168" s="78" t="s">
        <v>226</v>
      </c>
      <c r="U168" s="80">
        <v>42481.907083333332</v>
      </c>
      <c r="V168" s="82" t="s">
        <v>1393</v>
      </c>
      <c r="W168" s="78"/>
      <c r="X168" s="78"/>
      <c r="Y168" s="84" t="s">
        <v>1677</v>
      </c>
      <c r="Z168" s="78"/>
      <c r="AA168" s="78"/>
    </row>
    <row r="169" spans="1:27" x14ac:dyDescent="0.25">
      <c r="A169" s="64" t="s">
        <v>725</v>
      </c>
      <c r="B169" s="64" t="s">
        <v>863</v>
      </c>
      <c r="C169" s="65"/>
      <c r="D169" s="66"/>
      <c r="E169" s="99"/>
      <c r="F169" s="68"/>
      <c r="G169" s="65"/>
      <c r="H169" s="69"/>
      <c r="I169" s="70"/>
      <c r="J169" s="70"/>
      <c r="K169" s="36"/>
      <c r="L169" s="100"/>
      <c r="M169" s="100"/>
      <c r="N169" s="72"/>
      <c r="O169" s="78" t="s">
        <v>210</v>
      </c>
      <c r="P169" s="80">
        <v>42481.907152777778</v>
      </c>
      <c r="Q169" s="78" t="s">
        <v>967</v>
      </c>
      <c r="R169" s="78"/>
      <c r="S169" s="78"/>
      <c r="T169" s="78" t="s">
        <v>226</v>
      </c>
      <c r="U169" s="80">
        <v>42481.907152777778</v>
      </c>
      <c r="V169" s="82" t="s">
        <v>1394</v>
      </c>
      <c r="W169" s="78"/>
      <c r="X169" s="78"/>
      <c r="Y169" s="84" t="s">
        <v>1678</v>
      </c>
      <c r="Z169" s="78"/>
      <c r="AA169" s="78"/>
    </row>
    <row r="170" spans="1:27" x14ac:dyDescent="0.25">
      <c r="A170" s="64" t="s">
        <v>726</v>
      </c>
      <c r="B170" s="64" t="s">
        <v>204</v>
      </c>
      <c r="C170" s="65"/>
      <c r="D170" s="66"/>
      <c r="E170" s="99"/>
      <c r="F170" s="68"/>
      <c r="G170" s="65"/>
      <c r="H170" s="69"/>
      <c r="I170" s="70"/>
      <c r="J170" s="70"/>
      <c r="K170" s="36"/>
      <c r="L170" s="100"/>
      <c r="M170" s="100"/>
      <c r="N170" s="72"/>
      <c r="O170" s="78" t="s">
        <v>210</v>
      </c>
      <c r="P170" s="80">
        <v>42481.90724537037</v>
      </c>
      <c r="Q170" s="78" t="s">
        <v>213</v>
      </c>
      <c r="R170" s="82" t="s">
        <v>216</v>
      </c>
      <c r="S170" s="78" t="s">
        <v>221</v>
      </c>
      <c r="T170" s="78" t="s">
        <v>227</v>
      </c>
      <c r="U170" s="80">
        <v>42481.90724537037</v>
      </c>
      <c r="V170" s="82" t="s">
        <v>1395</v>
      </c>
      <c r="W170" s="78"/>
      <c r="X170" s="78"/>
      <c r="Y170" s="84" t="s">
        <v>1679</v>
      </c>
      <c r="Z170" s="78"/>
      <c r="AA170" s="78"/>
    </row>
    <row r="171" spans="1:27" x14ac:dyDescent="0.25">
      <c r="A171" s="64" t="s">
        <v>726</v>
      </c>
      <c r="B171" s="64" t="s">
        <v>205</v>
      </c>
      <c r="C171" s="65"/>
      <c r="D171" s="66"/>
      <c r="E171" s="99"/>
      <c r="F171" s="68"/>
      <c r="G171" s="65"/>
      <c r="H171" s="69"/>
      <c r="I171" s="70"/>
      <c r="J171" s="70"/>
      <c r="K171" s="36"/>
      <c r="L171" s="100"/>
      <c r="M171" s="100"/>
      <c r="N171" s="72"/>
      <c r="O171" s="78" t="s">
        <v>210</v>
      </c>
      <c r="P171" s="80">
        <v>42481.90724537037</v>
      </c>
      <c r="Q171" s="78" t="s">
        <v>213</v>
      </c>
      <c r="R171" s="82" t="s">
        <v>216</v>
      </c>
      <c r="S171" s="78" t="s">
        <v>221</v>
      </c>
      <c r="T171" s="78" t="s">
        <v>227</v>
      </c>
      <c r="U171" s="80">
        <v>42481.90724537037</v>
      </c>
      <c r="V171" s="82" t="s">
        <v>1395</v>
      </c>
      <c r="W171" s="78"/>
      <c r="X171" s="78"/>
      <c r="Y171" s="84" t="s">
        <v>1679</v>
      </c>
      <c r="Z171" s="78"/>
      <c r="AA171" s="78"/>
    </row>
    <row r="172" spans="1:27" x14ac:dyDescent="0.25">
      <c r="A172" s="64" t="s">
        <v>727</v>
      </c>
      <c r="B172" s="64" t="s">
        <v>916</v>
      </c>
      <c r="C172" s="65"/>
      <c r="D172" s="66"/>
      <c r="E172" s="99"/>
      <c r="F172" s="68"/>
      <c r="G172" s="65"/>
      <c r="H172" s="69"/>
      <c r="I172" s="70"/>
      <c r="J172" s="70"/>
      <c r="K172" s="36"/>
      <c r="L172" s="100"/>
      <c r="M172" s="100"/>
      <c r="N172" s="72"/>
      <c r="O172" s="78" t="s">
        <v>210</v>
      </c>
      <c r="P172" s="80">
        <v>42481.90730324074</v>
      </c>
      <c r="Q172" s="78" t="s">
        <v>1031</v>
      </c>
      <c r="R172" s="78"/>
      <c r="S172" s="78"/>
      <c r="T172" s="78" t="s">
        <v>1249</v>
      </c>
      <c r="U172" s="80">
        <v>42481.90730324074</v>
      </c>
      <c r="V172" s="82" t="s">
        <v>1396</v>
      </c>
      <c r="W172" s="78"/>
      <c r="X172" s="78"/>
      <c r="Y172" s="84" t="s">
        <v>1680</v>
      </c>
      <c r="Z172" s="78"/>
      <c r="AA172" s="78"/>
    </row>
    <row r="173" spans="1:27" x14ac:dyDescent="0.25">
      <c r="A173" s="64" t="s">
        <v>727</v>
      </c>
      <c r="B173" s="64" t="s">
        <v>917</v>
      </c>
      <c r="C173" s="65"/>
      <c r="D173" s="66"/>
      <c r="E173" s="99"/>
      <c r="F173" s="68"/>
      <c r="G173" s="65"/>
      <c r="H173" s="69"/>
      <c r="I173" s="70"/>
      <c r="J173" s="70"/>
      <c r="K173" s="36"/>
      <c r="L173" s="100"/>
      <c r="M173" s="100"/>
      <c r="N173" s="72"/>
      <c r="O173" s="78" t="s">
        <v>210</v>
      </c>
      <c r="P173" s="80">
        <v>42481.90730324074</v>
      </c>
      <c r="Q173" s="78" t="s">
        <v>1031</v>
      </c>
      <c r="R173" s="78"/>
      <c r="S173" s="78"/>
      <c r="T173" s="78" t="s">
        <v>1249</v>
      </c>
      <c r="U173" s="80">
        <v>42481.90730324074</v>
      </c>
      <c r="V173" s="82" t="s">
        <v>1396</v>
      </c>
      <c r="W173" s="78"/>
      <c r="X173" s="78"/>
      <c r="Y173" s="84" t="s">
        <v>1680</v>
      </c>
      <c r="Z173" s="78"/>
      <c r="AA173" s="78"/>
    </row>
    <row r="174" spans="1:27" x14ac:dyDescent="0.25">
      <c r="A174" s="64" t="s">
        <v>728</v>
      </c>
      <c r="B174" s="64" t="s">
        <v>204</v>
      </c>
      <c r="C174" s="65"/>
      <c r="D174" s="66"/>
      <c r="E174" s="99"/>
      <c r="F174" s="68"/>
      <c r="G174" s="65"/>
      <c r="H174" s="69"/>
      <c r="I174" s="70"/>
      <c r="J174" s="70"/>
      <c r="K174" s="36"/>
      <c r="L174" s="100"/>
      <c r="M174" s="100"/>
      <c r="N174" s="72"/>
      <c r="O174" s="78" t="s">
        <v>210</v>
      </c>
      <c r="P174" s="80">
        <v>42481.907418981478</v>
      </c>
      <c r="Q174" s="78" t="s">
        <v>213</v>
      </c>
      <c r="R174" s="82" t="s">
        <v>216</v>
      </c>
      <c r="S174" s="78" t="s">
        <v>221</v>
      </c>
      <c r="T174" s="78" t="s">
        <v>227</v>
      </c>
      <c r="U174" s="80">
        <v>42481.907418981478</v>
      </c>
      <c r="V174" s="82" t="s">
        <v>1397</v>
      </c>
      <c r="W174" s="78"/>
      <c r="X174" s="78"/>
      <c r="Y174" s="84" t="s">
        <v>1681</v>
      </c>
      <c r="Z174" s="78"/>
      <c r="AA174" s="78"/>
    </row>
    <row r="175" spans="1:27" x14ac:dyDescent="0.25">
      <c r="A175" s="64" t="s">
        <v>728</v>
      </c>
      <c r="B175" s="64" t="s">
        <v>205</v>
      </c>
      <c r="C175" s="65"/>
      <c r="D175" s="66"/>
      <c r="E175" s="99"/>
      <c r="F175" s="68"/>
      <c r="G175" s="65"/>
      <c r="H175" s="69"/>
      <c r="I175" s="70"/>
      <c r="J175" s="70"/>
      <c r="K175" s="36"/>
      <c r="L175" s="100"/>
      <c r="M175" s="100"/>
      <c r="N175" s="72"/>
      <c r="O175" s="78" t="s">
        <v>210</v>
      </c>
      <c r="P175" s="80">
        <v>42481.907418981478</v>
      </c>
      <c r="Q175" s="78" t="s">
        <v>213</v>
      </c>
      <c r="R175" s="82" t="s">
        <v>216</v>
      </c>
      <c r="S175" s="78" t="s">
        <v>221</v>
      </c>
      <c r="T175" s="78" t="s">
        <v>227</v>
      </c>
      <c r="U175" s="80">
        <v>42481.907418981478</v>
      </c>
      <c r="V175" s="82" t="s">
        <v>1397</v>
      </c>
      <c r="W175" s="78"/>
      <c r="X175" s="78"/>
      <c r="Y175" s="84" t="s">
        <v>1681</v>
      </c>
      <c r="Z175" s="78"/>
      <c r="AA175" s="78"/>
    </row>
    <row r="176" spans="1:27" x14ac:dyDescent="0.25">
      <c r="A176" s="64" t="s">
        <v>729</v>
      </c>
      <c r="B176" s="64" t="s">
        <v>204</v>
      </c>
      <c r="C176" s="65"/>
      <c r="D176" s="66"/>
      <c r="E176" s="99"/>
      <c r="F176" s="68"/>
      <c r="G176" s="65"/>
      <c r="H176" s="69"/>
      <c r="I176" s="70"/>
      <c r="J176" s="70"/>
      <c r="K176" s="36"/>
      <c r="L176" s="100"/>
      <c r="M176" s="100"/>
      <c r="N176" s="72"/>
      <c r="O176" s="78" t="s">
        <v>210</v>
      </c>
      <c r="P176" s="80">
        <v>42481.908576388887</v>
      </c>
      <c r="Q176" s="78" t="s">
        <v>213</v>
      </c>
      <c r="R176" s="82" t="s">
        <v>216</v>
      </c>
      <c r="S176" s="78" t="s">
        <v>221</v>
      </c>
      <c r="T176" s="78" t="s">
        <v>227</v>
      </c>
      <c r="U176" s="80">
        <v>42481.908576388887</v>
      </c>
      <c r="V176" s="82" t="s">
        <v>1398</v>
      </c>
      <c r="W176" s="78"/>
      <c r="X176" s="78"/>
      <c r="Y176" s="84" t="s">
        <v>1682</v>
      </c>
      <c r="Z176" s="78"/>
      <c r="AA176" s="78"/>
    </row>
    <row r="177" spans="1:27" x14ac:dyDescent="0.25">
      <c r="A177" s="64" t="s">
        <v>729</v>
      </c>
      <c r="B177" s="64" t="s">
        <v>205</v>
      </c>
      <c r="C177" s="65"/>
      <c r="D177" s="66"/>
      <c r="E177" s="99"/>
      <c r="F177" s="68"/>
      <c r="G177" s="65"/>
      <c r="H177" s="69"/>
      <c r="I177" s="70"/>
      <c r="J177" s="70"/>
      <c r="K177" s="36"/>
      <c r="L177" s="100"/>
      <c r="M177" s="100"/>
      <c r="N177" s="72"/>
      <c r="O177" s="78" t="s">
        <v>210</v>
      </c>
      <c r="P177" s="80">
        <v>42481.908576388887</v>
      </c>
      <c r="Q177" s="78" t="s">
        <v>213</v>
      </c>
      <c r="R177" s="82" t="s">
        <v>216</v>
      </c>
      <c r="S177" s="78" t="s">
        <v>221</v>
      </c>
      <c r="T177" s="78" t="s">
        <v>227</v>
      </c>
      <c r="U177" s="80">
        <v>42481.908576388887</v>
      </c>
      <c r="V177" s="82" t="s">
        <v>1398</v>
      </c>
      <c r="W177" s="78"/>
      <c r="X177" s="78"/>
      <c r="Y177" s="84" t="s">
        <v>1682</v>
      </c>
      <c r="Z177" s="78"/>
      <c r="AA177" s="78"/>
    </row>
    <row r="178" spans="1:27" x14ac:dyDescent="0.25">
      <c r="A178" s="64" t="s">
        <v>730</v>
      </c>
      <c r="B178" s="64" t="s">
        <v>883</v>
      </c>
      <c r="C178" s="65"/>
      <c r="D178" s="66"/>
      <c r="E178" s="99"/>
      <c r="F178" s="68"/>
      <c r="G178" s="65"/>
      <c r="H178" s="69"/>
      <c r="I178" s="70"/>
      <c r="J178" s="70"/>
      <c r="K178" s="36"/>
      <c r="L178" s="100"/>
      <c r="M178" s="100"/>
      <c r="N178" s="72"/>
      <c r="O178" s="78" t="s">
        <v>210</v>
      </c>
      <c r="P178" s="80">
        <v>42481.909178240741</v>
      </c>
      <c r="Q178" s="78" t="s">
        <v>994</v>
      </c>
      <c r="R178" s="78"/>
      <c r="S178" s="78"/>
      <c r="T178" s="78" t="s">
        <v>1232</v>
      </c>
      <c r="U178" s="80">
        <v>42481.909178240741</v>
      </c>
      <c r="V178" s="82" t="s">
        <v>1399</v>
      </c>
      <c r="W178" s="78"/>
      <c r="X178" s="78"/>
      <c r="Y178" s="84" t="s">
        <v>1683</v>
      </c>
      <c r="Z178" s="78"/>
      <c r="AA178" s="78"/>
    </row>
    <row r="179" spans="1:27" x14ac:dyDescent="0.25">
      <c r="A179" s="64" t="s">
        <v>731</v>
      </c>
      <c r="B179" s="64" t="s">
        <v>918</v>
      </c>
      <c r="C179" s="65"/>
      <c r="D179" s="66"/>
      <c r="E179" s="99"/>
      <c r="F179" s="68"/>
      <c r="G179" s="65"/>
      <c r="H179" s="69"/>
      <c r="I179" s="70"/>
      <c r="J179" s="70"/>
      <c r="K179" s="36"/>
      <c r="L179" s="100"/>
      <c r="M179" s="100"/>
      <c r="N179" s="72"/>
      <c r="O179" s="78" t="s">
        <v>210</v>
      </c>
      <c r="P179" s="80">
        <v>42481.90929398148</v>
      </c>
      <c r="Q179" s="78" t="s">
        <v>1032</v>
      </c>
      <c r="R179" s="78"/>
      <c r="S179" s="78"/>
      <c r="T179" s="78" t="s">
        <v>226</v>
      </c>
      <c r="U179" s="80">
        <v>42481.90929398148</v>
      </c>
      <c r="V179" s="82" t="s">
        <v>1400</v>
      </c>
      <c r="W179" s="78"/>
      <c r="X179" s="78"/>
      <c r="Y179" s="84" t="s">
        <v>1684</v>
      </c>
      <c r="Z179" s="78"/>
      <c r="AA179" s="78"/>
    </row>
    <row r="180" spans="1:27" x14ac:dyDescent="0.25">
      <c r="A180" s="64" t="s">
        <v>732</v>
      </c>
      <c r="B180" s="64" t="s">
        <v>785</v>
      </c>
      <c r="C180" s="65"/>
      <c r="D180" s="66"/>
      <c r="E180" s="99"/>
      <c r="F180" s="68"/>
      <c r="G180" s="65"/>
      <c r="H180" s="69"/>
      <c r="I180" s="70"/>
      <c r="J180" s="70"/>
      <c r="K180" s="36"/>
      <c r="L180" s="100"/>
      <c r="M180" s="100"/>
      <c r="N180" s="72"/>
      <c r="O180" s="78" t="s">
        <v>210</v>
      </c>
      <c r="P180" s="80">
        <v>42481.909363425926</v>
      </c>
      <c r="Q180" s="78" t="s">
        <v>1000</v>
      </c>
      <c r="R180" s="78"/>
      <c r="S180" s="78"/>
      <c r="T180" s="78" t="s">
        <v>226</v>
      </c>
      <c r="U180" s="80">
        <v>42481.909363425926</v>
      </c>
      <c r="V180" s="82" t="s">
        <v>1401</v>
      </c>
      <c r="W180" s="78"/>
      <c r="X180" s="78"/>
      <c r="Y180" s="84" t="s">
        <v>1685</v>
      </c>
      <c r="Z180" s="78"/>
      <c r="AA180" s="78"/>
    </row>
    <row r="181" spans="1:27" x14ac:dyDescent="0.25">
      <c r="A181" s="64" t="s">
        <v>733</v>
      </c>
      <c r="B181" s="64" t="s">
        <v>764</v>
      </c>
      <c r="C181" s="65"/>
      <c r="D181" s="66"/>
      <c r="E181" s="99"/>
      <c r="F181" s="68"/>
      <c r="G181" s="65"/>
      <c r="H181" s="69"/>
      <c r="I181" s="70"/>
      <c r="J181" s="70"/>
      <c r="K181" s="36"/>
      <c r="L181" s="100"/>
      <c r="M181" s="100"/>
      <c r="N181" s="72"/>
      <c r="O181" s="78" t="s">
        <v>210</v>
      </c>
      <c r="P181" s="80">
        <v>42481.909409722219</v>
      </c>
      <c r="Q181" s="78" t="s">
        <v>1015</v>
      </c>
      <c r="R181" s="78"/>
      <c r="S181" s="78"/>
      <c r="T181" s="78" t="s">
        <v>1241</v>
      </c>
      <c r="U181" s="80">
        <v>42481.909409722219</v>
      </c>
      <c r="V181" s="82" t="s">
        <v>1402</v>
      </c>
      <c r="W181" s="78"/>
      <c r="X181" s="78"/>
      <c r="Y181" s="84" t="s">
        <v>1686</v>
      </c>
      <c r="Z181" s="78"/>
      <c r="AA181" s="78"/>
    </row>
    <row r="182" spans="1:27" x14ac:dyDescent="0.25">
      <c r="A182" s="64" t="s">
        <v>733</v>
      </c>
      <c r="B182" s="64" t="s">
        <v>763</v>
      </c>
      <c r="C182" s="65"/>
      <c r="D182" s="66"/>
      <c r="E182" s="99"/>
      <c r="F182" s="68"/>
      <c r="G182" s="65"/>
      <c r="H182" s="69"/>
      <c r="I182" s="70"/>
      <c r="J182" s="70"/>
      <c r="K182" s="36"/>
      <c r="L182" s="100"/>
      <c r="M182" s="100"/>
      <c r="N182" s="72"/>
      <c r="O182" s="78" t="s">
        <v>210</v>
      </c>
      <c r="P182" s="80">
        <v>42481.909409722219</v>
      </c>
      <c r="Q182" s="78" t="s">
        <v>1015</v>
      </c>
      <c r="R182" s="78"/>
      <c r="S182" s="78"/>
      <c r="T182" s="78" t="s">
        <v>1241</v>
      </c>
      <c r="U182" s="80">
        <v>42481.909409722219</v>
      </c>
      <c r="V182" s="82" t="s">
        <v>1402</v>
      </c>
      <c r="W182" s="78"/>
      <c r="X182" s="78"/>
      <c r="Y182" s="84" t="s">
        <v>1686</v>
      </c>
      <c r="Z182" s="78"/>
      <c r="AA182" s="78"/>
    </row>
    <row r="183" spans="1:27" x14ac:dyDescent="0.25">
      <c r="A183" s="64" t="s">
        <v>734</v>
      </c>
      <c r="B183" s="64" t="s">
        <v>198</v>
      </c>
      <c r="C183" s="65"/>
      <c r="D183" s="66"/>
      <c r="E183" s="99"/>
      <c r="F183" s="68"/>
      <c r="G183" s="65"/>
      <c r="H183" s="69"/>
      <c r="I183" s="70"/>
      <c r="J183" s="70"/>
      <c r="K183" s="36"/>
      <c r="L183" s="100"/>
      <c r="M183" s="100"/>
      <c r="N183" s="72"/>
      <c r="O183" s="78" t="s">
        <v>210</v>
      </c>
      <c r="P183" s="80">
        <v>42481.909467592595</v>
      </c>
      <c r="Q183" s="78" t="s">
        <v>212</v>
      </c>
      <c r="R183" s="82" t="s">
        <v>215</v>
      </c>
      <c r="S183" s="78" t="s">
        <v>217</v>
      </c>
      <c r="T183" s="78" t="s">
        <v>226</v>
      </c>
      <c r="U183" s="80">
        <v>42481.909467592595</v>
      </c>
      <c r="V183" s="82" t="s">
        <v>1403</v>
      </c>
      <c r="W183" s="78"/>
      <c r="X183" s="78"/>
      <c r="Y183" s="84" t="s">
        <v>1687</v>
      </c>
      <c r="Z183" s="78"/>
      <c r="AA183" s="78"/>
    </row>
    <row r="184" spans="1:27" x14ac:dyDescent="0.25">
      <c r="A184" s="64" t="s">
        <v>735</v>
      </c>
      <c r="B184" s="64" t="s">
        <v>736</v>
      </c>
      <c r="C184" s="65"/>
      <c r="D184" s="66"/>
      <c r="E184" s="99"/>
      <c r="F184" s="68"/>
      <c r="G184" s="65"/>
      <c r="H184" s="69"/>
      <c r="I184" s="70"/>
      <c r="J184" s="70"/>
      <c r="K184" s="36"/>
      <c r="L184" s="100"/>
      <c r="M184" s="100"/>
      <c r="N184" s="72"/>
      <c r="O184" s="78" t="s">
        <v>211</v>
      </c>
      <c r="P184" s="80">
        <v>42481.890173611115</v>
      </c>
      <c r="Q184" s="78" t="s">
        <v>1033</v>
      </c>
      <c r="R184" s="78"/>
      <c r="S184" s="78"/>
      <c r="T184" s="78" t="s">
        <v>1238</v>
      </c>
      <c r="U184" s="80">
        <v>42481.890173611115</v>
      </c>
      <c r="V184" s="82" t="s">
        <v>1404</v>
      </c>
      <c r="W184" s="78"/>
      <c r="X184" s="78"/>
      <c r="Y184" s="84" t="s">
        <v>1688</v>
      </c>
      <c r="Z184" s="84" t="s">
        <v>1850</v>
      </c>
      <c r="AA184" s="78"/>
    </row>
    <row r="185" spans="1:27" x14ac:dyDescent="0.25">
      <c r="A185" s="64" t="s">
        <v>736</v>
      </c>
      <c r="B185" s="64" t="s">
        <v>735</v>
      </c>
      <c r="C185" s="65"/>
      <c r="D185" s="66"/>
      <c r="E185" s="99"/>
      <c r="F185" s="68"/>
      <c r="G185" s="65"/>
      <c r="H185" s="69"/>
      <c r="I185" s="70"/>
      <c r="J185" s="70"/>
      <c r="K185" s="36"/>
      <c r="L185" s="100"/>
      <c r="M185" s="100"/>
      <c r="N185" s="72"/>
      <c r="O185" s="78" t="s">
        <v>211</v>
      </c>
      <c r="P185" s="80">
        <v>42481.909571759257</v>
      </c>
      <c r="Q185" s="78" t="s">
        <v>1034</v>
      </c>
      <c r="R185" s="78"/>
      <c r="S185" s="78"/>
      <c r="T185" s="78" t="s">
        <v>1250</v>
      </c>
      <c r="U185" s="80">
        <v>42481.909571759257</v>
      </c>
      <c r="V185" s="82" t="s">
        <v>1405</v>
      </c>
      <c r="W185" s="78"/>
      <c r="X185" s="78"/>
      <c r="Y185" s="84" t="s">
        <v>1689</v>
      </c>
      <c r="Z185" s="84" t="s">
        <v>1688</v>
      </c>
      <c r="AA185" s="78"/>
    </row>
    <row r="186" spans="1:27" x14ac:dyDescent="0.25">
      <c r="A186" s="64" t="s">
        <v>737</v>
      </c>
      <c r="B186" s="64" t="s">
        <v>919</v>
      </c>
      <c r="C186" s="65"/>
      <c r="D186" s="66"/>
      <c r="E186" s="99"/>
      <c r="F186" s="68"/>
      <c r="G186" s="65"/>
      <c r="H186" s="69"/>
      <c r="I186" s="70"/>
      <c r="J186" s="70"/>
      <c r="K186" s="36"/>
      <c r="L186" s="100"/>
      <c r="M186" s="100"/>
      <c r="N186" s="72"/>
      <c r="O186" s="78" t="s">
        <v>210</v>
      </c>
      <c r="P186" s="80">
        <v>42481.909756944442</v>
      </c>
      <c r="Q186" s="78" t="s">
        <v>1035</v>
      </c>
      <c r="R186" s="78"/>
      <c r="S186" s="78"/>
      <c r="T186" s="78" t="s">
        <v>226</v>
      </c>
      <c r="U186" s="80">
        <v>42481.909756944442</v>
      </c>
      <c r="V186" s="82" t="s">
        <v>1406</v>
      </c>
      <c r="W186" s="78"/>
      <c r="X186" s="78"/>
      <c r="Y186" s="84" t="s">
        <v>1690</v>
      </c>
      <c r="Z186" s="78"/>
      <c r="AA186" s="78"/>
    </row>
    <row r="187" spans="1:27" x14ac:dyDescent="0.25">
      <c r="A187" s="64" t="s">
        <v>738</v>
      </c>
      <c r="B187" s="64" t="s">
        <v>918</v>
      </c>
      <c r="C187" s="65"/>
      <c r="D187" s="66"/>
      <c r="E187" s="99"/>
      <c r="F187" s="68"/>
      <c r="G187" s="65"/>
      <c r="H187" s="69"/>
      <c r="I187" s="70"/>
      <c r="J187" s="70"/>
      <c r="K187" s="36"/>
      <c r="L187" s="100"/>
      <c r="M187" s="100"/>
      <c r="N187" s="72"/>
      <c r="O187" s="78" t="s">
        <v>210</v>
      </c>
      <c r="P187" s="80">
        <v>42481.910057870373</v>
      </c>
      <c r="Q187" s="78" t="s">
        <v>1032</v>
      </c>
      <c r="R187" s="78"/>
      <c r="S187" s="78"/>
      <c r="T187" s="78" t="s">
        <v>226</v>
      </c>
      <c r="U187" s="80">
        <v>42481.910057870373</v>
      </c>
      <c r="V187" s="82" t="s">
        <v>1407</v>
      </c>
      <c r="W187" s="78"/>
      <c r="X187" s="78"/>
      <c r="Y187" s="84" t="s">
        <v>1691</v>
      </c>
      <c r="Z187" s="78"/>
      <c r="AA187" s="78"/>
    </row>
    <row r="188" spans="1:27" x14ac:dyDescent="0.25">
      <c r="A188" s="64" t="s">
        <v>739</v>
      </c>
      <c r="B188" s="64" t="s">
        <v>204</v>
      </c>
      <c r="C188" s="65"/>
      <c r="D188" s="66"/>
      <c r="E188" s="99"/>
      <c r="F188" s="68"/>
      <c r="G188" s="65"/>
      <c r="H188" s="69"/>
      <c r="I188" s="70"/>
      <c r="J188" s="70"/>
      <c r="K188" s="36"/>
      <c r="L188" s="100"/>
      <c r="M188" s="100"/>
      <c r="N188" s="72"/>
      <c r="O188" s="78" t="s">
        <v>210</v>
      </c>
      <c r="P188" s="80">
        <v>42481.910196759258</v>
      </c>
      <c r="Q188" s="78" t="s">
        <v>213</v>
      </c>
      <c r="R188" s="82" t="s">
        <v>216</v>
      </c>
      <c r="S188" s="78" t="s">
        <v>221</v>
      </c>
      <c r="T188" s="78" t="s">
        <v>227</v>
      </c>
      <c r="U188" s="80">
        <v>42481.910196759258</v>
      </c>
      <c r="V188" s="82" t="s">
        <v>1408</v>
      </c>
      <c r="W188" s="78"/>
      <c r="X188" s="78"/>
      <c r="Y188" s="84" t="s">
        <v>1692</v>
      </c>
      <c r="Z188" s="78"/>
      <c r="AA188" s="78"/>
    </row>
    <row r="189" spans="1:27" x14ac:dyDescent="0.25">
      <c r="A189" s="64" t="s">
        <v>739</v>
      </c>
      <c r="B189" s="64" t="s">
        <v>205</v>
      </c>
      <c r="C189" s="65"/>
      <c r="D189" s="66"/>
      <c r="E189" s="99"/>
      <c r="F189" s="68"/>
      <c r="G189" s="65"/>
      <c r="H189" s="69"/>
      <c r="I189" s="70"/>
      <c r="J189" s="70"/>
      <c r="K189" s="36"/>
      <c r="L189" s="100"/>
      <c r="M189" s="100"/>
      <c r="N189" s="72"/>
      <c r="O189" s="78" t="s">
        <v>210</v>
      </c>
      <c r="P189" s="80">
        <v>42481.910196759258</v>
      </c>
      <c r="Q189" s="78" t="s">
        <v>213</v>
      </c>
      <c r="R189" s="82" t="s">
        <v>216</v>
      </c>
      <c r="S189" s="78" t="s">
        <v>221</v>
      </c>
      <c r="T189" s="78" t="s">
        <v>227</v>
      </c>
      <c r="U189" s="80">
        <v>42481.910196759258</v>
      </c>
      <c r="V189" s="82" t="s">
        <v>1408</v>
      </c>
      <c r="W189" s="78"/>
      <c r="X189" s="78"/>
      <c r="Y189" s="84" t="s">
        <v>1692</v>
      </c>
      <c r="Z189" s="78"/>
      <c r="AA189" s="78"/>
    </row>
    <row r="190" spans="1:27" x14ac:dyDescent="0.25">
      <c r="A190" s="64" t="s">
        <v>740</v>
      </c>
      <c r="B190" s="64" t="s">
        <v>863</v>
      </c>
      <c r="C190" s="65"/>
      <c r="D190" s="66"/>
      <c r="E190" s="99"/>
      <c r="F190" s="68"/>
      <c r="G190" s="65"/>
      <c r="H190" s="69"/>
      <c r="I190" s="70"/>
      <c r="J190" s="70"/>
      <c r="K190" s="36"/>
      <c r="L190" s="100"/>
      <c r="M190" s="100"/>
      <c r="N190" s="72"/>
      <c r="O190" s="78" t="s">
        <v>210</v>
      </c>
      <c r="P190" s="80">
        <v>42481.910393518519</v>
      </c>
      <c r="Q190" s="78" t="s">
        <v>966</v>
      </c>
      <c r="R190" s="78"/>
      <c r="S190" s="78"/>
      <c r="T190" s="78" t="s">
        <v>226</v>
      </c>
      <c r="U190" s="80">
        <v>42481.910393518519</v>
      </c>
      <c r="V190" s="82" t="s">
        <v>1409</v>
      </c>
      <c r="W190" s="78"/>
      <c r="X190" s="78"/>
      <c r="Y190" s="84" t="s">
        <v>1693</v>
      </c>
      <c r="Z190" s="78"/>
      <c r="AA190" s="78"/>
    </row>
    <row r="191" spans="1:27" x14ac:dyDescent="0.25">
      <c r="A191" s="64" t="s">
        <v>740</v>
      </c>
      <c r="B191" s="64" t="s">
        <v>864</v>
      </c>
      <c r="C191" s="65"/>
      <c r="D191" s="66"/>
      <c r="E191" s="99"/>
      <c r="F191" s="68"/>
      <c r="G191" s="65"/>
      <c r="H191" s="69"/>
      <c r="I191" s="70"/>
      <c r="J191" s="70"/>
      <c r="K191" s="36"/>
      <c r="L191" s="100"/>
      <c r="M191" s="100"/>
      <c r="N191" s="72"/>
      <c r="O191" s="78" t="s">
        <v>210</v>
      </c>
      <c r="P191" s="80">
        <v>42481.910393518519</v>
      </c>
      <c r="Q191" s="78" t="s">
        <v>966</v>
      </c>
      <c r="R191" s="78"/>
      <c r="S191" s="78"/>
      <c r="T191" s="78" t="s">
        <v>226</v>
      </c>
      <c r="U191" s="80">
        <v>42481.910393518519</v>
      </c>
      <c r="V191" s="82" t="s">
        <v>1409</v>
      </c>
      <c r="W191" s="78"/>
      <c r="X191" s="78"/>
      <c r="Y191" s="84" t="s">
        <v>1693</v>
      </c>
      <c r="Z191" s="78"/>
      <c r="AA191" s="78"/>
    </row>
    <row r="192" spans="1:27" x14ac:dyDescent="0.25">
      <c r="A192" s="64" t="s">
        <v>741</v>
      </c>
      <c r="B192" s="64" t="s">
        <v>885</v>
      </c>
      <c r="C192" s="65"/>
      <c r="D192" s="66"/>
      <c r="E192" s="99"/>
      <c r="F192" s="68"/>
      <c r="G192" s="65"/>
      <c r="H192" s="69"/>
      <c r="I192" s="70"/>
      <c r="J192" s="70"/>
      <c r="K192" s="36"/>
      <c r="L192" s="100"/>
      <c r="M192" s="100"/>
      <c r="N192" s="72"/>
      <c r="O192" s="78" t="s">
        <v>210</v>
      </c>
      <c r="P192" s="80">
        <v>42481.910856481481</v>
      </c>
      <c r="Q192" s="78" t="s">
        <v>998</v>
      </c>
      <c r="R192" s="82" t="s">
        <v>1141</v>
      </c>
      <c r="S192" s="78" t="s">
        <v>218</v>
      </c>
      <c r="T192" s="78" t="s">
        <v>226</v>
      </c>
      <c r="U192" s="80">
        <v>42481.910856481481</v>
      </c>
      <c r="V192" s="82" t="s">
        <v>1410</v>
      </c>
      <c r="W192" s="78"/>
      <c r="X192" s="78"/>
      <c r="Y192" s="84" t="s">
        <v>1694</v>
      </c>
      <c r="Z192" s="78"/>
      <c r="AA192" s="78"/>
    </row>
    <row r="193" spans="1:27" x14ac:dyDescent="0.25">
      <c r="A193" s="64" t="s">
        <v>741</v>
      </c>
      <c r="B193" s="64" t="s">
        <v>886</v>
      </c>
      <c r="C193" s="65"/>
      <c r="D193" s="66"/>
      <c r="E193" s="99"/>
      <c r="F193" s="68"/>
      <c r="G193" s="65"/>
      <c r="H193" s="69"/>
      <c r="I193" s="70"/>
      <c r="J193" s="70"/>
      <c r="K193" s="36"/>
      <c r="L193" s="100"/>
      <c r="M193" s="100"/>
      <c r="N193" s="72"/>
      <c r="O193" s="78" t="s">
        <v>210</v>
      </c>
      <c r="P193" s="80">
        <v>42481.910856481481</v>
      </c>
      <c r="Q193" s="78" t="s">
        <v>998</v>
      </c>
      <c r="R193" s="82" t="s">
        <v>1141</v>
      </c>
      <c r="S193" s="78" t="s">
        <v>218</v>
      </c>
      <c r="T193" s="78" t="s">
        <v>226</v>
      </c>
      <c r="U193" s="80">
        <v>42481.910856481481</v>
      </c>
      <c r="V193" s="82" t="s">
        <v>1410</v>
      </c>
      <c r="W193" s="78"/>
      <c r="X193" s="78"/>
      <c r="Y193" s="84" t="s">
        <v>1694</v>
      </c>
      <c r="Z193" s="78"/>
      <c r="AA193" s="78"/>
    </row>
    <row r="194" spans="1:27" x14ac:dyDescent="0.25">
      <c r="A194" s="64" t="s">
        <v>742</v>
      </c>
      <c r="B194" s="64" t="s">
        <v>920</v>
      </c>
      <c r="C194" s="65"/>
      <c r="D194" s="66"/>
      <c r="E194" s="99"/>
      <c r="F194" s="68"/>
      <c r="G194" s="65"/>
      <c r="H194" s="69"/>
      <c r="I194" s="70"/>
      <c r="J194" s="70"/>
      <c r="K194" s="36"/>
      <c r="L194" s="100"/>
      <c r="M194" s="100"/>
      <c r="N194" s="72"/>
      <c r="O194" s="78" t="s">
        <v>210</v>
      </c>
      <c r="P194" s="80">
        <v>42481.911516203705</v>
      </c>
      <c r="Q194" s="78" t="s">
        <v>1036</v>
      </c>
      <c r="R194" s="82" t="s">
        <v>1156</v>
      </c>
      <c r="S194" s="78" t="s">
        <v>218</v>
      </c>
      <c r="T194" s="78" t="s">
        <v>1251</v>
      </c>
      <c r="U194" s="80">
        <v>42481.911516203705</v>
      </c>
      <c r="V194" s="82" t="s">
        <v>1411</v>
      </c>
      <c r="W194" s="78"/>
      <c r="X194" s="78"/>
      <c r="Y194" s="84" t="s">
        <v>1695</v>
      </c>
      <c r="Z194" s="78"/>
      <c r="AA194" s="78"/>
    </row>
    <row r="195" spans="1:27" x14ac:dyDescent="0.25">
      <c r="A195" s="64" t="s">
        <v>743</v>
      </c>
      <c r="B195" s="64" t="s">
        <v>743</v>
      </c>
      <c r="C195" s="65"/>
      <c r="D195" s="66"/>
      <c r="E195" s="99"/>
      <c r="F195" s="68"/>
      <c r="G195" s="65"/>
      <c r="H195" s="69"/>
      <c r="I195" s="70"/>
      <c r="J195" s="70"/>
      <c r="K195" s="36"/>
      <c r="L195" s="100"/>
      <c r="M195" s="100"/>
      <c r="N195" s="72"/>
      <c r="O195" s="78" t="s">
        <v>179</v>
      </c>
      <c r="P195" s="80">
        <v>42481.899293981478</v>
      </c>
      <c r="Q195" s="78" t="s">
        <v>1037</v>
      </c>
      <c r="R195" s="78"/>
      <c r="S195" s="78"/>
      <c r="T195" s="78" t="s">
        <v>1247</v>
      </c>
      <c r="U195" s="80">
        <v>42481.899293981478</v>
      </c>
      <c r="V195" s="82" t="s">
        <v>1412</v>
      </c>
      <c r="W195" s="78"/>
      <c r="X195" s="78"/>
      <c r="Y195" s="84" t="s">
        <v>1696</v>
      </c>
      <c r="Z195" s="78"/>
      <c r="AA195" s="78"/>
    </row>
    <row r="196" spans="1:27" x14ac:dyDescent="0.25">
      <c r="A196" s="64" t="s">
        <v>743</v>
      </c>
      <c r="B196" s="64" t="s">
        <v>743</v>
      </c>
      <c r="C196" s="65"/>
      <c r="D196" s="66"/>
      <c r="E196" s="99"/>
      <c r="F196" s="68"/>
      <c r="G196" s="65"/>
      <c r="H196" s="69"/>
      <c r="I196" s="70"/>
      <c r="J196" s="70"/>
      <c r="K196" s="36"/>
      <c r="L196" s="100"/>
      <c r="M196" s="100"/>
      <c r="N196" s="72"/>
      <c r="O196" s="78" t="s">
        <v>179</v>
      </c>
      <c r="P196" s="80">
        <v>42481.900023148148</v>
      </c>
      <c r="Q196" s="78" t="s">
        <v>1038</v>
      </c>
      <c r="R196" s="78"/>
      <c r="S196" s="78"/>
      <c r="T196" s="78" t="s">
        <v>1247</v>
      </c>
      <c r="U196" s="80">
        <v>42481.900023148148</v>
      </c>
      <c r="V196" s="82" t="s">
        <v>1413</v>
      </c>
      <c r="W196" s="78"/>
      <c r="X196" s="78"/>
      <c r="Y196" s="84" t="s">
        <v>1697</v>
      </c>
      <c r="Z196" s="78"/>
      <c r="AA196" s="78"/>
    </row>
    <row r="197" spans="1:27" x14ac:dyDescent="0.25">
      <c r="A197" s="64" t="s">
        <v>744</v>
      </c>
      <c r="B197" s="64" t="s">
        <v>743</v>
      </c>
      <c r="C197" s="65"/>
      <c r="D197" s="66"/>
      <c r="E197" s="99"/>
      <c r="F197" s="68"/>
      <c r="G197" s="65"/>
      <c r="H197" s="69"/>
      <c r="I197" s="70"/>
      <c r="J197" s="70"/>
      <c r="K197" s="36"/>
      <c r="L197" s="100"/>
      <c r="M197" s="100"/>
      <c r="N197" s="72"/>
      <c r="O197" s="78" t="s">
        <v>210</v>
      </c>
      <c r="P197" s="80">
        <v>42481.91170138889</v>
      </c>
      <c r="Q197" s="78" t="s">
        <v>1024</v>
      </c>
      <c r="R197" s="78"/>
      <c r="S197" s="78"/>
      <c r="T197" s="78" t="s">
        <v>1247</v>
      </c>
      <c r="U197" s="80">
        <v>42481.91170138889</v>
      </c>
      <c r="V197" s="82" t="s">
        <v>1414</v>
      </c>
      <c r="W197" s="78"/>
      <c r="X197" s="78"/>
      <c r="Y197" s="84" t="s">
        <v>1698</v>
      </c>
      <c r="Z197" s="78"/>
      <c r="AA197" s="78"/>
    </row>
    <row r="198" spans="1:27" x14ac:dyDescent="0.25">
      <c r="A198" s="64" t="s">
        <v>745</v>
      </c>
      <c r="B198" s="64" t="s">
        <v>846</v>
      </c>
      <c r="C198" s="65"/>
      <c r="D198" s="66"/>
      <c r="E198" s="99"/>
      <c r="F198" s="68"/>
      <c r="G198" s="65"/>
      <c r="H198" s="69"/>
      <c r="I198" s="70"/>
      <c r="J198" s="70"/>
      <c r="K198" s="36"/>
      <c r="L198" s="100"/>
      <c r="M198" s="100"/>
      <c r="N198" s="72"/>
      <c r="O198" s="78" t="s">
        <v>210</v>
      </c>
      <c r="P198" s="80">
        <v>42481.911747685182</v>
      </c>
      <c r="Q198" s="78" t="s">
        <v>1039</v>
      </c>
      <c r="R198" s="82" t="s">
        <v>1157</v>
      </c>
      <c r="S198" s="78" t="s">
        <v>218</v>
      </c>
      <c r="T198" s="78" t="s">
        <v>1252</v>
      </c>
      <c r="U198" s="80">
        <v>42481.911747685182</v>
      </c>
      <c r="V198" s="82" t="s">
        <v>1415</v>
      </c>
      <c r="W198" s="78"/>
      <c r="X198" s="78"/>
      <c r="Y198" s="84" t="s">
        <v>1699</v>
      </c>
      <c r="Z198" s="78"/>
      <c r="AA198" s="78"/>
    </row>
    <row r="199" spans="1:27" x14ac:dyDescent="0.25">
      <c r="A199" s="64" t="s">
        <v>746</v>
      </c>
      <c r="B199" s="64" t="s">
        <v>785</v>
      </c>
      <c r="C199" s="65"/>
      <c r="D199" s="66"/>
      <c r="E199" s="99"/>
      <c r="F199" s="68"/>
      <c r="G199" s="65"/>
      <c r="H199" s="69"/>
      <c r="I199" s="70"/>
      <c r="J199" s="70"/>
      <c r="K199" s="36"/>
      <c r="L199" s="100"/>
      <c r="M199" s="100"/>
      <c r="N199" s="72"/>
      <c r="O199" s="78" t="s">
        <v>210</v>
      </c>
      <c r="P199" s="80">
        <v>42481.899386574078</v>
      </c>
      <c r="Q199" s="78" t="s">
        <v>1000</v>
      </c>
      <c r="R199" s="78"/>
      <c r="S199" s="78"/>
      <c r="T199" s="78" t="s">
        <v>226</v>
      </c>
      <c r="U199" s="80">
        <v>42481.899386574078</v>
      </c>
      <c r="V199" s="82" t="s">
        <v>1416</v>
      </c>
      <c r="W199" s="78"/>
      <c r="X199" s="78"/>
      <c r="Y199" s="84" t="s">
        <v>1700</v>
      </c>
      <c r="Z199" s="78"/>
      <c r="AA199" s="78"/>
    </row>
    <row r="200" spans="1:27" x14ac:dyDescent="0.25">
      <c r="A200" s="64" t="s">
        <v>746</v>
      </c>
      <c r="B200" s="64" t="s">
        <v>916</v>
      </c>
      <c r="C200" s="65"/>
      <c r="D200" s="66"/>
      <c r="E200" s="99"/>
      <c r="F200" s="68"/>
      <c r="G200" s="65"/>
      <c r="H200" s="69"/>
      <c r="I200" s="70"/>
      <c r="J200" s="70"/>
      <c r="K200" s="36"/>
      <c r="L200" s="100"/>
      <c r="M200" s="100"/>
      <c r="N200" s="72"/>
      <c r="O200" s="78" t="s">
        <v>210</v>
      </c>
      <c r="P200" s="80">
        <v>42481.911898148152</v>
      </c>
      <c r="Q200" s="78" t="s">
        <v>1031</v>
      </c>
      <c r="R200" s="78"/>
      <c r="S200" s="78"/>
      <c r="T200" s="78" t="s">
        <v>1249</v>
      </c>
      <c r="U200" s="80">
        <v>42481.911898148152</v>
      </c>
      <c r="V200" s="82" t="s">
        <v>1417</v>
      </c>
      <c r="W200" s="78"/>
      <c r="X200" s="78"/>
      <c r="Y200" s="84" t="s">
        <v>1701</v>
      </c>
      <c r="Z200" s="78"/>
      <c r="AA200" s="78"/>
    </row>
    <row r="201" spans="1:27" x14ac:dyDescent="0.25">
      <c r="A201" s="64" t="s">
        <v>746</v>
      </c>
      <c r="B201" s="64" t="s">
        <v>917</v>
      </c>
      <c r="C201" s="65"/>
      <c r="D201" s="66"/>
      <c r="E201" s="99"/>
      <c r="F201" s="68"/>
      <c r="G201" s="65"/>
      <c r="H201" s="69"/>
      <c r="I201" s="70"/>
      <c r="J201" s="70"/>
      <c r="K201" s="36"/>
      <c r="L201" s="100"/>
      <c r="M201" s="100"/>
      <c r="N201" s="72"/>
      <c r="O201" s="78" t="s">
        <v>210</v>
      </c>
      <c r="P201" s="80">
        <v>42481.911898148152</v>
      </c>
      <c r="Q201" s="78" t="s">
        <v>1031</v>
      </c>
      <c r="R201" s="78"/>
      <c r="S201" s="78"/>
      <c r="T201" s="78" t="s">
        <v>1249</v>
      </c>
      <c r="U201" s="80">
        <v>42481.911898148152</v>
      </c>
      <c r="V201" s="82" t="s">
        <v>1417</v>
      </c>
      <c r="W201" s="78"/>
      <c r="X201" s="78"/>
      <c r="Y201" s="84" t="s">
        <v>1701</v>
      </c>
      <c r="Z201" s="78"/>
      <c r="AA201" s="78"/>
    </row>
    <row r="202" spans="1:27" x14ac:dyDescent="0.25">
      <c r="A202" s="64" t="s">
        <v>747</v>
      </c>
      <c r="B202" s="64" t="s">
        <v>846</v>
      </c>
      <c r="C202" s="65"/>
      <c r="D202" s="66"/>
      <c r="E202" s="99"/>
      <c r="F202" s="68"/>
      <c r="G202" s="65"/>
      <c r="H202" s="69"/>
      <c r="I202" s="70"/>
      <c r="J202" s="70"/>
      <c r="K202" s="36"/>
      <c r="L202" s="100"/>
      <c r="M202" s="100"/>
      <c r="N202" s="72"/>
      <c r="O202" s="78" t="s">
        <v>210</v>
      </c>
      <c r="P202" s="80">
        <v>42481.912627314814</v>
      </c>
      <c r="Q202" s="78" t="s">
        <v>1039</v>
      </c>
      <c r="R202" s="82" t="s">
        <v>1157</v>
      </c>
      <c r="S202" s="78" t="s">
        <v>218</v>
      </c>
      <c r="T202" s="78" t="s">
        <v>1252</v>
      </c>
      <c r="U202" s="80">
        <v>42481.912627314814</v>
      </c>
      <c r="V202" s="82" t="s">
        <v>1418</v>
      </c>
      <c r="W202" s="78"/>
      <c r="X202" s="78"/>
      <c r="Y202" s="84" t="s">
        <v>1702</v>
      </c>
      <c r="Z202" s="78"/>
      <c r="AA202" s="78"/>
    </row>
    <row r="203" spans="1:27" x14ac:dyDescent="0.25">
      <c r="A203" s="64" t="s">
        <v>748</v>
      </c>
      <c r="B203" s="64" t="s">
        <v>921</v>
      </c>
      <c r="C203" s="65"/>
      <c r="D203" s="66"/>
      <c r="E203" s="99"/>
      <c r="F203" s="68"/>
      <c r="G203" s="65"/>
      <c r="H203" s="69"/>
      <c r="I203" s="70"/>
      <c r="J203" s="70"/>
      <c r="K203" s="36"/>
      <c r="L203" s="100"/>
      <c r="M203" s="100"/>
      <c r="N203" s="72"/>
      <c r="O203" s="78" t="s">
        <v>210</v>
      </c>
      <c r="P203" s="80">
        <v>42481.913402777776</v>
      </c>
      <c r="Q203" s="78" t="s">
        <v>1040</v>
      </c>
      <c r="R203" s="82" t="s">
        <v>1158</v>
      </c>
      <c r="S203" s="78" t="s">
        <v>1207</v>
      </c>
      <c r="T203" s="78" t="s">
        <v>226</v>
      </c>
      <c r="U203" s="80">
        <v>42481.913402777776</v>
      </c>
      <c r="V203" s="82" t="s">
        <v>1419</v>
      </c>
      <c r="W203" s="78"/>
      <c r="X203" s="78"/>
      <c r="Y203" s="84" t="s">
        <v>1703</v>
      </c>
      <c r="Z203" s="78"/>
      <c r="AA203" s="78"/>
    </row>
    <row r="204" spans="1:27" x14ac:dyDescent="0.25">
      <c r="A204" s="64" t="s">
        <v>749</v>
      </c>
      <c r="B204" s="64" t="s">
        <v>922</v>
      </c>
      <c r="C204" s="65"/>
      <c r="D204" s="66"/>
      <c r="E204" s="99"/>
      <c r="F204" s="68"/>
      <c r="G204" s="65"/>
      <c r="H204" s="69"/>
      <c r="I204" s="70"/>
      <c r="J204" s="70"/>
      <c r="K204" s="36"/>
      <c r="L204" s="100"/>
      <c r="M204" s="100"/>
      <c r="N204" s="72"/>
      <c r="O204" s="78" t="s">
        <v>211</v>
      </c>
      <c r="P204" s="80">
        <v>42481.913807870369</v>
      </c>
      <c r="Q204" s="78" t="s">
        <v>1041</v>
      </c>
      <c r="R204" s="78"/>
      <c r="S204" s="78"/>
      <c r="T204" s="78" t="s">
        <v>1253</v>
      </c>
      <c r="U204" s="80">
        <v>42481.913807870369</v>
      </c>
      <c r="V204" s="82" t="s">
        <v>1420</v>
      </c>
      <c r="W204" s="78"/>
      <c r="X204" s="78"/>
      <c r="Y204" s="84" t="s">
        <v>1704</v>
      </c>
      <c r="Z204" s="78"/>
      <c r="AA204" s="78"/>
    </row>
    <row r="205" spans="1:27" x14ac:dyDescent="0.25">
      <c r="A205" s="64" t="s">
        <v>750</v>
      </c>
      <c r="B205" s="64" t="s">
        <v>846</v>
      </c>
      <c r="C205" s="65"/>
      <c r="D205" s="66"/>
      <c r="E205" s="99"/>
      <c r="F205" s="68"/>
      <c r="G205" s="65"/>
      <c r="H205" s="69"/>
      <c r="I205" s="70"/>
      <c r="J205" s="70"/>
      <c r="K205" s="36"/>
      <c r="L205" s="100"/>
      <c r="M205" s="100"/>
      <c r="N205" s="72"/>
      <c r="O205" s="78" t="s">
        <v>210</v>
      </c>
      <c r="P205" s="80">
        <v>42481.913842592592</v>
      </c>
      <c r="Q205" s="78" t="s">
        <v>1039</v>
      </c>
      <c r="R205" s="82" t="s">
        <v>1157</v>
      </c>
      <c r="S205" s="78" t="s">
        <v>218</v>
      </c>
      <c r="T205" s="78" t="s">
        <v>1252</v>
      </c>
      <c r="U205" s="80">
        <v>42481.913842592592</v>
      </c>
      <c r="V205" s="82" t="s">
        <v>1421</v>
      </c>
      <c r="W205" s="78"/>
      <c r="X205" s="78"/>
      <c r="Y205" s="84" t="s">
        <v>1705</v>
      </c>
      <c r="Z205" s="78"/>
      <c r="AA205" s="78"/>
    </row>
    <row r="206" spans="1:27" x14ac:dyDescent="0.25">
      <c r="A206" s="64" t="s">
        <v>751</v>
      </c>
      <c r="B206" s="64" t="s">
        <v>923</v>
      </c>
      <c r="C206" s="65"/>
      <c r="D206" s="66"/>
      <c r="E206" s="99"/>
      <c r="F206" s="68"/>
      <c r="G206" s="65"/>
      <c r="H206" s="69"/>
      <c r="I206" s="70"/>
      <c r="J206" s="70"/>
      <c r="K206" s="36"/>
      <c r="L206" s="100"/>
      <c r="M206" s="100"/>
      <c r="N206" s="72"/>
      <c r="O206" s="78" t="s">
        <v>210</v>
      </c>
      <c r="P206" s="80">
        <v>42481.914143518516</v>
      </c>
      <c r="Q206" s="78" t="s">
        <v>1042</v>
      </c>
      <c r="R206" s="78"/>
      <c r="S206" s="78"/>
      <c r="T206" s="78" t="s">
        <v>1254</v>
      </c>
      <c r="U206" s="80">
        <v>42481.914143518516</v>
      </c>
      <c r="V206" s="82" t="s">
        <v>1422</v>
      </c>
      <c r="W206" s="78"/>
      <c r="X206" s="78"/>
      <c r="Y206" s="84" t="s">
        <v>1706</v>
      </c>
      <c r="Z206" s="78"/>
      <c r="AA206" s="78"/>
    </row>
    <row r="207" spans="1:27" x14ac:dyDescent="0.25">
      <c r="A207" s="64" t="s">
        <v>752</v>
      </c>
      <c r="B207" s="64" t="s">
        <v>924</v>
      </c>
      <c r="C207" s="65"/>
      <c r="D207" s="66"/>
      <c r="E207" s="99"/>
      <c r="F207" s="68"/>
      <c r="G207" s="65"/>
      <c r="H207" s="69"/>
      <c r="I207" s="70"/>
      <c r="J207" s="70"/>
      <c r="K207" s="36"/>
      <c r="L207" s="100"/>
      <c r="M207" s="100"/>
      <c r="N207" s="72"/>
      <c r="O207" s="78" t="s">
        <v>210</v>
      </c>
      <c r="P207" s="80">
        <v>42481.914259259262</v>
      </c>
      <c r="Q207" s="78" t="s">
        <v>1043</v>
      </c>
      <c r="R207" s="82" t="s">
        <v>1159</v>
      </c>
      <c r="S207" s="78" t="s">
        <v>1208</v>
      </c>
      <c r="T207" s="78" t="s">
        <v>1255</v>
      </c>
      <c r="U207" s="80">
        <v>42481.914259259262</v>
      </c>
      <c r="V207" s="82" t="s">
        <v>1423</v>
      </c>
      <c r="W207" s="78"/>
      <c r="X207" s="78"/>
      <c r="Y207" s="84" t="s">
        <v>1707</v>
      </c>
      <c r="Z207" s="78"/>
      <c r="AA207" s="78"/>
    </row>
    <row r="208" spans="1:27" x14ac:dyDescent="0.25">
      <c r="A208" s="64" t="s">
        <v>753</v>
      </c>
      <c r="B208" s="64" t="s">
        <v>203</v>
      </c>
      <c r="C208" s="65"/>
      <c r="D208" s="66"/>
      <c r="E208" s="99"/>
      <c r="F208" s="68"/>
      <c r="G208" s="65"/>
      <c r="H208" s="69"/>
      <c r="I208" s="70"/>
      <c r="J208" s="70"/>
      <c r="K208" s="36"/>
      <c r="L208" s="100"/>
      <c r="M208" s="100"/>
      <c r="N208" s="72"/>
      <c r="O208" s="78" t="s">
        <v>210</v>
      </c>
      <c r="P208" s="80">
        <v>42481.914687500001</v>
      </c>
      <c r="Q208" s="78" t="s">
        <v>1044</v>
      </c>
      <c r="R208" s="78"/>
      <c r="S208" s="78"/>
      <c r="T208" s="78" t="s">
        <v>226</v>
      </c>
      <c r="U208" s="80">
        <v>42481.914687500001</v>
      </c>
      <c r="V208" s="82" t="s">
        <v>1424</v>
      </c>
      <c r="W208" s="78"/>
      <c r="X208" s="78"/>
      <c r="Y208" s="84" t="s">
        <v>1708</v>
      </c>
      <c r="Z208" s="78"/>
      <c r="AA208" s="78"/>
    </row>
    <row r="209" spans="1:27" x14ac:dyDescent="0.25">
      <c r="A209" s="64" t="s">
        <v>754</v>
      </c>
      <c r="B209" s="64" t="s">
        <v>764</v>
      </c>
      <c r="C209" s="65"/>
      <c r="D209" s="66"/>
      <c r="E209" s="99"/>
      <c r="F209" s="68"/>
      <c r="G209" s="65"/>
      <c r="H209" s="69"/>
      <c r="I209" s="70"/>
      <c r="J209" s="70"/>
      <c r="K209" s="36"/>
      <c r="L209" s="100"/>
      <c r="M209" s="100"/>
      <c r="N209" s="72"/>
      <c r="O209" s="78" t="s">
        <v>210</v>
      </c>
      <c r="P209" s="80">
        <v>42481.915266203701</v>
      </c>
      <c r="Q209" s="78" t="s">
        <v>1029</v>
      </c>
      <c r="R209" s="78"/>
      <c r="S209" s="78"/>
      <c r="T209" s="78" t="s">
        <v>226</v>
      </c>
      <c r="U209" s="80">
        <v>42481.915266203701</v>
      </c>
      <c r="V209" s="82" t="s">
        <v>1425</v>
      </c>
      <c r="W209" s="78"/>
      <c r="X209" s="78"/>
      <c r="Y209" s="84" t="s">
        <v>1709</v>
      </c>
      <c r="Z209" s="78"/>
      <c r="AA209" s="78"/>
    </row>
    <row r="210" spans="1:27" x14ac:dyDescent="0.25">
      <c r="A210" s="64" t="s">
        <v>754</v>
      </c>
      <c r="B210" s="64" t="s">
        <v>763</v>
      </c>
      <c r="C210" s="65"/>
      <c r="D210" s="66"/>
      <c r="E210" s="99"/>
      <c r="F210" s="68"/>
      <c r="G210" s="65"/>
      <c r="H210" s="69"/>
      <c r="I210" s="70"/>
      <c r="J210" s="70"/>
      <c r="K210" s="36"/>
      <c r="L210" s="100"/>
      <c r="M210" s="100"/>
      <c r="N210" s="72"/>
      <c r="O210" s="78" t="s">
        <v>210</v>
      </c>
      <c r="P210" s="80">
        <v>42481.915266203701</v>
      </c>
      <c r="Q210" s="78" t="s">
        <v>1029</v>
      </c>
      <c r="R210" s="78"/>
      <c r="S210" s="78"/>
      <c r="T210" s="78" t="s">
        <v>226</v>
      </c>
      <c r="U210" s="80">
        <v>42481.915266203701</v>
      </c>
      <c r="V210" s="82" t="s">
        <v>1425</v>
      </c>
      <c r="W210" s="78"/>
      <c r="X210" s="78"/>
      <c r="Y210" s="84" t="s">
        <v>1709</v>
      </c>
      <c r="Z210" s="78"/>
      <c r="AA210" s="78"/>
    </row>
    <row r="211" spans="1:27" x14ac:dyDescent="0.25">
      <c r="A211" s="64" t="s">
        <v>755</v>
      </c>
      <c r="B211" s="64" t="s">
        <v>846</v>
      </c>
      <c r="C211" s="65"/>
      <c r="D211" s="66"/>
      <c r="E211" s="99"/>
      <c r="F211" s="68"/>
      <c r="G211" s="65"/>
      <c r="H211" s="69"/>
      <c r="I211" s="70"/>
      <c r="J211" s="70"/>
      <c r="K211" s="36"/>
      <c r="L211" s="100"/>
      <c r="M211" s="100"/>
      <c r="N211" s="72"/>
      <c r="O211" s="78" t="s">
        <v>210</v>
      </c>
      <c r="P211" s="80">
        <v>42481.915300925924</v>
      </c>
      <c r="Q211" s="78" t="s">
        <v>1039</v>
      </c>
      <c r="R211" s="82" t="s">
        <v>1157</v>
      </c>
      <c r="S211" s="78" t="s">
        <v>218</v>
      </c>
      <c r="T211" s="78" t="s">
        <v>1252</v>
      </c>
      <c r="U211" s="80">
        <v>42481.915300925924</v>
      </c>
      <c r="V211" s="82" t="s">
        <v>1426</v>
      </c>
      <c r="W211" s="78"/>
      <c r="X211" s="78"/>
      <c r="Y211" s="84" t="s">
        <v>1710</v>
      </c>
      <c r="Z211" s="78"/>
      <c r="AA211" s="78"/>
    </row>
    <row r="212" spans="1:27" x14ac:dyDescent="0.25">
      <c r="A212" s="64" t="s">
        <v>756</v>
      </c>
      <c r="B212" s="64" t="s">
        <v>925</v>
      </c>
      <c r="C212" s="65"/>
      <c r="D212" s="66"/>
      <c r="E212" s="99"/>
      <c r="F212" s="68"/>
      <c r="G212" s="65"/>
      <c r="H212" s="69"/>
      <c r="I212" s="70"/>
      <c r="J212" s="70"/>
      <c r="K212" s="36"/>
      <c r="L212" s="100"/>
      <c r="M212" s="100"/>
      <c r="N212" s="72"/>
      <c r="O212" s="78" t="s">
        <v>210</v>
      </c>
      <c r="P212" s="80">
        <v>42481.909004629626</v>
      </c>
      <c r="Q212" s="78" t="s">
        <v>1045</v>
      </c>
      <c r="R212" s="78"/>
      <c r="S212" s="78"/>
      <c r="T212" s="78" t="s">
        <v>226</v>
      </c>
      <c r="U212" s="80">
        <v>42481.909004629626</v>
      </c>
      <c r="V212" s="82" t="s">
        <v>1427</v>
      </c>
      <c r="W212" s="78"/>
      <c r="X212" s="78"/>
      <c r="Y212" s="84" t="s">
        <v>1711</v>
      </c>
      <c r="Z212" s="78"/>
      <c r="AA212" s="78"/>
    </row>
    <row r="213" spans="1:27" x14ac:dyDescent="0.25">
      <c r="A213" s="64" t="s">
        <v>756</v>
      </c>
      <c r="B213" s="64" t="s">
        <v>189</v>
      </c>
      <c r="C213" s="65"/>
      <c r="D213" s="66"/>
      <c r="E213" s="99"/>
      <c r="F213" s="68"/>
      <c r="G213" s="65"/>
      <c r="H213" s="69"/>
      <c r="I213" s="70"/>
      <c r="J213" s="70"/>
      <c r="K213" s="36"/>
      <c r="L213" s="100"/>
      <c r="M213" s="100"/>
      <c r="N213" s="72"/>
      <c r="O213" s="78" t="s">
        <v>210</v>
      </c>
      <c r="P213" s="80">
        <v>42481.909004629626</v>
      </c>
      <c r="Q213" s="78" t="s">
        <v>1045</v>
      </c>
      <c r="R213" s="78"/>
      <c r="S213" s="78"/>
      <c r="T213" s="78" t="s">
        <v>226</v>
      </c>
      <c r="U213" s="80">
        <v>42481.909004629626</v>
      </c>
      <c r="V213" s="82" t="s">
        <v>1427</v>
      </c>
      <c r="W213" s="78"/>
      <c r="X213" s="78"/>
      <c r="Y213" s="84" t="s">
        <v>1711</v>
      </c>
      <c r="Z213" s="78"/>
      <c r="AA213" s="78"/>
    </row>
    <row r="214" spans="1:27" x14ac:dyDescent="0.25">
      <c r="A214" s="64" t="s">
        <v>756</v>
      </c>
      <c r="B214" s="64" t="s">
        <v>926</v>
      </c>
      <c r="C214" s="65"/>
      <c r="D214" s="66"/>
      <c r="E214" s="99"/>
      <c r="F214" s="68"/>
      <c r="G214" s="65"/>
      <c r="H214" s="69"/>
      <c r="I214" s="70"/>
      <c r="J214" s="70"/>
      <c r="K214" s="36"/>
      <c r="L214" s="100"/>
      <c r="M214" s="100"/>
      <c r="N214" s="72"/>
      <c r="O214" s="78" t="s">
        <v>210</v>
      </c>
      <c r="P214" s="80">
        <v>42481.909328703703</v>
      </c>
      <c r="Q214" s="78" t="s">
        <v>1046</v>
      </c>
      <c r="R214" s="82" t="s">
        <v>1160</v>
      </c>
      <c r="S214" s="78" t="s">
        <v>217</v>
      </c>
      <c r="T214" s="78" t="s">
        <v>226</v>
      </c>
      <c r="U214" s="80">
        <v>42481.909328703703</v>
      </c>
      <c r="V214" s="82" t="s">
        <v>1428</v>
      </c>
      <c r="W214" s="78"/>
      <c r="X214" s="78"/>
      <c r="Y214" s="84" t="s">
        <v>1712</v>
      </c>
      <c r="Z214" s="78"/>
      <c r="AA214" s="78"/>
    </row>
    <row r="215" spans="1:27" x14ac:dyDescent="0.25">
      <c r="A215" s="64" t="s">
        <v>756</v>
      </c>
      <c r="B215" s="64" t="s">
        <v>927</v>
      </c>
      <c r="C215" s="65"/>
      <c r="D215" s="66"/>
      <c r="E215" s="99"/>
      <c r="F215" s="68"/>
      <c r="G215" s="65"/>
      <c r="H215" s="69"/>
      <c r="I215" s="70"/>
      <c r="J215" s="70"/>
      <c r="K215" s="36"/>
      <c r="L215" s="100"/>
      <c r="M215" s="100"/>
      <c r="N215" s="72"/>
      <c r="O215" s="78" t="s">
        <v>210</v>
      </c>
      <c r="P215" s="80">
        <v>42481.910717592589</v>
      </c>
      <c r="Q215" s="78" t="s">
        <v>1047</v>
      </c>
      <c r="R215" s="82" t="s">
        <v>1161</v>
      </c>
      <c r="S215" s="78" t="s">
        <v>219</v>
      </c>
      <c r="T215" s="78" t="s">
        <v>226</v>
      </c>
      <c r="U215" s="80">
        <v>42481.910717592589</v>
      </c>
      <c r="V215" s="82" t="s">
        <v>1429</v>
      </c>
      <c r="W215" s="78"/>
      <c r="X215" s="78"/>
      <c r="Y215" s="84" t="s">
        <v>1713</v>
      </c>
      <c r="Z215" s="78"/>
      <c r="AA215" s="78"/>
    </row>
    <row r="216" spans="1:27" x14ac:dyDescent="0.25">
      <c r="A216" s="64" t="s">
        <v>756</v>
      </c>
      <c r="B216" s="64" t="s">
        <v>928</v>
      </c>
      <c r="C216" s="65"/>
      <c r="D216" s="66"/>
      <c r="E216" s="99"/>
      <c r="F216" s="68"/>
      <c r="G216" s="65"/>
      <c r="H216" s="69"/>
      <c r="I216" s="70"/>
      <c r="J216" s="70"/>
      <c r="K216" s="36"/>
      <c r="L216" s="100"/>
      <c r="M216" s="100"/>
      <c r="N216" s="72"/>
      <c r="O216" s="78" t="s">
        <v>210</v>
      </c>
      <c r="P216" s="80">
        <v>42481.910868055558</v>
      </c>
      <c r="Q216" s="78" t="s">
        <v>1048</v>
      </c>
      <c r="R216" s="82" t="s">
        <v>1162</v>
      </c>
      <c r="S216" s="78" t="s">
        <v>508</v>
      </c>
      <c r="T216" s="78" t="s">
        <v>226</v>
      </c>
      <c r="U216" s="80">
        <v>42481.910868055558</v>
      </c>
      <c r="V216" s="82" t="s">
        <v>1430</v>
      </c>
      <c r="W216" s="78"/>
      <c r="X216" s="78"/>
      <c r="Y216" s="84" t="s">
        <v>1714</v>
      </c>
      <c r="Z216" s="78"/>
      <c r="AA216" s="78"/>
    </row>
    <row r="217" spans="1:27" x14ac:dyDescent="0.25">
      <c r="A217" s="64" t="s">
        <v>756</v>
      </c>
      <c r="B217" s="64" t="s">
        <v>929</v>
      </c>
      <c r="C217" s="65"/>
      <c r="D217" s="66"/>
      <c r="E217" s="99"/>
      <c r="F217" s="68"/>
      <c r="G217" s="65"/>
      <c r="H217" s="69"/>
      <c r="I217" s="70"/>
      <c r="J217" s="70"/>
      <c r="K217" s="36"/>
      <c r="L217" s="100"/>
      <c r="M217" s="100"/>
      <c r="N217" s="72"/>
      <c r="O217" s="78" t="s">
        <v>210</v>
      </c>
      <c r="P217" s="80">
        <v>42481.911192129628</v>
      </c>
      <c r="Q217" s="78" t="s">
        <v>1049</v>
      </c>
      <c r="R217" s="78"/>
      <c r="S217" s="78"/>
      <c r="T217" s="78" t="s">
        <v>1256</v>
      </c>
      <c r="U217" s="80">
        <v>42481.911192129628</v>
      </c>
      <c r="V217" s="82" t="s">
        <v>1431</v>
      </c>
      <c r="W217" s="78"/>
      <c r="X217" s="78"/>
      <c r="Y217" s="84" t="s">
        <v>1715</v>
      </c>
      <c r="Z217" s="78"/>
      <c r="AA217" s="78"/>
    </row>
    <row r="218" spans="1:27" x14ac:dyDescent="0.25">
      <c r="A218" s="64" t="s">
        <v>756</v>
      </c>
      <c r="B218" s="64" t="s">
        <v>930</v>
      </c>
      <c r="C218" s="65"/>
      <c r="D218" s="66"/>
      <c r="E218" s="99"/>
      <c r="F218" s="68"/>
      <c r="G218" s="65"/>
      <c r="H218" s="69"/>
      <c r="I218" s="70"/>
      <c r="J218" s="70"/>
      <c r="K218" s="36"/>
      <c r="L218" s="100"/>
      <c r="M218" s="100"/>
      <c r="N218" s="72"/>
      <c r="O218" s="78" t="s">
        <v>210</v>
      </c>
      <c r="P218" s="80">
        <v>42481.911192129628</v>
      </c>
      <c r="Q218" s="78" t="s">
        <v>1049</v>
      </c>
      <c r="R218" s="78"/>
      <c r="S218" s="78"/>
      <c r="T218" s="78" t="s">
        <v>1256</v>
      </c>
      <c r="U218" s="80">
        <v>42481.911192129628</v>
      </c>
      <c r="V218" s="82" t="s">
        <v>1431</v>
      </c>
      <c r="W218" s="78"/>
      <c r="X218" s="78"/>
      <c r="Y218" s="84" t="s">
        <v>1715</v>
      </c>
      <c r="Z218" s="78"/>
      <c r="AA218" s="78"/>
    </row>
    <row r="219" spans="1:27" x14ac:dyDescent="0.25">
      <c r="A219" s="64" t="s">
        <v>756</v>
      </c>
      <c r="B219" s="64" t="s">
        <v>931</v>
      </c>
      <c r="C219" s="65"/>
      <c r="D219" s="66"/>
      <c r="E219" s="99"/>
      <c r="F219" s="68"/>
      <c r="G219" s="65"/>
      <c r="H219" s="69"/>
      <c r="I219" s="70"/>
      <c r="J219" s="70"/>
      <c r="K219" s="36"/>
      <c r="L219" s="100"/>
      <c r="M219" s="100"/>
      <c r="N219" s="72"/>
      <c r="O219" s="78" t="s">
        <v>210</v>
      </c>
      <c r="P219" s="80">
        <v>42481.91238425926</v>
      </c>
      <c r="Q219" s="78" t="s">
        <v>1050</v>
      </c>
      <c r="R219" s="78"/>
      <c r="S219" s="78"/>
      <c r="T219" s="78" t="s">
        <v>226</v>
      </c>
      <c r="U219" s="80">
        <v>42481.91238425926</v>
      </c>
      <c r="V219" s="82" t="s">
        <v>1432</v>
      </c>
      <c r="W219" s="78"/>
      <c r="X219" s="78"/>
      <c r="Y219" s="84" t="s">
        <v>1716</v>
      </c>
      <c r="Z219" s="78"/>
      <c r="AA219" s="78"/>
    </row>
    <row r="220" spans="1:27" x14ac:dyDescent="0.25">
      <c r="A220" s="64" t="s">
        <v>756</v>
      </c>
      <c r="B220" s="64" t="s">
        <v>501</v>
      </c>
      <c r="C220" s="65"/>
      <c r="D220" s="66"/>
      <c r="E220" s="99"/>
      <c r="F220" s="68"/>
      <c r="G220" s="65"/>
      <c r="H220" s="69"/>
      <c r="I220" s="70"/>
      <c r="J220" s="70"/>
      <c r="K220" s="36"/>
      <c r="L220" s="100"/>
      <c r="M220" s="100"/>
      <c r="N220" s="72"/>
      <c r="O220" s="78" t="s">
        <v>210</v>
      </c>
      <c r="P220" s="80">
        <v>42481.909328703703</v>
      </c>
      <c r="Q220" s="78" t="s">
        <v>1046</v>
      </c>
      <c r="R220" s="82" t="s">
        <v>1160</v>
      </c>
      <c r="S220" s="78" t="s">
        <v>217</v>
      </c>
      <c r="T220" s="78" t="s">
        <v>226</v>
      </c>
      <c r="U220" s="80">
        <v>42481.909328703703</v>
      </c>
      <c r="V220" s="82" t="s">
        <v>1428</v>
      </c>
      <c r="W220" s="78"/>
      <c r="X220" s="78"/>
      <c r="Y220" s="84" t="s">
        <v>1712</v>
      </c>
      <c r="Z220" s="78"/>
      <c r="AA220" s="78"/>
    </row>
    <row r="221" spans="1:27" x14ac:dyDescent="0.25">
      <c r="A221" s="64" t="s">
        <v>756</v>
      </c>
      <c r="B221" s="64" t="s">
        <v>207</v>
      </c>
      <c r="C221" s="65"/>
      <c r="D221" s="66"/>
      <c r="E221" s="99"/>
      <c r="F221" s="68"/>
      <c r="G221" s="65"/>
      <c r="H221" s="69"/>
      <c r="I221" s="70"/>
      <c r="J221" s="70"/>
      <c r="K221" s="36"/>
      <c r="L221" s="100"/>
      <c r="M221" s="100"/>
      <c r="N221" s="72"/>
      <c r="O221" s="78" t="s">
        <v>210</v>
      </c>
      <c r="P221" s="80">
        <v>42481.91134259259</v>
      </c>
      <c r="Q221" s="78" t="s">
        <v>1051</v>
      </c>
      <c r="R221" s="78"/>
      <c r="S221" s="78"/>
      <c r="T221" s="78" t="s">
        <v>226</v>
      </c>
      <c r="U221" s="80">
        <v>42481.91134259259</v>
      </c>
      <c r="V221" s="82" t="s">
        <v>1433</v>
      </c>
      <c r="W221" s="78"/>
      <c r="X221" s="78"/>
      <c r="Y221" s="84" t="s">
        <v>1717</v>
      </c>
      <c r="Z221" s="78"/>
      <c r="AA221" s="78"/>
    </row>
    <row r="222" spans="1:27" x14ac:dyDescent="0.25">
      <c r="A222" s="64" t="s">
        <v>756</v>
      </c>
      <c r="B222" s="64" t="s">
        <v>501</v>
      </c>
      <c r="C222" s="65"/>
      <c r="D222" s="66"/>
      <c r="E222" s="99"/>
      <c r="F222" s="68"/>
      <c r="G222" s="65"/>
      <c r="H222" s="69"/>
      <c r="I222" s="70"/>
      <c r="J222" s="70"/>
      <c r="K222" s="36"/>
      <c r="L222" s="100"/>
      <c r="M222" s="100"/>
      <c r="N222" s="72"/>
      <c r="O222" s="78" t="s">
        <v>210</v>
      </c>
      <c r="P222" s="80">
        <v>42481.91134259259</v>
      </c>
      <c r="Q222" s="78" t="s">
        <v>1051</v>
      </c>
      <c r="R222" s="78"/>
      <c r="S222" s="78"/>
      <c r="T222" s="78" t="s">
        <v>226</v>
      </c>
      <c r="U222" s="80">
        <v>42481.91134259259</v>
      </c>
      <c r="V222" s="82" t="s">
        <v>1433</v>
      </c>
      <c r="W222" s="78"/>
      <c r="X222" s="78"/>
      <c r="Y222" s="84" t="s">
        <v>1717</v>
      </c>
      <c r="Z222" s="78"/>
      <c r="AA222" s="78"/>
    </row>
    <row r="223" spans="1:27" x14ac:dyDescent="0.25">
      <c r="A223" s="64" t="s">
        <v>756</v>
      </c>
      <c r="B223" s="64" t="s">
        <v>932</v>
      </c>
      <c r="C223" s="65"/>
      <c r="D223" s="66"/>
      <c r="E223" s="99"/>
      <c r="F223" s="68"/>
      <c r="G223" s="65"/>
      <c r="H223" s="69"/>
      <c r="I223" s="70"/>
      <c r="J223" s="70"/>
      <c r="K223" s="36"/>
      <c r="L223" s="100"/>
      <c r="M223" s="100"/>
      <c r="N223" s="72"/>
      <c r="O223" s="78" t="s">
        <v>210</v>
      </c>
      <c r="P223" s="80">
        <v>42481.911469907405</v>
      </c>
      <c r="Q223" s="78" t="s">
        <v>1052</v>
      </c>
      <c r="R223" s="78"/>
      <c r="S223" s="78"/>
      <c r="T223" s="78" t="s">
        <v>1257</v>
      </c>
      <c r="U223" s="80">
        <v>42481.911469907405</v>
      </c>
      <c r="V223" s="82" t="s">
        <v>1434</v>
      </c>
      <c r="W223" s="78"/>
      <c r="X223" s="78"/>
      <c r="Y223" s="84" t="s">
        <v>1718</v>
      </c>
      <c r="Z223" s="78"/>
      <c r="AA223" s="78"/>
    </row>
    <row r="224" spans="1:27" x14ac:dyDescent="0.25">
      <c r="A224" s="64" t="s">
        <v>756</v>
      </c>
      <c r="B224" s="64" t="s">
        <v>839</v>
      </c>
      <c r="C224" s="65"/>
      <c r="D224" s="66"/>
      <c r="E224" s="99"/>
      <c r="F224" s="68"/>
      <c r="G224" s="65"/>
      <c r="H224" s="69"/>
      <c r="I224" s="70"/>
      <c r="J224" s="70"/>
      <c r="K224" s="36"/>
      <c r="L224" s="100"/>
      <c r="M224" s="100"/>
      <c r="N224" s="72"/>
      <c r="O224" s="78" t="s">
        <v>210</v>
      </c>
      <c r="P224" s="80">
        <v>42481.912939814814</v>
      </c>
      <c r="Q224" s="78" t="s">
        <v>1053</v>
      </c>
      <c r="R224" s="82" t="s">
        <v>1163</v>
      </c>
      <c r="S224" s="78" t="s">
        <v>1209</v>
      </c>
      <c r="T224" s="78" t="s">
        <v>1258</v>
      </c>
      <c r="U224" s="80">
        <v>42481.912939814814</v>
      </c>
      <c r="V224" s="82" t="s">
        <v>1435</v>
      </c>
      <c r="W224" s="78"/>
      <c r="X224" s="78"/>
      <c r="Y224" s="84" t="s">
        <v>1719</v>
      </c>
      <c r="Z224" s="78"/>
      <c r="AA224" s="78"/>
    </row>
    <row r="225" spans="1:27" x14ac:dyDescent="0.25">
      <c r="A225" s="64" t="s">
        <v>756</v>
      </c>
      <c r="B225" s="64" t="s">
        <v>933</v>
      </c>
      <c r="C225" s="65"/>
      <c r="D225" s="66"/>
      <c r="E225" s="99"/>
      <c r="F225" s="68"/>
      <c r="G225" s="65"/>
      <c r="H225" s="69"/>
      <c r="I225" s="70"/>
      <c r="J225" s="70"/>
      <c r="K225" s="36"/>
      <c r="L225" s="100"/>
      <c r="M225" s="100"/>
      <c r="N225" s="72"/>
      <c r="O225" s="78" t="s">
        <v>210</v>
      </c>
      <c r="P225" s="80">
        <v>42481.915578703702</v>
      </c>
      <c r="Q225" s="78" t="s">
        <v>1054</v>
      </c>
      <c r="R225" s="82" t="s">
        <v>1164</v>
      </c>
      <c r="S225" s="78" t="s">
        <v>572</v>
      </c>
      <c r="T225" s="78" t="s">
        <v>226</v>
      </c>
      <c r="U225" s="80">
        <v>42481.915578703702</v>
      </c>
      <c r="V225" s="82" t="s">
        <v>1436</v>
      </c>
      <c r="W225" s="78"/>
      <c r="X225" s="78"/>
      <c r="Y225" s="84" t="s">
        <v>1720</v>
      </c>
      <c r="Z225" s="78"/>
      <c r="AA225" s="78"/>
    </row>
    <row r="226" spans="1:27" x14ac:dyDescent="0.25">
      <c r="A226" s="64" t="s">
        <v>756</v>
      </c>
      <c r="B226" s="64" t="s">
        <v>934</v>
      </c>
      <c r="C226" s="65"/>
      <c r="D226" s="66"/>
      <c r="E226" s="99"/>
      <c r="F226" s="68"/>
      <c r="G226" s="65"/>
      <c r="H226" s="69"/>
      <c r="I226" s="70"/>
      <c r="J226" s="70"/>
      <c r="K226" s="36"/>
      <c r="L226" s="100"/>
      <c r="M226" s="100"/>
      <c r="N226" s="72"/>
      <c r="O226" s="78" t="s">
        <v>210</v>
      </c>
      <c r="P226" s="80">
        <v>42481.915578703702</v>
      </c>
      <c r="Q226" s="78" t="s">
        <v>1054</v>
      </c>
      <c r="R226" s="82" t="s">
        <v>1164</v>
      </c>
      <c r="S226" s="78" t="s">
        <v>572</v>
      </c>
      <c r="T226" s="78" t="s">
        <v>226</v>
      </c>
      <c r="U226" s="80">
        <v>42481.915578703702</v>
      </c>
      <c r="V226" s="82" t="s">
        <v>1436</v>
      </c>
      <c r="W226" s="78"/>
      <c r="X226" s="78"/>
      <c r="Y226" s="84" t="s">
        <v>1720</v>
      </c>
      <c r="Z226" s="78"/>
      <c r="AA226" s="78"/>
    </row>
    <row r="227" spans="1:27" x14ac:dyDescent="0.25">
      <c r="A227" s="64" t="s">
        <v>757</v>
      </c>
      <c r="B227" s="64" t="s">
        <v>757</v>
      </c>
      <c r="C227" s="65"/>
      <c r="D227" s="66"/>
      <c r="E227" s="99"/>
      <c r="F227" s="68"/>
      <c r="G227" s="65"/>
      <c r="H227" s="69"/>
      <c r="I227" s="70"/>
      <c r="J227" s="70"/>
      <c r="K227" s="36"/>
      <c r="L227" s="100"/>
      <c r="M227" s="100"/>
      <c r="N227" s="72"/>
      <c r="O227" s="78" t="s">
        <v>179</v>
      </c>
      <c r="P227" s="80">
        <v>42481.915706018517</v>
      </c>
      <c r="Q227" s="78" t="s">
        <v>1055</v>
      </c>
      <c r="R227" s="78"/>
      <c r="S227" s="78"/>
      <c r="T227" s="78" t="s">
        <v>1259</v>
      </c>
      <c r="U227" s="80">
        <v>42481.915706018517</v>
      </c>
      <c r="V227" s="82" t="s">
        <v>1437</v>
      </c>
      <c r="W227" s="78"/>
      <c r="X227" s="78"/>
      <c r="Y227" s="84" t="s">
        <v>1721</v>
      </c>
      <c r="Z227" s="78"/>
      <c r="AA227" s="78"/>
    </row>
    <row r="228" spans="1:27" x14ac:dyDescent="0.25">
      <c r="A228" s="64" t="s">
        <v>758</v>
      </c>
      <c r="B228" s="64" t="s">
        <v>758</v>
      </c>
      <c r="C228" s="65"/>
      <c r="D228" s="66"/>
      <c r="E228" s="99"/>
      <c r="F228" s="68"/>
      <c r="G228" s="65"/>
      <c r="H228" s="69"/>
      <c r="I228" s="70"/>
      <c r="J228" s="70"/>
      <c r="K228" s="36"/>
      <c r="L228" s="100"/>
      <c r="M228" s="100"/>
      <c r="N228" s="72"/>
      <c r="O228" s="78" t="s">
        <v>179</v>
      </c>
      <c r="P228" s="80">
        <v>42481.915937500002</v>
      </c>
      <c r="Q228" s="78" t="s">
        <v>1056</v>
      </c>
      <c r="R228" s="82" t="s">
        <v>1165</v>
      </c>
      <c r="S228" s="78" t="s">
        <v>218</v>
      </c>
      <c r="T228" s="78" t="s">
        <v>1260</v>
      </c>
      <c r="U228" s="80">
        <v>42481.915937500002</v>
      </c>
      <c r="V228" s="82" t="s">
        <v>1438</v>
      </c>
      <c r="W228" s="78"/>
      <c r="X228" s="78"/>
      <c r="Y228" s="84" t="s">
        <v>1722</v>
      </c>
      <c r="Z228" s="78"/>
      <c r="AA228" s="78"/>
    </row>
    <row r="229" spans="1:27" x14ac:dyDescent="0.25">
      <c r="A229" s="64" t="s">
        <v>759</v>
      </c>
      <c r="B229" s="64" t="s">
        <v>935</v>
      </c>
      <c r="C229" s="65"/>
      <c r="D229" s="66"/>
      <c r="E229" s="99"/>
      <c r="F229" s="68"/>
      <c r="G229" s="65"/>
      <c r="H229" s="69"/>
      <c r="I229" s="70"/>
      <c r="J229" s="70"/>
      <c r="K229" s="36"/>
      <c r="L229" s="100"/>
      <c r="M229" s="100"/>
      <c r="N229" s="72"/>
      <c r="O229" s="78" t="s">
        <v>210</v>
      </c>
      <c r="P229" s="80">
        <v>42481.915960648148</v>
      </c>
      <c r="Q229" s="78" t="s">
        <v>1057</v>
      </c>
      <c r="R229" s="78"/>
      <c r="S229" s="78"/>
      <c r="T229" s="78" t="s">
        <v>226</v>
      </c>
      <c r="U229" s="80">
        <v>42481.915960648148</v>
      </c>
      <c r="V229" s="82" t="s">
        <v>1439</v>
      </c>
      <c r="W229" s="78"/>
      <c r="X229" s="78"/>
      <c r="Y229" s="84" t="s">
        <v>1723</v>
      </c>
      <c r="Z229" s="78"/>
      <c r="AA229" s="78"/>
    </row>
    <row r="230" spans="1:27" x14ac:dyDescent="0.25">
      <c r="A230" s="64" t="s">
        <v>760</v>
      </c>
      <c r="B230" s="64" t="s">
        <v>936</v>
      </c>
      <c r="C230" s="65"/>
      <c r="D230" s="66"/>
      <c r="E230" s="99"/>
      <c r="F230" s="68"/>
      <c r="G230" s="65"/>
      <c r="H230" s="69"/>
      <c r="I230" s="70"/>
      <c r="J230" s="70"/>
      <c r="K230" s="36"/>
      <c r="L230" s="100"/>
      <c r="M230" s="100"/>
      <c r="N230" s="72"/>
      <c r="O230" s="78" t="s">
        <v>210</v>
      </c>
      <c r="P230" s="80">
        <v>42481.894479166665</v>
      </c>
      <c r="Q230" s="78" t="s">
        <v>1058</v>
      </c>
      <c r="R230" s="78"/>
      <c r="S230" s="78"/>
      <c r="T230" s="78" t="s">
        <v>226</v>
      </c>
      <c r="U230" s="80">
        <v>42481.894479166665</v>
      </c>
      <c r="V230" s="82" t="s">
        <v>1440</v>
      </c>
      <c r="W230" s="78"/>
      <c r="X230" s="78"/>
      <c r="Y230" s="84" t="s">
        <v>1724</v>
      </c>
      <c r="Z230" s="84" t="s">
        <v>1851</v>
      </c>
      <c r="AA230" s="78"/>
    </row>
    <row r="231" spans="1:27" x14ac:dyDescent="0.25">
      <c r="A231" s="64" t="s">
        <v>760</v>
      </c>
      <c r="B231" s="64" t="s">
        <v>937</v>
      </c>
      <c r="C231" s="65"/>
      <c r="D231" s="66"/>
      <c r="E231" s="99"/>
      <c r="F231" s="68"/>
      <c r="G231" s="65"/>
      <c r="H231" s="69"/>
      <c r="I231" s="70"/>
      <c r="J231" s="70"/>
      <c r="K231" s="36"/>
      <c r="L231" s="100"/>
      <c r="M231" s="100"/>
      <c r="N231" s="72"/>
      <c r="O231" s="78" t="s">
        <v>211</v>
      </c>
      <c r="P231" s="80">
        <v>42481.894479166665</v>
      </c>
      <c r="Q231" s="78" t="s">
        <v>1058</v>
      </c>
      <c r="R231" s="78"/>
      <c r="S231" s="78"/>
      <c r="T231" s="78" t="s">
        <v>226</v>
      </c>
      <c r="U231" s="80">
        <v>42481.894479166665</v>
      </c>
      <c r="V231" s="82" t="s">
        <v>1440</v>
      </c>
      <c r="W231" s="78"/>
      <c r="X231" s="78"/>
      <c r="Y231" s="84" t="s">
        <v>1724</v>
      </c>
      <c r="Z231" s="84" t="s">
        <v>1851</v>
      </c>
      <c r="AA231" s="78"/>
    </row>
    <row r="232" spans="1:27" x14ac:dyDescent="0.25">
      <c r="A232" s="64" t="s">
        <v>760</v>
      </c>
      <c r="B232" s="64" t="s">
        <v>937</v>
      </c>
      <c r="C232" s="65"/>
      <c r="D232" s="66"/>
      <c r="E232" s="99"/>
      <c r="F232" s="68"/>
      <c r="G232" s="65"/>
      <c r="H232" s="69"/>
      <c r="I232" s="70"/>
      <c r="J232" s="70"/>
      <c r="K232" s="36"/>
      <c r="L232" s="100"/>
      <c r="M232" s="100"/>
      <c r="N232" s="72"/>
      <c r="O232" s="78" t="s">
        <v>211</v>
      </c>
      <c r="P232" s="80">
        <v>42481.916608796295</v>
      </c>
      <c r="Q232" s="78" t="s">
        <v>1059</v>
      </c>
      <c r="R232" s="78"/>
      <c r="S232" s="78"/>
      <c r="T232" s="78" t="s">
        <v>1261</v>
      </c>
      <c r="U232" s="80">
        <v>42481.916608796295</v>
      </c>
      <c r="V232" s="82" t="s">
        <v>1441</v>
      </c>
      <c r="W232" s="78"/>
      <c r="X232" s="78"/>
      <c r="Y232" s="84" t="s">
        <v>1725</v>
      </c>
      <c r="Z232" s="84" t="s">
        <v>1852</v>
      </c>
      <c r="AA232" s="78"/>
    </row>
    <row r="233" spans="1:27" x14ac:dyDescent="0.25">
      <c r="A233" s="64" t="s">
        <v>761</v>
      </c>
      <c r="B233" s="64" t="s">
        <v>764</v>
      </c>
      <c r="C233" s="65"/>
      <c r="D233" s="66"/>
      <c r="E233" s="99"/>
      <c r="F233" s="68"/>
      <c r="G233" s="65"/>
      <c r="H233" s="69"/>
      <c r="I233" s="70"/>
      <c r="J233" s="70"/>
      <c r="K233" s="36"/>
      <c r="L233" s="100"/>
      <c r="M233" s="100"/>
      <c r="N233" s="72"/>
      <c r="O233" s="78" t="s">
        <v>210</v>
      </c>
      <c r="P233" s="80">
        <v>42481.916678240741</v>
      </c>
      <c r="Q233" s="78" t="s">
        <v>1060</v>
      </c>
      <c r="R233" s="78"/>
      <c r="S233" s="78"/>
      <c r="T233" s="78" t="s">
        <v>1241</v>
      </c>
      <c r="U233" s="80">
        <v>42481.916678240741</v>
      </c>
      <c r="V233" s="82" t="s">
        <v>1442</v>
      </c>
      <c r="W233" s="78"/>
      <c r="X233" s="78"/>
      <c r="Y233" s="84" t="s">
        <v>1726</v>
      </c>
      <c r="Z233" s="78"/>
      <c r="AA233" s="78"/>
    </row>
    <row r="234" spans="1:27" x14ac:dyDescent="0.25">
      <c r="A234" s="64" t="s">
        <v>761</v>
      </c>
      <c r="B234" s="64" t="s">
        <v>763</v>
      </c>
      <c r="C234" s="65"/>
      <c r="D234" s="66"/>
      <c r="E234" s="99"/>
      <c r="F234" s="68"/>
      <c r="G234" s="65"/>
      <c r="H234" s="69"/>
      <c r="I234" s="70"/>
      <c r="J234" s="70"/>
      <c r="K234" s="36"/>
      <c r="L234" s="100"/>
      <c r="M234" s="100"/>
      <c r="N234" s="72"/>
      <c r="O234" s="78" t="s">
        <v>210</v>
      </c>
      <c r="P234" s="80">
        <v>42481.916678240741</v>
      </c>
      <c r="Q234" s="78" t="s">
        <v>1060</v>
      </c>
      <c r="R234" s="78"/>
      <c r="S234" s="78"/>
      <c r="T234" s="78" t="s">
        <v>1241</v>
      </c>
      <c r="U234" s="80">
        <v>42481.916678240741</v>
      </c>
      <c r="V234" s="82" t="s">
        <v>1442</v>
      </c>
      <c r="W234" s="78"/>
      <c r="X234" s="78"/>
      <c r="Y234" s="84" t="s">
        <v>1726</v>
      </c>
      <c r="Z234" s="78"/>
      <c r="AA234" s="78"/>
    </row>
    <row r="235" spans="1:27" x14ac:dyDescent="0.25">
      <c r="A235" s="64" t="s">
        <v>762</v>
      </c>
      <c r="B235" s="64" t="s">
        <v>846</v>
      </c>
      <c r="C235" s="65"/>
      <c r="D235" s="66"/>
      <c r="E235" s="99"/>
      <c r="F235" s="68"/>
      <c r="G235" s="65"/>
      <c r="H235" s="69"/>
      <c r="I235" s="70"/>
      <c r="J235" s="70"/>
      <c r="K235" s="36"/>
      <c r="L235" s="100"/>
      <c r="M235" s="100"/>
      <c r="N235" s="72"/>
      <c r="O235" s="78" t="s">
        <v>210</v>
      </c>
      <c r="P235" s="80">
        <v>42481.916689814818</v>
      </c>
      <c r="Q235" s="78" t="s">
        <v>1039</v>
      </c>
      <c r="R235" s="82" t="s">
        <v>1157</v>
      </c>
      <c r="S235" s="78" t="s">
        <v>218</v>
      </c>
      <c r="T235" s="78" t="s">
        <v>1252</v>
      </c>
      <c r="U235" s="80">
        <v>42481.916689814818</v>
      </c>
      <c r="V235" s="82" t="s">
        <v>1443</v>
      </c>
      <c r="W235" s="78"/>
      <c r="X235" s="78"/>
      <c r="Y235" s="84" t="s">
        <v>1727</v>
      </c>
      <c r="Z235" s="78"/>
      <c r="AA235" s="78"/>
    </row>
    <row r="236" spans="1:27" x14ac:dyDescent="0.25">
      <c r="A236" s="64" t="s">
        <v>763</v>
      </c>
      <c r="B236" s="64" t="s">
        <v>764</v>
      </c>
      <c r="C236" s="65"/>
      <c r="D236" s="66"/>
      <c r="E236" s="99"/>
      <c r="F236" s="68"/>
      <c r="G236" s="65"/>
      <c r="H236" s="69"/>
      <c r="I236" s="70"/>
      <c r="J236" s="70"/>
      <c r="K236" s="36"/>
      <c r="L236" s="100"/>
      <c r="M236" s="100"/>
      <c r="N236" s="72"/>
      <c r="O236" s="78" t="s">
        <v>210</v>
      </c>
      <c r="P236" s="80">
        <v>42481.883530092593</v>
      </c>
      <c r="Q236" s="78" t="s">
        <v>1061</v>
      </c>
      <c r="R236" s="78"/>
      <c r="S236" s="78"/>
      <c r="T236" s="78" t="s">
        <v>1241</v>
      </c>
      <c r="U236" s="80">
        <v>42481.883530092593</v>
      </c>
      <c r="V236" s="82" t="s">
        <v>1444</v>
      </c>
      <c r="W236" s="78"/>
      <c r="X236" s="78"/>
      <c r="Y236" s="84" t="s">
        <v>1728</v>
      </c>
      <c r="Z236" s="78"/>
      <c r="AA236" s="78"/>
    </row>
    <row r="237" spans="1:27" x14ac:dyDescent="0.25">
      <c r="A237" s="64" t="s">
        <v>763</v>
      </c>
      <c r="B237" s="64" t="s">
        <v>764</v>
      </c>
      <c r="C237" s="65"/>
      <c r="D237" s="66"/>
      <c r="E237" s="99"/>
      <c r="F237" s="68"/>
      <c r="G237" s="65"/>
      <c r="H237" s="69"/>
      <c r="I237" s="70"/>
      <c r="J237" s="70"/>
      <c r="K237" s="36"/>
      <c r="L237" s="100"/>
      <c r="M237" s="100"/>
      <c r="N237" s="72"/>
      <c r="O237" s="78" t="s">
        <v>210</v>
      </c>
      <c r="P237" s="80">
        <v>42481.890787037039</v>
      </c>
      <c r="Q237" s="78" t="s">
        <v>1062</v>
      </c>
      <c r="R237" s="78"/>
      <c r="S237" s="78"/>
      <c r="T237" s="78" t="s">
        <v>226</v>
      </c>
      <c r="U237" s="80">
        <v>42481.890787037039</v>
      </c>
      <c r="V237" s="82" t="s">
        <v>1445</v>
      </c>
      <c r="W237" s="78"/>
      <c r="X237" s="78"/>
      <c r="Y237" s="84" t="s">
        <v>1729</v>
      </c>
      <c r="Z237" s="78"/>
      <c r="AA237" s="78"/>
    </row>
    <row r="238" spans="1:27" x14ac:dyDescent="0.25">
      <c r="A238" s="64" t="s">
        <v>763</v>
      </c>
      <c r="B238" s="64" t="s">
        <v>764</v>
      </c>
      <c r="C238" s="65"/>
      <c r="D238" s="66"/>
      <c r="E238" s="99"/>
      <c r="F238" s="68"/>
      <c r="G238" s="65"/>
      <c r="H238" s="69"/>
      <c r="I238" s="70"/>
      <c r="J238" s="70"/>
      <c r="K238" s="36"/>
      <c r="L238" s="100"/>
      <c r="M238" s="100"/>
      <c r="N238" s="72"/>
      <c r="O238" s="78" t="s">
        <v>210</v>
      </c>
      <c r="P238" s="80">
        <v>42481.896099537036</v>
      </c>
      <c r="Q238" s="78" t="s">
        <v>1063</v>
      </c>
      <c r="R238" s="78"/>
      <c r="S238" s="78"/>
      <c r="T238" s="78" t="s">
        <v>226</v>
      </c>
      <c r="U238" s="80">
        <v>42481.896099537036</v>
      </c>
      <c r="V238" s="82" t="s">
        <v>1446</v>
      </c>
      <c r="W238" s="78"/>
      <c r="X238" s="78"/>
      <c r="Y238" s="84" t="s">
        <v>1730</v>
      </c>
      <c r="Z238" s="78"/>
      <c r="AA238" s="78"/>
    </row>
    <row r="239" spans="1:27" x14ac:dyDescent="0.25">
      <c r="A239" s="64" t="s">
        <v>763</v>
      </c>
      <c r="B239" s="64" t="s">
        <v>764</v>
      </c>
      <c r="C239" s="65"/>
      <c r="D239" s="66"/>
      <c r="E239" s="99"/>
      <c r="F239" s="68"/>
      <c r="G239" s="65"/>
      <c r="H239" s="69"/>
      <c r="I239" s="70"/>
      <c r="J239" s="70"/>
      <c r="K239" s="36"/>
      <c r="L239" s="100"/>
      <c r="M239" s="100"/>
      <c r="N239" s="72"/>
      <c r="O239" s="78" t="s">
        <v>210</v>
      </c>
      <c r="P239" s="80">
        <v>42481.913194444445</v>
      </c>
      <c r="Q239" s="84" t="s">
        <v>1064</v>
      </c>
      <c r="R239" s="78"/>
      <c r="S239" s="78"/>
      <c r="T239" s="78" t="s">
        <v>1241</v>
      </c>
      <c r="U239" s="80">
        <v>42481.913194444445</v>
      </c>
      <c r="V239" s="82" t="s">
        <v>1447</v>
      </c>
      <c r="W239" s="78"/>
      <c r="X239" s="78"/>
      <c r="Y239" s="84" t="s">
        <v>1731</v>
      </c>
      <c r="Z239" s="78"/>
      <c r="AA239" s="78"/>
    </row>
    <row r="240" spans="1:27" x14ac:dyDescent="0.25">
      <c r="A240" s="64" t="s">
        <v>764</v>
      </c>
      <c r="B240" s="64" t="s">
        <v>763</v>
      </c>
      <c r="C240" s="65"/>
      <c r="D240" s="66"/>
      <c r="E240" s="99"/>
      <c r="F240" s="68"/>
      <c r="G240" s="65"/>
      <c r="H240" s="69"/>
      <c r="I240" s="70"/>
      <c r="J240" s="70"/>
      <c r="K240" s="36"/>
      <c r="L240" s="100"/>
      <c r="M240" s="100"/>
      <c r="N240" s="72"/>
      <c r="O240" s="78" t="s">
        <v>210</v>
      </c>
      <c r="P240" s="80">
        <v>42481.896701388891</v>
      </c>
      <c r="Q240" s="78" t="s">
        <v>1029</v>
      </c>
      <c r="R240" s="78"/>
      <c r="S240" s="78"/>
      <c r="T240" s="78" t="s">
        <v>226</v>
      </c>
      <c r="U240" s="80">
        <v>42481.896701388891</v>
      </c>
      <c r="V240" s="82" t="s">
        <v>1448</v>
      </c>
      <c r="W240" s="78"/>
      <c r="X240" s="78"/>
      <c r="Y240" s="84" t="s">
        <v>1732</v>
      </c>
      <c r="Z240" s="78"/>
      <c r="AA240" s="78"/>
    </row>
    <row r="241" spans="1:27" x14ac:dyDescent="0.25">
      <c r="A241" s="64" t="s">
        <v>764</v>
      </c>
      <c r="B241" s="64" t="s">
        <v>763</v>
      </c>
      <c r="C241" s="65"/>
      <c r="D241" s="66"/>
      <c r="E241" s="99"/>
      <c r="F241" s="68"/>
      <c r="G241" s="65"/>
      <c r="H241" s="69"/>
      <c r="I241" s="70"/>
      <c r="J241" s="70"/>
      <c r="K241" s="36"/>
      <c r="L241" s="100"/>
      <c r="M241" s="100"/>
      <c r="N241" s="72"/>
      <c r="O241" s="78" t="s">
        <v>210</v>
      </c>
      <c r="P241" s="80">
        <v>42481.896805555552</v>
      </c>
      <c r="Q241" s="78" t="s">
        <v>1015</v>
      </c>
      <c r="R241" s="78"/>
      <c r="S241" s="78"/>
      <c r="T241" s="78" t="s">
        <v>1241</v>
      </c>
      <c r="U241" s="80">
        <v>42481.896805555552</v>
      </c>
      <c r="V241" s="82" t="s">
        <v>1449</v>
      </c>
      <c r="W241" s="78"/>
      <c r="X241" s="78"/>
      <c r="Y241" s="84" t="s">
        <v>1733</v>
      </c>
      <c r="Z241" s="78"/>
      <c r="AA241" s="78"/>
    </row>
    <row r="242" spans="1:27" x14ac:dyDescent="0.25">
      <c r="A242" s="64" t="s">
        <v>764</v>
      </c>
      <c r="B242" s="64" t="s">
        <v>763</v>
      </c>
      <c r="C242" s="65"/>
      <c r="D242" s="66"/>
      <c r="E242" s="99"/>
      <c r="F242" s="68"/>
      <c r="G242" s="65"/>
      <c r="H242" s="69"/>
      <c r="I242" s="70"/>
      <c r="J242" s="70"/>
      <c r="K242" s="36"/>
      <c r="L242" s="100"/>
      <c r="M242" s="100"/>
      <c r="N242" s="72"/>
      <c r="O242" s="78" t="s">
        <v>210</v>
      </c>
      <c r="P242" s="80">
        <v>42481.915567129632</v>
      </c>
      <c r="Q242" s="78" t="s">
        <v>1060</v>
      </c>
      <c r="R242" s="78"/>
      <c r="S242" s="78"/>
      <c r="T242" s="78" t="s">
        <v>1241</v>
      </c>
      <c r="U242" s="80">
        <v>42481.915567129632</v>
      </c>
      <c r="V242" s="82" t="s">
        <v>1450</v>
      </c>
      <c r="W242" s="78"/>
      <c r="X242" s="78"/>
      <c r="Y242" s="84" t="s">
        <v>1734</v>
      </c>
      <c r="Z242" s="78"/>
      <c r="AA242" s="78"/>
    </row>
    <row r="243" spans="1:27" x14ac:dyDescent="0.25">
      <c r="A243" s="64" t="s">
        <v>765</v>
      </c>
      <c r="B243" s="64" t="s">
        <v>764</v>
      </c>
      <c r="C243" s="65"/>
      <c r="D243" s="66"/>
      <c r="E243" s="99"/>
      <c r="F243" s="68"/>
      <c r="G243" s="65"/>
      <c r="H243" s="69"/>
      <c r="I243" s="70"/>
      <c r="J243" s="70"/>
      <c r="K243" s="36"/>
      <c r="L243" s="100"/>
      <c r="M243" s="100"/>
      <c r="N243" s="72"/>
      <c r="O243" s="78" t="s">
        <v>210</v>
      </c>
      <c r="P243" s="80">
        <v>42481.91684027778</v>
      </c>
      <c r="Q243" s="78" t="s">
        <v>1060</v>
      </c>
      <c r="R243" s="78"/>
      <c r="S243" s="78"/>
      <c r="T243" s="78" t="s">
        <v>1241</v>
      </c>
      <c r="U243" s="80">
        <v>42481.91684027778</v>
      </c>
      <c r="V243" s="82" t="s">
        <v>1451</v>
      </c>
      <c r="W243" s="78"/>
      <c r="X243" s="78"/>
      <c r="Y243" s="84" t="s">
        <v>1735</v>
      </c>
      <c r="Z243" s="78"/>
      <c r="AA243" s="78"/>
    </row>
    <row r="244" spans="1:27" x14ac:dyDescent="0.25">
      <c r="A244" s="64" t="s">
        <v>765</v>
      </c>
      <c r="B244" s="64" t="s">
        <v>763</v>
      </c>
      <c r="C244" s="65"/>
      <c r="D244" s="66"/>
      <c r="E244" s="99"/>
      <c r="F244" s="68"/>
      <c r="G244" s="65"/>
      <c r="H244" s="69"/>
      <c r="I244" s="70"/>
      <c r="J244" s="70"/>
      <c r="K244" s="36"/>
      <c r="L244" s="100"/>
      <c r="M244" s="100"/>
      <c r="N244" s="72"/>
      <c r="O244" s="78" t="s">
        <v>210</v>
      </c>
      <c r="P244" s="80">
        <v>42481.91684027778</v>
      </c>
      <c r="Q244" s="78" t="s">
        <v>1060</v>
      </c>
      <c r="R244" s="78"/>
      <c r="S244" s="78"/>
      <c r="T244" s="78" t="s">
        <v>1241</v>
      </c>
      <c r="U244" s="80">
        <v>42481.91684027778</v>
      </c>
      <c r="V244" s="82" t="s">
        <v>1451</v>
      </c>
      <c r="W244" s="78"/>
      <c r="X244" s="78"/>
      <c r="Y244" s="84" t="s">
        <v>1735</v>
      </c>
      <c r="Z244" s="78"/>
      <c r="AA244" s="78"/>
    </row>
    <row r="245" spans="1:27" x14ac:dyDescent="0.25">
      <c r="A245" s="64" t="s">
        <v>766</v>
      </c>
      <c r="B245" s="64" t="s">
        <v>766</v>
      </c>
      <c r="C245" s="65"/>
      <c r="D245" s="66"/>
      <c r="E245" s="99"/>
      <c r="F245" s="68"/>
      <c r="G245" s="65"/>
      <c r="H245" s="69"/>
      <c r="I245" s="70"/>
      <c r="J245" s="70"/>
      <c r="K245" s="36"/>
      <c r="L245" s="100"/>
      <c r="M245" s="100"/>
      <c r="N245" s="72"/>
      <c r="O245" s="78" t="s">
        <v>179</v>
      </c>
      <c r="P245" s="80">
        <v>42481.917037037034</v>
      </c>
      <c r="Q245" s="78" t="s">
        <v>1065</v>
      </c>
      <c r="R245" s="78"/>
      <c r="S245" s="78"/>
      <c r="T245" s="78" t="s">
        <v>1262</v>
      </c>
      <c r="U245" s="80">
        <v>42481.917037037034</v>
      </c>
      <c r="V245" s="82" t="s">
        <v>1452</v>
      </c>
      <c r="W245" s="78"/>
      <c r="X245" s="78"/>
      <c r="Y245" s="84" t="s">
        <v>1736</v>
      </c>
      <c r="Z245" s="78"/>
      <c r="AA245" s="78"/>
    </row>
    <row r="246" spans="1:27" x14ac:dyDescent="0.25">
      <c r="A246" s="64" t="s">
        <v>767</v>
      </c>
      <c r="B246" s="64" t="s">
        <v>826</v>
      </c>
      <c r="C246" s="65"/>
      <c r="D246" s="66"/>
      <c r="E246" s="99"/>
      <c r="F246" s="68"/>
      <c r="G246" s="65"/>
      <c r="H246" s="69"/>
      <c r="I246" s="70"/>
      <c r="J246" s="70"/>
      <c r="K246" s="36"/>
      <c r="L246" s="100"/>
      <c r="M246" s="100"/>
      <c r="N246" s="72"/>
      <c r="O246" s="78" t="s">
        <v>210</v>
      </c>
      <c r="P246" s="80">
        <v>42481.917337962965</v>
      </c>
      <c r="Q246" s="78" t="s">
        <v>1066</v>
      </c>
      <c r="R246" s="82" t="s">
        <v>1166</v>
      </c>
      <c r="S246" s="78" t="s">
        <v>220</v>
      </c>
      <c r="T246" s="78" t="s">
        <v>1263</v>
      </c>
      <c r="U246" s="80">
        <v>42481.917337962965</v>
      </c>
      <c r="V246" s="82" t="s">
        <v>1453</v>
      </c>
      <c r="W246" s="78"/>
      <c r="X246" s="78"/>
      <c r="Y246" s="84" t="s">
        <v>1737</v>
      </c>
      <c r="Z246" s="78"/>
      <c r="AA246" s="78"/>
    </row>
    <row r="247" spans="1:27" x14ac:dyDescent="0.25">
      <c r="A247" s="64" t="s">
        <v>767</v>
      </c>
      <c r="B247" s="64" t="s">
        <v>825</v>
      </c>
      <c r="C247" s="65"/>
      <c r="D247" s="66"/>
      <c r="E247" s="99"/>
      <c r="F247" s="68"/>
      <c r="G247" s="65"/>
      <c r="H247" s="69"/>
      <c r="I247" s="70"/>
      <c r="J247" s="70"/>
      <c r="K247" s="36"/>
      <c r="L247" s="100"/>
      <c r="M247" s="100"/>
      <c r="N247" s="72"/>
      <c r="O247" s="78" t="s">
        <v>210</v>
      </c>
      <c r="P247" s="80">
        <v>42481.917337962965</v>
      </c>
      <c r="Q247" s="78" t="s">
        <v>1066</v>
      </c>
      <c r="R247" s="82" t="s">
        <v>1166</v>
      </c>
      <c r="S247" s="78" t="s">
        <v>220</v>
      </c>
      <c r="T247" s="78" t="s">
        <v>1263</v>
      </c>
      <c r="U247" s="80">
        <v>42481.917337962965</v>
      </c>
      <c r="V247" s="82" t="s">
        <v>1453</v>
      </c>
      <c r="W247" s="78"/>
      <c r="X247" s="78"/>
      <c r="Y247" s="84" t="s">
        <v>1737</v>
      </c>
      <c r="Z247" s="78"/>
      <c r="AA247" s="78"/>
    </row>
    <row r="248" spans="1:27" x14ac:dyDescent="0.25">
      <c r="A248" s="64" t="s">
        <v>767</v>
      </c>
      <c r="B248" s="64" t="s">
        <v>824</v>
      </c>
      <c r="C248" s="65"/>
      <c r="D248" s="66"/>
      <c r="E248" s="99"/>
      <c r="F248" s="68"/>
      <c r="G248" s="65"/>
      <c r="H248" s="69"/>
      <c r="I248" s="70"/>
      <c r="J248" s="70"/>
      <c r="K248" s="36"/>
      <c r="L248" s="100"/>
      <c r="M248" s="100"/>
      <c r="N248" s="72"/>
      <c r="O248" s="78" t="s">
        <v>210</v>
      </c>
      <c r="P248" s="80">
        <v>42481.917337962965</v>
      </c>
      <c r="Q248" s="78" t="s">
        <v>1066</v>
      </c>
      <c r="R248" s="82" t="s">
        <v>1166</v>
      </c>
      <c r="S248" s="78" t="s">
        <v>220</v>
      </c>
      <c r="T248" s="78" t="s">
        <v>1263</v>
      </c>
      <c r="U248" s="80">
        <v>42481.917337962965</v>
      </c>
      <c r="V248" s="82" t="s">
        <v>1453</v>
      </c>
      <c r="W248" s="78"/>
      <c r="X248" s="78"/>
      <c r="Y248" s="84" t="s">
        <v>1737</v>
      </c>
      <c r="Z248" s="78"/>
      <c r="AA248" s="78"/>
    </row>
    <row r="249" spans="1:27" x14ac:dyDescent="0.25">
      <c r="A249" s="64" t="s">
        <v>768</v>
      </c>
      <c r="B249" s="64" t="s">
        <v>204</v>
      </c>
      <c r="C249" s="65"/>
      <c r="D249" s="66"/>
      <c r="E249" s="99"/>
      <c r="F249" s="68"/>
      <c r="G249" s="65"/>
      <c r="H249" s="69"/>
      <c r="I249" s="70"/>
      <c r="J249" s="70"/>
      <c r="K249" s="36"/>
      <c r="L249" s="100"/>
      <c r="M249" s="100"/>
      <c r="N249" s="72"/>
      <c r="O249" s="78" t="s">
        <v>210</v>
      </c>
      <c r="P249" s="80">
        <v>42481.917557870373</v>
      </c>
      <c r="Q249" s="78" t="s">
        <v>213</v>
      </c>
      <c r="R249" s="82" t="s">
        <v>216</v>
      </c>
      <c r="S249" s="78" t="s">
        <v>221</v>
      </c>
      <c r="T249" s="78" t="s">
        <v>227</v>
      </c>
      <c r="U249" s="80">
        <v>42481.917557870373</v>
      </c>
      <c r="V249" s="82" t="s">
        <v>1454</v>
      </c>
      <c r="W249" s="78"/>
      <c r="X249" s="78"/>
      <c r="Y249" s="84" t="s">
        <v>1738</v>
      </c>
      <c r="Z249" s="78"/>
      <c r="AA249" s="78"/>
    </row>
    <row r="250" spans="1:27" x14ac:dyDescent="0.25">
      <c r="A250" s="64" t="s">
        <v>768</v>
      </c>
      <c r="B250" s="64" t="s">
        <v>205</v>
      </c>
      <c r="C250" s="65"/>
      <c r="D250" s="66"/>
      <c r="E250" s="99"/>
      <c r="F250" s="68"/>
      <c r="G250" s="65"/>
      <c r="H250" s="69"/>
      <c r="I250" s="70"/>
      <c r="J250" s="70"/>
      <c r="K250" s="36"/>
      <c r="L250" s="100"/>
      <c r="M250" s="100"/>
      <c r="N250" s="72"/>
      <c r="O250" s="78" t="s">
        <v>210</v>
      </c>
      <c r="P250" s="80">
        <v>42481.917557870373</v>
      </c>
      <c r="Q250" s="78" t="s">
        <v>213</v>
      </c>
      <c r="R250" s="82" t="s">
        <v>216</v>
      </c>
      <c r="S250" s="78" t="s">
        <v>221</v>
      </c>
      <c r="T250" s="78" t="s">
        <v>227</v>
      </c>
      <c r="U250" s="80">
        <v>42481.917557870373</v>
      </c>
      <c r="V250" s="82" t="s">
        <v>1454</v>
      </c>
      <c r="W250" s="78"/>
      <c r="X250" s="78"/>
      <c r="Y250" s="84" t="s">
        <v>1738</v>
      </c>
      <c r="Z250" s="78"/>
      <c r="AA250" s="78"/>
    </row>
    <row r="251" spans="1:27" x14ac:dyDescent="0.25">
      <c r="A251" s="64" t="s">
        <v>769</v>
      </c>
      <c r="B251" s="64" t="s">
        <v>893</v>
      </c>
      <c r="C251" s="65"/>
      <c r="D251" s="66"/>
      <c r="E251" s="99"/>
      <c r="F251" s="68"/>
      <c r="G251" s="65"/>
      <c r="H251" s="69"/>
      <c r="I251" s="70"/>
      <c r="J251" s="70"/>
      <c r="K251" s="36"/>
      <c r="L251" s="100"/>
      <c r="M251" s="100"/>
      <c r="N251" s="72"/>
      <c r="O251" s="78" t="s">
        <v>210</v>
      </c>
      <c r="P251" s="80">
        <v>42481.917615740742</v>
      </c>
      <c r="Q251" s="78" t="s">
        <v>1003</v>
      </c>
      <c r="R251" s="78"/>
      <c r="S251" s="78"/>
      <c r="T251" s="78" t="s">
        <v>1237</v>
      </c>
      <c r="U251" s="80">
        <v>42481.917615740742</v>
      </c>
      <c r="V251" s="82" t="s">
        <v>1455</v>
      </c>
      <c r="W251" s="78"/>
      <c r="X251" s="78"/>
      <c r="Y251" s="84" t="s">
        <v>1739</v>
      </c>
      <c r="Z251" s="78"/>
      <c r="AA251" s="78"/>
    </row>
    <row r="252" spans="1:27" x14ac:dyDescent="0.25">
      <c r="A252" s="64" t="s">
        <v>770</v>
      </c>
      <c r="B252" s="64" t="s">
        <v>938</v>
      </c>
      <c r="C252" s="65"/>
      <c r="D252" s="66"/>
      <c r="E252" s="99"/>
      <c r="F252" s="68"/>
      <c r="G252" s="65"/>
      <c r="H252" s="69"/>
      <c r="I252" s="70"/>
      <c r="J252" s="70"/>
      <c r="K252" s="36"/>
      <c r="L252" s="100"/>
      <c r="M252" s="100"/>
      <c r="N252" s="72"/>
      <c r="O252" s="78" t="s">
        <v>210</v>
      </c>
      <c r="P252" s="80">
        <v>42481.918807870374</v>
      </c>
      <c r="Q252" s="78" t="s">
        <v>1067</v>
      </c>
      <c r="R252" s="82" t="s">
        <v>1167</v>
      </c>
      <c r="S252" s="78" t="s">
        <v>218</v>
      </c>
      <c r="T252" s="78" t="s">
        <v>1264</v>
      </c>
      <c r="U252" s="80">
        <v>42481.918807870374</v>
      </c>
      <c r="V252" s="82" t="s">
        <v>1456</v>
      </c>
      <c r="W252" s="78"/>
      <c r="X252" s="78"/>
      <c r="Y252" s="84" t="s">
        <v>1740</v>
      </c>
      <c r="Z252" s="78"/>
      <c r="AA252" s="78"/>
    </row>
    <row r="253" spans="1:27" x14ac:dyDescent="0.25">
      <c r="A253" s="64" t="s">
        <v>770</v>
      </c>
      <c r="B253" s="64" t="s">
        <v>939</v>
      </c>
      <c r="C253" s="65"/>
      <c r="D253" s="66"/>
      <c r="E253" s="99"/>
      <c r="F253" s="68"/>
      <c r="G253" s="65"/>
      <c r="H253" s="69"/>
      <c r="I253" s="70"/>
      <c r="J253" s="70"/>
      <c r="K253" s="36"/>
      <c r="L253" s="100"/>
      <c r="M253" s="100"/>
      <c r="N253" s="72"/>
      <c r="O253" s="78" t="s">
        <v>210</v>
      </c>
      <c r="P253" s="80">
        <v>42481.918807870374</v>
      </c>
      <c r="Q253" s="78" t="s">
        <v>1067</v>
      </c>
      <c r="R253" s="82" t="s">
        <v>1167</v>
      </c>
      <c r="S253" s="78" t="s">
        <v>218</v>
      </c>
      <c r="T253" s="78" t="s">
        <v>1264</v>
      </c>
      <c r="U253" s="80">
        <v>42481.918807870374</v>
      </c>
      <c r="V253" s="82" t="s">
        <v>1456</v>
      </c>
      <c r="W253" s="78"/>
      <c r="X253" s="78"/>
      <c r="Y253" s="84" t="s">
        <v>1740</v>
      </c>
      <c r="Z253" s="78"/>
      <c r="AA253" s="78"/>
    </row>
    <row r="254" spans="1:27" x14ac:dyDescent="0.25">
      <c r="A254" s="64" t="s">
        <v>771</v>
      </c>
      <c r="B254" s="64" t="s">
        <v>893</v>
      </c>
      <c r="C254" s="65"/>
      <c r="D254" s="66"/>
      <c r="E254" s="99"/>
      <c r="F254" s="68"/>
      <c r="G254" s="65"/>
      <c r="H254" s="69"/>
      <c r="I254" s="70"/>
      <c r="J254" s="70"/>
      <c r="K254" s="36"/>
      <c r="L254" s="100"/>
      <c r="M254" s="100"/>
      <c r="N254" s="72"/>
      <c r="O254" s="78" t="s">
        <v>210</v>
      </c>
      <c r="P254" s="80">
        <v>42481.91915509259</v>
      </c>
      <c r="Q254" s="78" t="s">
        <v>1003</v>
      </c>
      <c r="R254" s="78"/>
      <c r="S254" s="78"/>
      <c r="T254" s="78" t="s">
        <v>1237</v>
      </c>
      <c r="U254" s="80">
        <v>42481.91915509259</v>
      </c>
      <c r="V254" s="82" t="s">
        <v>1457</v>
      </c>
      <c r="W254" s="78"/>
      <c r="X254" s="78"/>
      <c r="Y254" s="84" t="s">
        <v>1741</v>
      </c>
      <c r="Z254" s="78"/>
      <c r="AA254" s="78"/>
    </row>
    <row r="255" spans="1:27" x14ac:dyDescent="0.25">
      <c r="A255" s="64" t="s">
        <v>772</v>
      </c>
      <c r="B255" s="64" t="s">
        <v>893</v>
      </c>
      <c r="C255" s="65"/>
      <c r="D255" s="66"/>
      <c r="E255" s="99"/>
      <c r="F255" s="68"/>
      <c r="G255" s="65"/>
      <c r="H255" s="69"/>
      <c r="I255" s="70"/>
      <c r="J255" s="70"/>
      <c r="K255" s="36"/>
      <c r="L255" s="100"/>
      <c r="M255" s="100"/>
      <c r="N255" s="72"/>
      <c r="O255" s="78" t="s">
        <v>210</v>
      </c>
      <c r="P255" s="80">
        <v>42481.919328703705</v>
      </c>
      <c r="Q255" s="78" t="s">
        <v>1003</v>
      </c>
      <c r="R255" s="78"/>
      <c r="S255" s="78"/>
      <c r="T255" s="78" t="s">
        <v>1237</v>
      </c>
      <c r="U255" s="80">
        <v>42481.919328703705</v>
      </c>
      <c r="V255" s="82" t="s">
        <v>1458</v>
      </c>
      <c r="W255" s="78"/>
      <c r="X255" s="78"/>
      <c r="Y255" s="84" t="s">
        <v>1742</v>
      </c>
      <c r="Z255" s="78"/>
      <c r="AA255" s="78"/>
    </row>
    <row r="256" spans="1:27" x14ac:dyDescent="0.25">
      <c r="A256" s="64" t="s">
        <v>773</v>
      </c>
      <c r="B256" s="64" t="s">
        <v>932</v>
      </c>
      <c r="C256" s="65"/>
      <c r="D256" s="66"/>
      <c r="E256" s="99"/>
      <c r="F256" s="68"/>
      <c r="G256" s="65"/>
      <c r="H256" s="69"/>
      <c r="I256" s="70"/>
      <c r="J256" s="70"/>
      <c r="K256" s="36"/>
      <c r="L256" s="100"/>
      <c r="M256" s="100"/>
      <c r="N256" s="72"/>
      <c r="O256" s="78" t="s">
        <v>210</v>
      </c>
      <c r="P256" s="80">
        <v>42481.91983796296</v>
      </c>
      <c r="Q256" s="78" t="s">
        <v>1052</v>
      </c>
      <c r="R256" s="78"/>
      <c r="S256" s="78"/>
      <c r="T256" s="78" t="s">
        <v>1257</v>
      </c>
      <c r="U256" s="80">
        <v>42481.91983796296</v>
      </c>
      <c r="V256" s="82" t="s">
        <v>1459</v>
      </c>
      <c r="W256" s="78"/>
      <c r="X256" s="78"/>
      <c r="Y256" s="84" t="s">
        <v>1743</v>
      </c>
      <c r="Z256" s="78"/>
      <c r="AA256" s="78"/>
    </row>
    <row r="257" spans="1:27" x14ac:dyDescent="0.25">
      <c r="A257" s="64" t="s">
        <v>774</v>
      </c>
      <c r="B257" s="64" t="s">
        <v>932</v>
      </c>
      <c r="C257" s="65"/>
      <c r="D257" s="66"/>
      <c r="E257" s="99"/>
      <c r="F257" s="68"/>
      <c r="G257" s="65"/>
      <c r="H257" s="69"/>
      <c r="I257" s="70"/>
      <c r="J257" s="70"/>
      <c r="K257" s="36"/>
      <c r="L257" s="100"/>
      <c r="M257" s="100"/>
      <c r="N257" s="72"/>
      <c r="O257" s="78" t="s">
        <v>210</v>
      </c>
      <c r="P257" s="80">
        <v>42481.919409722221</v>
      </c>
      <c r="Q257" s="78" t="s">
        <v>1052</v>
      </c>
      <c r="R257" s="78"/>
      <c r="S257" s="78"/>
      <c r="T257" s="78" t="s">
        <v>1257</v>
      </c>
      <c r="U257" s="80">
        <v>42481.919409722221</v>
      </c>
      <c r="V257" s="82" t="s">
        <v>1460</v>
      </c>
      <c r="W257" s="78"/>
      <c r="X257" s="78"/>
      <c r="Y257" s="84" t="s">
        <v>1744</v>
      </c>
      <c r="Z257" s="78"/>
      <c r="AA257" s="78"/>
    </row>
    <row r="258" spans="1:27" x14ac:dyDescent="0.25">
      <c r="A258" s="64" t="s">
        <v>774</v>
      </c>
      <c r="B258" s="64" t="s">
        <v>207</v>
      </c>
      <c r="C258" s="65"/>
      <c r="D258" s="66"/>
      <c r="E258" s="99"/>
      <c r="F258" s="68"/>
      <c r="G258" s="65"/>
      <c r="H258" s="69"/>
      <c r="I258" s="70"/>
      <c r="J258" s="70"/>
      <c r="K258" s="36"/>
      <c r="L258" s="100"/>
      <c r="M258" s="100"/>
      <c r="N258" s="72"/>
      <c r="O258" s="78" t="s">
        <v>210</v>
      </c>
      <c r="P258" s="80">
        <v>42481.919942129629</v>
      </c>
      <c r="Q258" s="78" t="s">
        <v>1051</v>
      </c>
      <c r="R258" s="78"/>
      <c r="S258" s="78"/>
      <c r="T258" s="78" t="s">
        <v>226</v>
      </c>
      <c r="U258" s="80">
        <v>42481.919942129629</v>
      </c>
      <c r="V258" s="82" t="s">
        <v>1461</v>
      </c>
      <c r="W258" s="78"/>
      <c r="X258" s="78"/>
      <c r="Y258" s="84" t="s">
        <v>1745</v>
      </c>
      <c r="Z258" s="78"/>
      <c r="AA258" s="78"/>
    </row>
    <row r="259" spans="1:27" x14ac:dyDescent="0.25">
      <c r="A259" s="64" t="s">
        <v>774</v>
      </c>
      <c r="B259" s="64" t="s">
        <v>501</v>
      </c>
      <c r="C259" s="65"/>
      <c r="D259" s="66"/>
      <c r="E259" s="99"/>
      <c r="F259" s="68"/>
      <c r="G259" s="65"/>
      <c r="H259" s="69"/>
      <c r="I259" s="70"/>
      <c r="J259" s="70"/>
      <c r="K259" s="36"/>
      <c r="L259" s="100"/>
      <c r="M259" s="100"/>
      <c r="N259" s="72"/>
      <c r="O259" s="78" t="s">
        <v>210</v>
      </c>
      <c r="P259" s="80">
        <v>42481.919942129629</v>
      </c>
      <c r="Q259" s="78" t="s">
        <v>1051</v>
      </c>
      <c r="R259" s="78"/>
      <c r="S259" s="78"/>
      <c r="T259" s="78" t="s">
        <v>226</v>
      </c>
      <c r="U259" s="80">
        <v>42481.919942129629</v>
      </c>
      <c r="V259" s="82" t="s">
        <v>1461</v>
      </c>
      <c r="W259" s="78"/>
      <c r="X259" s="78"/>
      <c r="Y259" s="84" t="s">
        <v>1745</v>
      </c>
      <c r="Z259" s="78"/>
      <c r="AA259" s="78"/>
    </row>
    <row r="260" spans="1:27" x14ac:dyDescent="0.25">
      <c r="A260" s="64" t="s">
        <v>775</v>
      </c>
      <c r="B260" s="64" t="s">
        <v>940</v>
      </c>
      <c r="C260" s="65"/>
      <c r="D260" s="66"/>
      <c r="E260" s="99"/>
      <c r="F260" s="68"/>
      <c r="G260" s="65"/>
      <c r="H260" s="69"/>
      <c r="I260" s="70"/>
      <c r="J260" s="70"/>
      <c r="K260" s="36"/>
      <c r="L260" s="100"/>
      <c r="M260" s="100"/>
      <c r="N260" s="72"/>
      <c r="O260" s="78" t="s">
        <v>210</v>
      </c>
      <c r="P260" s="80">
        <v>42481.916273148148</v>
      </c>
      <c r="Q260" s="78" t="s">
        <v>1068</v>
      </c>
      <c r="R260" s="78"/>
      <c r="S260" s="78"/>
      <c r="T260" s="78" t="s">
        <v>1265</v>
      </c>
      <c r="U260" s="80">
        <v>42481.916273148148</v>
      </c>
      <c r="V260" s="82" t="s">
        <v>1462</v>
      </c>
      <c r="W260" s="78"/>
      <c r="X260" s="78"/>
      <c r="Y260" s="84" t="s">
        <v>1746</v>
      </c>
      <c r="Z260" s="78"/>
      <c r="AA260" s="78"/>
    </row>
    <row r="261" spans="1:27" x14ac:dyDescent="0.25">
      <c r="A261" s="64" t="s">
        <v>776</v>
      </c>
      <c r="B261" s="64" t="s">
        <v>940</v>
      </c>
      <c r="C261" s="65"/>
      <c r="D261" s="66"/>
      <c r="E261" s="99"/>
      <c r="F261" s="68"/>
      <c r="G261" s="65"/>
      <c r="H261" s="69"/>
      <c r="I261" s="70"/>
      <c r="J261" s="70"/>
      <c r="K261" s="36"/>
      <c r="L261" s="100"/>
      <c r="M261" s="100"/>
      <c r="N261" s="72"/>
      <c r="O261" s="78" t="s">
        <v>210</v>
      </c>
      <c r="P261" s="80">
        <v>42481.92015046296</v>
      </c>
      <c r="Q261" s="78" t="s">
        <v>1069</v>
      </c>
      <c r="R261" s="78"/>
      <c r="S261" s="78"/>
      <c r="T261" s="78" t="s">
        <v>1265</v>
      </c>
      <c r="U261" s="80">
        <v>42481.92015046296</v>
      </c>
      <c r="V261" s="82" t="s">
        <v>1463</v>
      </c>
      <c r="W261" s="78"/>
      <c r="X261" s="78"/>
      <c r="Y261" s="84" t="s">
        <v>1747</v>
      </c>
      <c r="Z261" s="78"/>
      <c r="AA261" s="78"/>
    </row>
    <row r="262" spans="1:27" x14ac:dyDescent="0.25">
      <c r="A262" s="64" t="s">
        <v>775</v>
      </c>
      <c r="B262" s="64" t="s">
        <v>941</v>
      </c>
      <c r="C262" s="65"/>
      <c r="D262" s="66"/>
      <c r="E262" s="99"/>
      <c r="F262" s="68"/>
      <c r="G262" s="65"/>
      <c r="H262" s="69"/>
      <c r="I262" s="70"/>
      <c r="J262" s="70"/>
      <c r="K262" s="36"/>
      <c r="L262" s="100"/>
      <c r="M262" s="100"/>
      <c r="N262" s="72"/>
      <c r="O262" s="78" t="s">
        <v>210</v>
      </c>
      <c r="P262" s="80">
        <v>42481.916273148148</v>
      </c>
      <c r="Q262" s="78" t="s">
        <v>1068</v>
      </c>
      <c r="R262" s="78"/>
      <c r="S262" s="78"/>
      <c r="T262" s="78" t="s">
        <v>1265</v>
      </c>
      <c r="U262" s="80">
        <v>42481.916273148148</v>
      </c>
      <c r="V262" s="82" t="s">
        <v>1462</v>
      </c>
      <c r="W262" s="78"/>
      <c r="X262" s="78"/>
      <c r="Y262" s="84" t="s">
        <v>1746</v>
      </c>
      <c r="Z262" s="78"/>
      <c r="AA262" s="78"/>
    </row>
    <row r="263" spans="1:27" x14ac:dyDescent="0.25">
      <c r="A263" s="64" t="s">
        <v>776</v>
      </c>
      <c r="B263" s="64" t="s">
        <v>941</v>
      </c>
      <c r="C263" s="65"/>
      <c r="D263" s="66"/>
      <c r="E263" s="99"/>
      <c r="F263" s="68"/>
      <c r="G263" s="65"/>
      <c r="H263" s="69"/>
      <c r="I263" s="70"/>
      <c r="J263" s="70"/>
      <c r="K263" s="36"/>
      <c r="L263" s="100"/>
      <c r="M263" s="100"/>
      <c r="N263" s="72"/>
      <c r="O263" s="78" t="s">
        <v>210</v>
      </c>
      <c r="P263" s="80">
        <v>42481.92015046296</v>
      </c>
      <c r="Q263" s="78" t="s">
        <v>1069</v>
      </c>
      <c r="R263" s="78"/>
      <c r="S263" s="78"/>
      <c r="T263" s="78" t="s">
        <v>1265</v>
      </c>
      <c r="U263" s="80">
        <v>42481.92015046296</v>
      </c>
      <c r="V263" s="82" t="s">
        <v>1463</v>
      </c>
      <c r="W263" s="78"/>
      <c r="X263" s="78"/>
      <c r="Y263" s="84" t="s">
        <v>1747</v>
      </c>
      <c r="Z263" s="78"/>
      <c r="AA263" s="78"/>
    </row>
    <row r="264" spans="1:27" x14ac:dyDescent="0.25">
      <c r="A264" s="64" t="s">
        <v>776</v>
      </c>
      <c r="B264" s="64" t="s">
        <v>775</v>
      </c>
      <c r="C264" s="65"/>
      <c r="D264" s="66"/>
      <c r="E264" s="99"/>
      <c r="F264" s="68"/>
      <c r="G264" s="65"/>
      <c r="H264" s="69"/>
      <c r="I264" s="70"/>
      <c r="J264" s="70"/>
      <c r="K264" s="36"/>
      <c r="L264" s="100"/>
      <c r="M264" s="100"/>
      <c r="N264" s="72"/>
      <c r="O264" s="78" t="s">
        <v>210</v>
      </c>
      <c r="P264" s="80">
        <v>42481.92015046296</v>
      </c>
      <c r="Q264" s="78" t="s">
        <v>1069</v>
      </c>
      <c r="R264" s="78"/>
      <c r="S264" s="78"/>
      <c r="T264" s="78" t="s">
        <v>1265</v>
      </c>
      <c r="U264" s="80">
        <v>42481.92015046296</v>
      </c>
      <c r="V264" s="82" t="s">
        <v>1463</v>
      </c>
      <c r="W264" s="78"/>
      <c r="X264" s="78"/>
      <c r="Y264" s="84" t="s">
        <v>1747</v>
      </c>
      <c r="Z264" s="78"/>
      <c r="AA264" s="78"/>
    </row>
    <row r="265" spans="1:27" x14ac:dyDescent="0.25">
      <c r="A265" s="64" t="s">
        <v>777</v>
      </c>
      <c r="B265" s="64" t="s">
        <v>893</v>
      </c>
      <c r="C265" s="65"/>
      <c r="D265" s="66"/>
      <c r="E265" s="99"/>
      <c r="F265" s="68"/>
      <c r="G265" s="65"/>
      <c r="H265" s="69"/>
      <c r="I265" s="70"/>
      <c r="J265" s="70"/>
      <c r="K265" s="36"/>
      <c r="L265" s="100"/>
      <c r="M265" s="100"/>
      <c r="N265" s="72"/>
      <c r="O265" s="78" t="s">
        <v>210</v>
      </c>
      <c r="P265" s="80">
        <v>42481.920219907406</v>
      </c>
      <c r="Q265" s="78" t="s">
        <v>1003</v>
      </c>
      <c r="R265" s="78"/>
      <c r="S265" s="78"/>
      <c r="T265" s="78" t="s">
        <v>1237</v>
      </c>
      <c r="U265" s="80">
        <v>42481.920219907406</v>
      </c>
      <c r="V265" s="82" t="s">
        <v>1464</v>
      </c>
      <c r="W265" s="78"/>
      <c r="X265" s="78"/>
      <c r="Y265" s="84" t="s">
        <v>1748</v>
      </c>
      <c r="Z265" s="78"/>
      <c r="AA265" s="78"/>
    </row>
    <row r="266" spans="1:27" x14ac:dyDescent="0.25">
      <c r="A266" s="64" t="s">
        <v>778</v>
      </c>
      <c r="B266" s="64" t="s">
        <v>916</v>
      </c>
      <c r="C266" s="65"/>
      <c r="D266" s="66"/>
      <c r="E266" s="99"/>
      <c r="F266" s="68"/>
      <c r="G266" s="65"/>
      <c r="H266" s="69"/>
      <c r="I266" s="70"/>
      <c r="J266" s="70"/>
      <c r="K266" s="36"/>
      <c r="L266" s="100"/>
      <c r="M266" s="100"/>
      <c r="N266" s="72"/>
      <c r="O266" s="78" t="s">
        <v>210</v>
      </c>
      <c r="P266" s="80">
        <v>42481.920243055552</v>
      </c>
      <c r="Q266" s="78" t="s">
        <v>1031</v>
      </c>
      <c r="R266" s="78"/>
      <c r="S266" s="78"/>
      <c r="T266" s="78" t="s">
        <v>1249</v>
      </c>
      <c r="U266" s="80">
        <v>42481.920243055552</v>
      </c>
      <c r="V266" s="82" t="s">
        <v>1465</v>
      </c>
      <c r="W266" s="78"/>
      <c r="X266" s="78"/>
      <c r="Y266" s="84" t="s">
        <v>1749</v>
      </c>
      <c r="Z266" s="78"/>
      <c r="AA266" s="78"/>
    </row>
    <row r="267" spans="1:27" x14ac:dyDescent="0.25">
      <c r="A267" s="64" t="s">
        <v>778</v>
      </c>
      <c r="B267" s="64" t="s">
        <v>917</v>
      </c>
      <c r="C267" s="65"/>
      <c r="D267" s="66"/>
      <c r="E267" s="99"/>
      <c r="F267" s="68"/>
      <c r="G267" s="65"/>
      <c r="H267" s="69"/>
      <c r="I267" s="70"/>
      <c r="J267" s="70"/>
      <c r="K267" s="36"/>
      <c r="L267" s="100"/>
      <c r="M267" s="100"/>
      <c r="N267" s="72"/>
      <c r="O267" s="78" t="s">
        <v>210</v>
      </c>
      <c r="P267" s="80">
        <v>42481.920243055552</v>
      </c>
      <c r="Q267" s="78" t="s">
        <v>1031</v>
      </c>
      <c r="R267" s="78"/>
      <c r="S267" s="78"/>
      <c r="T267" s="78" t="s">
        <v>1249</v>
      </c>
      <c r="U267" s="80">
        <v>42481.920243055552</v>
      </c>
      <c r="V267" s="82" t="s">
        <v>1465</v>
      </c>
      <c r="W267" s="78"/>
      <c r="X267" s="78"/>
      <c r="Y267" s="84" t="s">
        <v>1749</v>
      </c>
      <c r="Z267" s="78"/>
      <c r="AA267" s="78"/>
    </row>
    <row r="268" spans="1:27" x14ac:dyDescent="0.25">
      <c r="A268" s="64" t="s">
        <v>779</v>
      </c>
      <c r="B268" s="64" t="s">
        <v>942</v>
      </c>
      <c r="C268" s="65"/>
      <c r="D268" s="66"/>
      <c r="E268" s="99"/>
      <c r="F268" s="68"/>
      <c r="G268" s="65"/>
      <c r="H268" s="69"/>
      <c r="I268" s="70"/>
      <c r="J268" s="70"/>
      <c r="K268" s="36"/>
      <c r="L268" s="100"/>
      <c r="M268" s="100"/>
      <c r="N268" s="72"/>
      <c r="O268" s="78" t="s">
        <v>210</v>
      </c>
      <c r="P268" s="80">
        <v>42481.920474537037</v>
      </c>
      <c r="Q268" s="78" t="s">
        <v>1070</v>
      </c>
      <c r="R268" s="82" t="s">
        <v>1168</v>
      </c>
      <c r="S268" s="78" t="s">
        <v>219</v>
      </c>
      <c r="T268" s="78" t="s">
        <v>226</v>
      </c>
      <c r="U268" s="80">
        <v>42481.920474537037</v>
      </c>
      <c r="V268" s="82" t="s">
        <v>1466</v>
      </c>
      <c r="W268" s="78"/>
      <c r="X268" s="78"/>
      <c r="Y268" s="84" t="s">
        <v>1750</v>
      </c>
      <c r="Z268" s="78"/>
      <c r="AA268" s="78"/>
    </row>
    <row r="269" spans="1:27" x14ac:dyDescent="0.25">
      <c r="A269" s="64" t="s">
        <v>780</v>
      </c>
      <c r="B269" s="64" t="s">
        <v>780</v>
      </c>
      <c r="C269" s="65"/>
      <c r="D269" s="66"/>
      <c r="E269" s="99"/>
      <c r="F269" s="68"/>
      <c r="G269" s="65"/>
      <c r="H269" s="69"/>
      <c r="I269" s="70"/>
      <c r="J269" s="70"/>
      <c r="K269" s="36"/>
      <c r="L269" s="100"/>
      <c r="M269" s="100"/>
      <c r="N269" s="72"/>
      <c r="O269" s="78" t="s">
        <v>179</v>
      </c>
      <c r="P269" s="80">
        <v>42481.920555555553</v>
      </c>
      <c r="Q269" s="78" t="s">
        <v>1071</v>
      </c>
      <c r="R269" s="82" t="s">
        <v>1169</v>
      </c>
      <c r="S269" s="78" t="s">
        <v>220</v>
      </c>
      <c r="T269" s="78" t="s">
        <v>226</v>
      </c>
      <c r="U269" s="80">
        <v>42481.920555555553</v>
      </c>
      <c r="V269" s="82" t="s">
        <v>1467</v>
      </c>
      <c r="W269" s="78"/>
      <c r="X269" s="78"/>
      <c r="Y269" s="84" t="s">
        <v>1751</v>
      </c>
      <c r="Z269" s="78"/>
      <c r="AA269" s="78"/>
    </row>
    <row r="270" spans="1:27" x14ac:dyDescent="0.25">
      <c r="A270" s="64" t="s">
        <v>781</v>
      </c>
      <c r="B270" s="64" t="s">
        <v>918</v>
      </c>
      <c r="C270" s="65"/>
      <c r="D270" s="66"/>
      <c r="E270" s="99"/>
      <c r="F270" s="68"/>
      <c r="G270" s="65"/>
      <c r="H270" s="69"/>
      <c r="I270" s="70"/>
      <c r="J270" s="70"/>
      <c r="K270" s="36"/>
      <c r="L270" s="100"/>
      <c r="M270" s="100"/>
      <c r="N270" s="72"/>
      <c r="O270" s="78" t="s">
        <v>210</v>
      </c>
      <c r="P270" s="80">
        <v>42481.920636574076</v>
      </c>
      <c r="Q270" s="78" t="s">
        <v>1032</v>
      </c>
      <c r="R270" s="78"/>
      <c r="S270" s="78"/>
      <c r="T270" s="78" t="s">
        <v>226</v>
      </c>
      <c r="U270" s="80">
        <v>42481.920636574076</v>
      </c>
      <c r="V270" s="82" t="s">
        <v>1468</v>
      </c>
      <c r="W270" s="78"/>
      <c r="X270" s="78"/>
      <c r="Y270" s="84" t="s">
        <v>1752</v>
      </c>
      <c r="Z270" s="78"/>
      <c r="AA270" s="78"/>
    </row>
    <row r="271" spans="1:27" x14ac:dyDescent="0.25">
      <c r="A271" s="64" t="s">
        <v>782</v>
      </c>
      <c r="B271" s="64" t="s">
        <v>943</v>
      </c>
      <c r="C271" s="65"/>
      <c r="D271" s="66"/>
      <c r="E271" s="99"/>
      <c r="F271" s="68"/>
      <c r="G271" s="65"/>
      <c r="H271" s="69"/>
      <c r="I271" s="70"/>
      <c r="J271" s="70"/>
      <c r="K271" s="36"/>
      <c r="L271" s="100"/>
      <c r="M271" s="100"/>
      <c r="N271" s="72"/>
      <c r="O271" s="78" t="s">
        <v>210</v>
      </c>
      <c r="P271" s="80">
        <v>42481.920868055553</v>
      </c>
      <c r="Q271" s="78" t="s">
        <v>1072</v>
      </c>
      <c r="R271" s="78"/>
      <c r="S271" s="78"/>
      <c r="T271" s="78" t="s">
        <v>226</v>
      </c>
      <c r="U271" s="80">
        <v>42481.920868055553</v>
      </c>
      <c r="V271" s="82" t="s">
        <v>1469</v>
      </c>
      <c r="W271" s="78"/>
      <c r="X271" s="78"/>
      <c r="Y271" s="84" t="s">
        <v>1753</v>
      </c>
      <c r="Z271" s="78"/>
      <c r="AA271" s="78"/>
    </row>
    <row r="272" spans="1:27" x14ac:dyDescent="0.25">
      <c r="A272" s="64" t="s">
        <v>783</v>
      </c>
      <c r="B272" s="64" t="s">
        <v>944</v>
      </c>
      <c r="C272" s="65"/>
      <c r="D272" s="66"/>
      <c r="E272" s="99"/>
      <c r="F272" s="68"/>
      <c r="G272" s="65"/>
      <c r="H272" s="69"/>
      <c r="I272" s="70"/>
      <c r="J272" s="70"/>
      <c r="K272" s="36"/>
      <c r="L272" s="100"/>
      <c r="M272" s="100"/>
      <c r="N272" s="72"/>
      <c r="O272" s="78" t="s">
        <v>210</v>
      </c>
      <c r="P272" s="80">
        <v>42481.921006944445</v>
      </c>
      <c r="Q272" s="78" t="s">
        <v>1073</v>
      </c>
      <c r="R272" s="78"/>
      <c r="S272" s="78"/>
      <c r="T272" s="78" t="s">
        <v>1266</v>
      </c>
      <c r="U272" s="80">
        <v>42481.921006944445</v>
      </c>
      <c r="V272" s="82" t="s">
        <v>1470</v>
      </c>
      <c r="W272" s="78"/>
      <c r="X272" s="78"/>
      <c r="Y272" s="84" t="s">
        <v>1754</v>
      </c>
      <c r="Z272" s="78"/>
      <c r="AA272" s="78"/>
    </row>
    <row r="273" spans="1:27" x14ac:dyDescent="0.25">
      <c r="A273" s="64" t="s">
        <v>784</v>
      </c>
      <c r="B273" s="64" t="s">
        <v>784</v>
      </c>
      <c r="C273" s="65"/>
      <c r="D273" s="66"/>
      <c r="E273" s="99"/>
      <c r="F273" s="68"/>
      <c r="G273" s="65"/>
      <c r="H273" s="69"/>
      <c r="I273" s="70"/>
      <c r="J273" s="70"/>
      <c r="K273" s="36"/>
      <c r="L273" s="100"/>
      <c r="M273" s="100"/>
      <c r="N273" s="72"/>
      <c r="O273" s="78" t="s">
        <v>179</v>
      </c>
      <c r="P273" s="80">
        <v>42481.9215625</v>
      </c>
      <c r="Q273" s="78" t="s">
        <v>1074</v>
      </c>
      <c r="R273" s="78" t="s">
        <v>1170</v>
      </c>
      <c r="S273" s="78" t="s">
        <v>1210</v>
      </c>
      <c r="T273" s="78" t="s">
        <v>1267</v>
      </c>
      <c r="U273" s="80">
        <v>42481.9215625</v>
      </c>
      <c r="V273" s="82" t="s">
        <v>1471</v>
      </c>
      <c r="W273" s="78"/>
      <c r="X273" s="78"/>
      <c r="Y273" s="84" t="s">
        <v>1755</v>
      </c>
      <c r="Z273" s="78"/>
      <c r="AA273" s="78"/>
    </row>
    <row r="274" spans="1:27" x14ac:dyDescent="0.25">
      <c r="A274" s="64" t="s">
        <v>785</v>
      </c>
      <c r="B274" s="64" t="s">
        <v>785</v>
      </c>
      <c r="C274" s="65"/>
      <c r="D274" s="66"/>
      <c r="E274" s="99"/>
      <c r="F274" s="68"/>
      <c r="G274" s="65"/>
      <c r="H274" s="69"/>
      <c r="I274" s="70"/>
      <c r="J274" s="70"/>
      <c r="K274" s="36"/>
      <c r="L274" s="100"/>
      <c r="M274" s="100"/>
      <c r="N274" s="72"/>
      <c r="O274" s="78" t="s">
        <v>179</v>
      </c>
      <c r="P274" s="80">
        <v>42481.888969907406</v>
      </c>
      <c r="Q274" s="78" t="s">
        <v>1075</v>
      </c>
      <c r="R274" s="78"/>
      <c r="S274" s="78"/>
      <c r="T274" s="78" t="s">
        <v>226</v>
      </c>
      <c r="U274" s="80">
        <v>42481.888969907406</v>
      </c>
      <c r="V274" s="82" t="s">
        <v>1472</v>
      </c>
      <c r="W274" s="78"/>
      <c r="X274" s="78"/>
      <c r="Y274" s="84" t="s">
        <v>1756</v>
      </c>
      <c r="Z274" s="78"/>
      <c r="AA274" s="78"/>
    </row>
    <row r="275" spans="1:27" x14ac:dyDescent="0.25">
      <c r="A275" s="64" t="s">
        <v>786</v>
      </c>
      <c r="B275" s="64" t="s">
        <v>785</v>
      </c>
      <c r="C275" s="65"/>
      <c r="D275" s="66"/>
      <c r="E275" s="99"/>
      <c r="F275" s="68"/>
      <c r="G275" s="65"/>
      <c r="H275" s="69"/>
      <c r="I275" s="70"/>
      <c r="J275" s="70"/>
      <c r="K275" s="36"/>
      <c r="L275" s="100"/>
      <c r="M275" s="100"/>
      <c r="N275" s="72"/>
      <c r="O275" s="78" t="s">
        <v>210</v>
      </c>
      <c r="P275" s="80">
        <v>42481.906412037039</v>
      </c>
      <c r="Q275" s="78" t="s">
        <v>1000</v>
      </c>
      <c r="R275" s="78"/>
      <c r="S275" s="78"/>
      <c r="T275" s="78" t="s">
        <v>226</v>
      </c>
      <c r="U275" s="80">
        <v>42481.906412037039</v>
      </c>
      <c r="V275" s="82" t="s">
        <v>1473</v>
      </c>
      <c r="W275" s="78"/>
      <c r="X275" s="78"/>
      <c r="Y275" s="84" t="s">
        <v>1757</v>
      </c>
      <c r="Z275" s="78"/>
      <c r="AA275" s="78"/>
    </row>
    <row r="276" spans="1:27" x14ac:dyDescent="0.25">
      <c r="A276" s="64" t="s">
        <v>786</v>
      </c>
      <c r="B276" s="64" t="s">
        <v>916</v>
      </c>
      <c r="C276" s="65"/>
      <c r="D276" s="66"/>
      <c r="E276" s="99"/>
      <c r="F276" s="68"/>
      <c r="G276" s="65"/>
      <c r="H276" s="69"/>
      <c r="I276" s="70"/>
      <c r="J276" s="70"/>
      <c r="K276" s="36"/>
      <c r="L276" s="100"/>
      <c r="M276" s="100"/>
      <c r="N276" s="72"/>
      <c r="O276" s="78" t="s">
        <v>210</v>
      </c>
      <c r="P276" s="80">
        <v>42481.922708333332</v>
      </c>
      <c r="Q276" s="78" t="s">
        <v>1031</v>
      </c>
      <c r="R276" s="78"/>
      <c r="S276" s="78"/>
      <c r="T276" s="78" t="s">
        <v>1249</v>
      </c>
      <c r="U276" s="80">
        <v>42481.922708333332</v>
      </c>
      <c r="V276" s="82" t="s">
        <v>1474</v>
      </c>
      <c r="W276" s="78"/>
      <c r="X276" s="78"/>
      <c r="Y276" s="84" t="s">
        <v>1758</v>
      </c>
      <c r="Z276" s="78"/>
      <c r="AA276" s="78"/>
    </row>
    <row r="277" spans="1:27" x14ac:dyDescent="0.25">
      <c r="A277" s="64" t="s">
        <v>786</v>
      </c>
      <c r="B277" s="64" t="s">
        <v>917</v>
      </c>
      <c r="C277" s="65"/>
      <c r="D277" s="66"/>
      <c r="E277" s="99"/>
      <c r="F277" s="68"/>
      <c r="G277" s="65"/>
      <c r="H277" s="69"/>
      <c r="I277" s="70"/>
      <c r="J277" s="70"/>
      <c r="K277" s="36"/>
      <c r="L277" s="100"/>
      <c r="M277" s="100"/>
      <c r="N277" s="72"/>
      <c r="O277" s="78" t="s">
        <v>210</v>
      </c>
      <c r="P277" s="80">
        <v>42481.922708333332</v>
      </c>
      <c r="Q277" s="78" t="s">
        <v>1031</v>
      </c>
      <c r="R277" s="78"/>
      <c r="S277" s="78"/>
      <c r="T277" s="78" t="s">
        <v>1249</v>
      </c>
      <c r="U277" s="80">
        <v>42481.922708333332</v>
      </c>
      <c r="V277" s="82" t="s">
        <v>1474</v>
      </c>
      <c r="W277" s="78"/>
      <c r="X277" s="78"/>
      <c r="Y277" s="84" t="s">
        <v>1758</v>
      </c>
      <c r="Z277" s="78"/>
      <c r="AA277" s="78"/>
    </row>
    <row r="278" spans="1:27" x14ac:dyDescent="0.25">
      <c r="A278" s="64" t="s">
        <v>787</v>
      </c>
      <c r="B278" s="64" t="s">
        <v>945</v>
      </c>
      <c r="C278" s="65"/>
      <c r="D278" s="66"/>
      <c r="E278" s="99"/>
      <c r="F278" s="68"/>
      <c r="G278" s="65"/>
      <c r="H278" s="69"/>
      <c r="I278" s="70"/>
      <c r="J278" s="70"/>
      <c r="K278" s="36"/>
      <c r="L278" s="100"/>
      <c r="M278" s="100"/>
      <c r="N278" s="72"/>
      <c r="O278" s="78" t="s">
        <v>210</v>
      </c>
      <c r="P278" s="80">
        <v>42481.923657407409</v>
      </c>
      <c r="Q278" s="78" t="s">
        <v>1076</v>
      </c>
      <c r="R278" s="82" t="s">
        <v>1171</v>
      </c>
      <c r="S278" s="78" t="s">
        <v>571</v>
      </c>
      <c r="T278" s="78" t="s">
        <v>226</v>
      </c>
      <c r="U278" s="80">
        <v>42481.923657407409</v>
      </c>
      <c r="V278" s="82" t="s">
        <v>1475</v>
      </c>
      <c r="W278" s="78"/>
      <c r="X278" s="78"/>
      <c r="Y278" s="84" t="s">
        <v>1759</v>
      </c>
      <c r="Z278" s="78"/>
      <c r="AA278" s="78"/>
    </row>
    <row r="279" spans="1:27" x14ac:dyDescent="0.25">
      <c r="A279" s="64" t="s">
        <v>787</v>
      </c>
      <c r="B279" s="64" t="s">
        <v>946</v>
      </c>
      <c r="C279" s="65"/>
      <c r="D279" s="66"/>
      <c r="E279" s="99"/>
      <c r="F279" s="68"/>
      <c r="G279" s="65"/>
      <c r="H279" s="69"/>
      <c r="I279" s="70"/>
      <c r="J279" s="70"/>
      <c r="K279" s="36"/>
      <c r="L279" s="100"/>
      <c r="M279" s="100"/>
      <c r="N279" s="72"/>
      <c r="O279" s="78" t="s">
        <v>210</v>
      </c>
      <c r="P279" s="80">
        <v>42481.923657407409</v>
      </c>
      <c r="Q279" s="78" t="s">
        <v>1076</v>
      </c>
      <c r="R279" s="82" t="s">
        <v>1171</v>
      </c>
      <c r="S279" s="78" t="s">
        <v>571</v>
      </c>
      <c r="T279" s="78" t="s">
        <v>226</v>
      </c>
      <c r="U279" s="80">
        <v>42481.923657407409</v>
      </c>
      <c r="V279" s="82" t="s">
        <v>1475</v>
      </c>
      <c r="W279" s="78"/>
      <c r="X279" s="78"/>
      <c r="Y279" s="84" t="s">
        <v>1759</v>
      </c>
      <c r="Z279" s="78"/>
      <c r="AA279" s="78"/>
    </row>
    <row r="280" spans="1:27" x14ac:dyDescent="0.25">
      <c r="A280" s="64" t="s">
        <v>787</v>
      </c>
      <c r="B280" s="64" t="s">
        <v>567</v>
      </c>
      <c r="C280" s="65"/>
      <c r="D280" s="66"/>
      <c r="E280" s="99"/>
      <c r="F280" s="68"/>
      <c r="G280" s="65"/>
      <c r="H280" s="69"/>
      <c r="I280" s="70"/>
      <c r="J280" s="70"/>
      <c r="K280" s="36"/>
      <c r="L280" s="100"/>
      <c r="M280" s="100"/>
      <c r="N280" s="72"/>
      <c r="O280" s="78" t="s">
        <v>210</v>
      </c>
      <c r="P280" s="80">
        <v>42481.923657407409</v>
      </c>
      <c r="Q280" s="78" t="s">
        <v>1076</v>
      </c>
      <c r="R280" s="82" t="s">
        <v>1171</v>
      </c>
      <c r="S280" s="78" t="s">
        <v>571</v>
      </c>
      <c r="T280" s="78" t="s">
        <v>226</v>
      </c>
      <c r="U280" s="80">
        <v>42481.923657407409</v>
      </c>
      <c r="V280" s="82" t="s">
        <v>1475</v>
      </c>
      <c r="W280" s="78"/>
      <c r="X280" s="78"/>
      <c r="Y280" s="84" t="s">
        <v>1759</v>
      </c>
      <c r="Z280" s="78"/>
      <c r="AA280" s="78"/>
    </row>
    <row r="281" spans="1:27" x14ac:dyDescent="0.25">
      <c r="A281" s="64" t="s">
        <v>787</v>
      </c>
      <c r="B281" s="64" t="s">
        <v>947</v>
      </c>
      <c r="C281" s="65"/>
      <c r="D281" s="66"/>
      <c r="E281" s="99"/>
      <c r="F281" s="68"/>
      <c r="G281" s="65"/>
      <c r="H281" s="69"/>
      <c r="I281" s="70"/>
      <c r="J281" s="70"/>
      <c r="K281" s="36"/>
      <c r="L281" s="100"/>
      <c r="M281" s="100"/>
      <c r="N281" s="72"/>
      <c r="O281" s="78" t="s">
        <v>210</v>
      </c>
      <c r="P281" s="80">
        <v>42481.923657407409</v>
      </c>
      <c r="Q281" s="78" t="s">
        <v>1076</v>
      </c>
      <c r="R281" s="82" t="s">
        <v>1171</v>
      </c>
      <c r="S281" s="78" t="s">
        <v>571</v>
      </c>
      <c r="T281" s="78" t="s">
        <v>226</v>
      </c>
      <c r="U281" s="80">
        <v>42481.923657407409</v>
      </c>
      <c r="V281" s="82" t="s">
        <v>1475</v>
      </c>
      <c r="W281" s="78"/>
      <c r="X281" s="78"/>
      <c r="Y281" s="84" t="s">
        <v>1759</v>
      </c>
      <c r="Z281" s="78"/>
      <c r="AA281" s="78"/>
    </row>
    <row r="282" spans="1:27" x14ac:dyDescent="0.25">
      <c r="A282" s="64" t="s">
        <v>788</v>
      </c>
      <c r="B282" s="64" t="s">
        <v>948</v>
      </c>
      <c r="C282" s="65"/>
      <c r="D282" s="66"/>
      <c r="E282" s="99"/>
      <c r="F282" s="68"/>
      <c r="G282" s="65"/>
      <c r="H282" s="69"/>
      <c r="I282" s="70"/>
      <c r="J282" s="70"/>
      <c r="K282" s="36"/>
      <c r="L282" s="100"/>
      <c r="M282" s="100"/>
      <c r="N282" s="72"/>
      <c r="O282" s="78" t="s">
        <v>210</v>
      </c>
      <c r="P282" s="80">
        <v>42481.92392361111</v>
      </c>
      <c r="Q282" s="78" t="s">
        <v>1077</v>
      </c>
      <c r="R282" s="82" t="s">
        <v>1172</v>
      </c>
      <c r="S282" s="78" t="s">
        <v>1211</v>
      </c>
      <c r="T282" s="78" t="s">
        <v>1268</v>
      </c>
      <c r="U282" s="80">
        <v>42481.92392361111</v>
      </c>
      <c r="V282" s="82" t="s">
        <v>1476</v>
      </c>
      <c r="W282" s="78"/>
      <c r="X282" s="78"/>
      <c r="Y282" s="84" t="s">
        <v>1760</v>
      </c>
      <c r="Z282" s="78"/>
      <c r="AA282" s="78"/>
    </row>
    <row r="283" spans="1:27" x14ac:dyDescent="0.25">
      <c r="A283" s="64" t="s">
        <v>789</v>
      </c>
      <c r="B283" s="64" t="s">
        <v>949</v>
      </c>
      <c r="C283" s="65"/>
      <c r="D283" s="66"/>
      <c r="E283" s="99"/>
      <c r="F283" s="68"/>
      <c r="G283" s="65"/>
      <c r="H283" s="69"/>
      <c r="I283" s="70"/>
      <c r="J283" s="70"/>
      <c r="K283" s="36"/>
      <c r="L283" s="100"/>
      <c r="M283" s="100"/>
      <c r="N283" s="72"/>
      <c r="O283" s="78" t="s">
        <v>210</v>
      </c>
      <c r="P283" s="80">
        <v>42481.924421296295</v>
      </c>
      <c r="Q283" s="78" t="s">
        <v>1078</v>
      </c>
      <c r="R283" s="78"/>
      <c r="S283" s="78"/>
      <c r="T283" s="78" t="s">
        <v>226</v>
      </c>
      <c r="U283" s="80">
        <v>42481.924421296295</v>
      </c>
      <c r="V283" s="82" t="s">
        <v>1477</v>
      </c>
      <c r="W283" s="78"/>
      <c r="X283" s="78"/>
      <c r="Y283" s="84" t="s">
        <v>1761</v>
      </c>
      <c r="Z283" s="78"/>
      <c r="AA283" s="78"/>
    </row>
    <row r="284" spans="1:27" x14ac:dyDescent="0.25">
      <c r="A284" s="64" t="s">
        <v>790</v>
      </c>
      <c r="B284" s="64" t="s">
        <v>198</v>
      </c>
      <c r="C284" s="65"/>
      <c r="D284" s="66"/>
      <c r="E284" s="99"/>
      <c r="F284" s="68"/>
      <c r="G284" s="65"/>
      <c r="H284" s="69"/>
      <c r="I284" s="70"/>
      <c r="J284" s="70"/>
      <c r="K284" s="36"/>
      <c r="L284" s="100"/>
      <c r="M284" s="100"/>
      <c r="N284" s="72"/>
      <c r="O284" s="78" t="s">
        <v>210</v>
      </c>
      <c r="P284" s="80">
        <v>42481.925405092596</v>
      </c>
      <c r="Q284" s="78" t="s">
        <v>212</v>
      </c>
      <c r="R284" s="82" t="s">
        <v>215</v>
      </c>
      <c r="S284" s="78" t="s">
        <v>217</v>
      </c>
      <c r="T284" s="78" t="s">
        <v>226</v>
      </c>
      <c r="U284" s="80">
        <v>42481.925405092596</v>
      </c>
      <c r="V284" s="82" t="s">
        <v>1478</v>
      </c>
      <c r="W284" s="78"/>
      <c r="X284" s="78"/>
      <c r="Y284" s="84" t="s">
        <v>1762</v>
      </c>
      <c r="Z284" s="78"/>
      <c r="AA284" s="78"/>
    </row>
    <row r="285" spans="1:27" x14ac:dyDescent="0.25">
      <c r="A285" s="64" t="s">
        <v>791</v>
      </c>
      <c r="B285" s="64" t="s">
        <v>950</v>
      </c>
      <c r="C285" s="65"/>
      <c r="D285" s="66"/>
      <c r="E285" s="99"/>
      <c r="F285" s="68"/>
      <c r="G285" s="65"/>
      <c r="H285" s="69"/>
      <c r="I285" s="70"/>
      <c r="J285" s="70"/>
      <c r="K285" s="36"/>
      <c r="L285" s="100"/>
      <c r="M285" s="100"/>
      <c r="N285" s="72"/>
      <c r="O285" s="78" t="s">
        <v>210</v>
      </c>
      <c r="P285" s="80">
        <v>42481.925462962965</v>
      </c>
      <c r="Q285" s="78" t="s">
        <v>1079</v>
      </c>
      <c r="R285" s="78"/>
      <c r="S285" s="78"/>
      <c r="T285" s="78" t="s">
        <v>226</v>
      </c>
      <c r="U285" s="80">
        <v>42481.925462962965</v>
      </c>
      <c r="V285" s="82" t="s">
        <v>1479</v>
      </c>
      <c r="W285" s="78"/>
      <c r="X285" s="78"/>
      <c r="Y285" s="84" t="s">
        <v>1763</v>
      </c>
      <c r="Z285" s="78"/>
      <c r="AA285" s="78"/>
    </row>
    <row r="286" spans="1:27" x14ac:dyDescent="0.25">
      <c r="A286" s="64" t="s">
        <v>792</v>
      </c>
      <c r="B286" s="64" t="s">
        <v>951</v>
      </c>
      <c r="C286" s="65"/>
      <c r="D286" s="66"/>
      <c r="E286" s="99"/>
      <c r="F286" s="68"/>
      <c r="G286" s="65"/>
      <c r="H286" s="69"/>
      <c r="I286" s="70"/>
      <c r="J286" s="70"/>
      <c r="K286" s="36"/>
      <c r="L286" s="100"/>
      <c r="M286" s="100"/>
      <c r="N286" s="72"/>
      <c r="O286" s="78" t="s">
        <v>210</v>
      </c>
      <c r="P286" s="80">
        <v>42481.925694444442</v>
      </c>
      <c r="Q286" s="78" t="s">
        <v>1080</v>
      </c>
      <c r="R286" s="82" t="s">
        <v>1173</v>
      </c>
      <c r="S286" s="78" t="s">
        <v>220</v>
      </c>
      <c r="T286" s="78" t="s">
        <v>1269</v>
      </c>
      <c r="U286" s="80">
        <v>42481.925694444442</v>
      </c>
      <c r="V286" s="82" t="s">
        <v>1480</v>
      </c>
      <c r="W286" s="78"/>
      <c r="X286" s="78"/>
      <c r="Y286" s="84" t="s">
        <v>1764</v>
      </c>
      <c r="Z286" s="78"/>
      <c r="AA286" s="78"/>
    </row>
    <row r="287" spans="1:27" x14ac:dyDescent="0.25">
      <c r="A287" s="64" t="s">
        <v>792</v>
      </c>
      <c r="B287" s="64" t="s">
        <v>952</v>
      </c>
      <c r="C287" s="65"/>
      <c r="D287" s="66"/>
      <c r="E287" s="99"/>
      <c r="F287" s="68"/>
      <c r="G287" s="65"/>
      <c r="H287" s="69"/>
      <c r="I287" s="70"/>
      <c r="J287" s="70"/>
      <c r="K287" s="36"/>
      <c r="L287" s="100"/>
      <c r="M287" s="100"/>
      <c r="N287" s="72"/>
      <c r="O287" s="78" t="s">
        <v>210</v>
      </c>
      <c r="P287" s="80">
        <v>42481.925694444442</v>
      </c>
      <c r="Q287" s="78" t="s">
        <v>1080</v>
      </c>
      <c r="R287" s="82" t="s">
        <v>1173</v>
      </c>
      <c r="S287" s="78" t="s">
        <v>220</v>
      </c>
      <c r="T287" s="78" t="s">
        <v>1269</v>
      </c>
      <c r="U287" s="80">
        <v>42481.925694444442</v>
      </c>
      <c r="V287" s="82" t="s">
        <v>1480</v>
      </c>
      <c r="W287" s="78"/>
      <c r="X287" s="78"/>
      <c r="Y287" s="84" t="s">
        <v>1764</v>
      </c>
      <c r="Z287" s="78"/>
      <c r="AA287" s="78"/>
    </row>
    <row r="288" spans="1:27" x14ac:dyDescent="0.25">
      <c r="A288" s="64" t="s">
        <v>793</v>
      </c>
      <c r="B288" s="64" t="s">
        <v>203</v>
      </c>
      <c r="C288" s="65"/>
      <c r="D288" s="66"/>
      <c r="E288" s="99"/>
      <c r="F288" s="68"/>
      <c r="G288" s="65"/>
      <c r="H288" s="69"/>
      <c r="I288" s="70"/>
      <c r="J288" s="70"/>
      <c r="K288" s="36"/>
      <c r="L288" s="100"/>
      <c r="M288" s="100"/>
      <c r="N288" s="72"/>
      <c r="O288" s="78" t="s">
        <v>210</v>
      </c>
      <c r="P288" s="80">
        <v>42481.927523148152</v>
      </c>
      <c r="Q288" s="78" t="s">
        <v>1044</v>
      </c>
      <c r="R288" s="78"/>
      <c r="S288" s="78"/>
      <c r="T288" s="78" t="s">
        <v>226</v>
      </c>
      <c r="U288" s="80">
        <v>42481.927523148152</v>
      </c>
      <c r="V288" s="82" t="s">
        <v>1481</v>
      </c>
      <c r="W288" s="78"/>
      <c r="X288" s="78"/>
      <c r="Y288" s="84" t="s">
        <v>1765</v>
      </c>
      <c r="Z288" s="78"/>
      <c r="AA288" s="78"/>
    </row>
    <row r="289" spans="1:27" x14ac:dyDescent="0.25">
      <c r="A289" s="64" t="s">
        <v>794</v>
      </c>
      <c r="B289" s="64" t="s">
        <v>846</v>
      </c>
      <c r="C289" s="65"/>
      <c r="D289" s="66"/>
      <c r="E289" s="99"/>
      <c r="F289" s="68"/>
      <c r="G289" s="65"/>
      <c r="H289" s="69"/>
      <c r="I289" s="70"/>
      <c r="J289" s="70"/>
      <c r="K289" s="36"/>
      <c r="L289" s="100"/>
      <c r="M289" s="100"/>
      <c r="N289" s="72"/>
      <c r="O289" s="78" t="s">
        <v>210</v>
      </c>
      <c r="P289" s="80">
        <v>42481.92759259259</v>
      </c>
      <c r="Q289" s="78" t="s">
        <v>1039</v>
      </c>
      <c r="R289" s="82" t="s">
        <v>1157</v>
      </c>
      <c r="S289" s="78" t="s">
        <v>218</v>
      </c>
      <c r="T289" s="78" t="s">
        <v>1252</v>
      </c>
      <c r="U289" s="80">
        <v>42481.92759259259</v>
      </c>
      <c r="V289" s="82" t="s">
        <v>1482</v>
      </c>
      <c r="W289" s="78"/>
      <c r="X289" s="78"/>
      <c r="Y289" s="84" t="s">
        <v>1766</v>
      </c>
      <c r="Z289" s="78"/>
      <c r="AA289" s="78"/>
    </row>
    <row r="290" spans="1:27" x14ac:dyDescent="0.25">
      <c r="A290" s="64" t="s">
        <v>795</v>
      </c>
      <c r="B290" s="64" t="s">
        <v>862</v>
      </c>
      <c r="C290" s="65"/>
      <c r="D290" s="66"/>
      <c r="E290" s="99"/>
      <c r="F290" s="68"/>
      <c r="G290" s="65"/>
      <c r="H290" s="69"/>
      <c r="I290" s="70"/>
      <c r="J290" s="70"/>
      <c r="K290" s="36"/>
      <c r="L290" s="100"/>
      <c r="M290" s="100"/>
      <c r="N290" s="72"/>
      <c r="O290" s="78" t="s">
        <v>210</v>
      </c>
      <c r="P290" s="80">
        <v>42481.927986111114</v>
      </c>
      <c r="Q290" s="78" t="s">
        <v>965</v>
      </c>
      <c r="R290" s="78"/>
      <c r="S290" s="78"/>
      <c r="T290" s="78" t="s">
        <v>1217</v>
      </c>
      <c r="U290" s="80">
        <v>42481.927986111114</v>
      </c>
      <c r="V290" s="82" t="s">
        <v>1483</v>
      </c>
      <c r="W290" s="78"/>
      <c r="X290" s="78"/>
      <c r="Y290" s="84" t="s">
        <v>1767</v>
      </c>
      <c r="Z290" s="78"/>
      <c r="AA290" s="78"/>
    </row>
    <row r="291" spans="1:27" x14ac:dyDescent="0.25">
      <c r="A291" s="64" t="s">
        <v>796</v>
      </c>
      <c r="B291" s="64" t="s">
        <v>918</v>
      </c>
      <c r="C291" s="65"/>
      <c r="D291" s="66"/>
      <c r="E291" s="99"/>
      <c r="F291" s="68"/>
      <c r="G291" s="65"/>
      <c r="H291" s="69"/>
      <c r="I291" s="70"/>
      <c r="J291" s="70"/>
      <c r="K291" s="36"/>
      <c r="L291" s="100"/>
      <c r="M291" s="100"/>
      <c r="N291" s="72"/>
      <c r="O291" s="78" t="s">
        <v>210</v>
      </c>
      <c r="P291" s="80">
        <v>42481.92832175926</v>
      </c>
      <c r="Q291" s="78" t="s">
        <v>1032</v>
      </c>
      <c r="R291" s="78"/>
      <c r="S291" s="78"/>
      <c r="T291" s="78" t="s">
        <v>226</v>
      </c>
      <c r="U291" s="80">
        <v>42481.92832175926</v>
      </c>
      <c r="V291" s="82" t="s">
        <v>1484</v>
      </c>
      <c r="W291" s="78"/>
      <c r="X291" s="78"/>
      <c r="Y291" s="84" t="s">
        <v>1768</v>
      </c>
      <c r="Z291" s="78"/>
      <c r="AA291" s="78"/>
    </row>
    <row r="292" spans="1:27" x14ac:dyDescent="0.25">
      <c r="A292" s="64" t="s">
        <v>797</v>
      </c>
      <c r="B292" s="64" t="s">
        <v>203</v>
      </c>
      <c r="C292" s="65"/>
      <c r="D292" s="66"/>
      <c r="E292" s="99"/>
      <c r="F292" s="68"/>
      <c r="G292" s="65"/>
      <c r="H292" s="69"/>
      <c r="I292" s="70"/>
      <c r="J292" s="70"/>
      <c r="K292" s="36"/>
      <c r="L292" s="100"/>
      <c r="M292" s="100"/>
      <c r="N292" s="72"/>
      <c r="O292" s="78" t="s">
        <v>210</v>
      </c>
      <c r="P292" s="80">
        <v>42481.929143518515</v>
      </c>
      <c r="Q292" s="78" t="s">
        <v>1044</v>
      </c>
      <c r="R292" s="78"/>
      <c r="S292" s="78"/>
      <c r="T292" s="78" t="s">
        <v>226</v>
      </c>
      <c r="U292" s="80">
        <v>42481.929143518515</v>
      </c>
      <c r="V292" s="82" t="s">
        <v>1485</v>
      </c>
      <c r="W292" s="78"/>
      <c r="X292" s="78"/>
      <c r="Y292" s="84" t="s">
        <v>1769</v>
      </c>
      <c r="Z292" s="78"/>
      <c r="AA292" s="78"/>
    </row>
    <row r="293" spans="1:27" x14ac:dyDescent="0.25">
      <c r="A293" s="64" t="s">
        <v>798</v>
      </c>
      <c r="B293" s="64" t="s">
        <v>953</v>
      </c>
      <c r="C293" s="65"/>
      <c r="D293" s="66"/>
      <c r="E293" s="99"/>
      <c r="F293" s="68"/>
      <c r="G293" s="65"/>
      <c r="H293" s="69"/>
      <c r="I293" s="70"/>
      <c r="J293" s="70"/>
      <c r="K293" s="36"/>
      <c r="L293" s="100"/>
      <c r="M293" s="100"/>
      <c r="N293" s="72"/>
      <c r="O293" s="78" t="s">
        <v>210</v>
      </c>
      <c r="P293" s="80">
        <v>42481.930393518516</v>
      </c>
      <c r="Q293" s="78" t="s">
        <v>1081</v>
      </c>
      <c r="R293" s="78"/>
      <c r="S293" s="78"/>
      <c r="T293" s="78" t="s">
        <v>226</v>
      </c>
      <c r="U293" s="80">
        <v>42481.930393518516</v>
      </c>
      <c r="V293" s="82" t="s">
        <v>1486</v>
      </c>
      <c r="W293" s="78"/>
      <c r="X293" s="78"/>
      <c r="Y293" s="84" t="s">
        <v>1770</v>
      </c>
      <c r="Z293" s="78"/>
      <c r="AA293" s="78"/>
    </row>
    <row r="294" spans="1:27" x14ac:dyDescent="0.25">
      <c r="A294" s="64" t="s">
        <v>799</v>
      </c>
      <c r="B294" s="64" t="s">
        <v>206</v>
      </c>
      <c r="C294" s="65"/>
      <c r="D294" s="66"/>
      <c r="E294" s="99"/>
      <c r="F294" s="68"/>
      <c r="G294" s="65"/>
      <c r="H294" s="69"/>
      <c r="I294" s="70"/>
      <c r="J294" s="70"/>
      <c r="K294" s="36"/>
      <c r="L294" s="100"/>
      <c r="M294" s="100"/>
      <c r="N294" s="72"/>
      <c r="O294" s="78" t="s">
        <v>210</v>
      </c>
      <c r="P294" s="80">
        <v>42481.932233796295</v>
      </c>
      <c r="Q294" s="78" t="s">
        <v>1082</v>
      </c>
      <c r="R294" s="78"/>
      <c r="S294" s="78"/>
      <c r="T294" s="78" t="s">
        <v>226</v>
      </c>
      <c r="U294" s="80">
        <v>42481.932233796295</v>
      </c>
      <c r="V294" s="82" t="s">
        <v>1487</v>
      </c>
      <c r="W294" s="78"/>
      <c r="X294" s="78"/>
      <c r="Y294" s="84" t="s">
        <v>1771</v>
      </c>
      <c r="Z294" s="78"/>
      <c r="AA294" s="78"/>
    </row>
    <row r="295" spans="1:27" x14ac:dyDescent="0.25">
      <c r="A295" s="64" t="s">
        <v>800</v>
      </c>
      <c r="B295" s="64" t="s">
        <v>853</v>
      </c>
      <c r="C295" s="65"/>
      <c r="D295" s="66"/>
      <c r="E295" s="99"/>
      <c r="F295" s="68"/>
      <c r="G295" s="65"/>
      <c r="H295" s="69"/>
      <c r="I295" s="70"/>
      <c r="J295" s="70"/>
      <c r="K295" s="36"/>
      <c r="L295" s="100"/>
      <c r="M295" s="100"/>
      <c r="N295" s="72"/>
      <c r="O295" s="78" t="s">
        <v>210</v>
      </c>
      <c r="P295" s="80">
        <v>42481.932951388888</v>
      </c>
      <c r="Q295" s="78" t="s">
        <v>1083</v>
      </c>
      <c r="R295" s="82" t="s">
        <v>1174</v>
      </c>
      <c r="S295" s="78" t="s">
        <v>1212</v>
      </c>
      <c r="T295" s="78" t="s">
        <v>226</v>
      </c>
      <c r="U295" s="80">
        <v>42481.932951388888</v>
      </c>
      <c r="V295" s="82" t="s">
        <v>1488</v>
      </c>
      <c r="W295" s="78"/>
      <c r="X295" s="78"/>
      <c r="Y295" s="84" t="s">
        <v>1772</v>
      </c>
      <c r="Z295" s="78"/>
      <c r="AA295" s="78"/>
    </row>
    <row r="296" spans="1:27" x14ac:dyDescent="0.25">
      <c r="A296" s="64" t="s">
        <v>801</v>
      </c>
      <c r="B296" s="64" t="s">
        <v>950</v>
      </c>
      <c r="C296" s="65"/>
      <c r="D296" s="66"/>
      <c r="E296" s="99"/>
      <c r="F296" s="68"/>
      <c r="G296" s="65"/>
      <c r="H296" s="69"/>
      <c r="I296" s="70"/>
      <c r="J296" s="70"/>
      <c r="K296" s="36"/>
      <c r="L296" s="100"/>
      <c r="M296" s="100"/>
      <c r="N296" s="72"/>
      <c r="O296" s="78" t="s">
        <v>210</v>
      </c>
      <c r="P296" s="80">
        <v>42481.933263888888</v>
      </c>
      <c r="Q296" s="78" t="s">
        <v>1079</v>
      </c>
      <c r="R296" s="78"/>
      <c r="S296" s="78"/>
      <c r="T296" s="78" t="s">
        <v>226</v>
      </c>
      <c r="U296" s="80">
        <v>42481.933263888888</v>
      </c>
      <c r="V296" s="82" t="s">
        <v>1489</v>
      </c>
      <c r="W296" s="78"/>
      <c r="X296" s="78"/>
      <c r="Y296" s="84" t="s">
        <v>1773</v>
      </c>
      <c r="Z296" s="78"/>
      <c r="AA296" s="78"/>
    </row>
    <row r="297" spans="1:27" x14ac:dyDescent="0.25">
      <c r="A297" s="64" t="s">
        <v>802</v>
      </c>
      <c r="B297" s="64" t="s">
        <v>203</v>
      </c>
      <c r="C297" s="65"/>
      <c r="D297" s="66"/>
      <c r="E297" s="99"/>
      <c r="F297" s="68"/>
      <c r="G297" s="65"/>
      <c r="H297" s="69"/>
      <c r="I297" s="70"/>
      <c r="J297" s="70"/>
      <c r="K297" s="36"/>
      <c r="L297" s="100"/>
      <c r="M297" s="100"/>
      <c r="N297" s="72"/>
      <c r="O297" s="78" t="s">
        <v>210</v>
      </c>
      <c r="P297" s="80">
        <v>42481.933530092596</v>
      </c>
      <c r="Q297" s="78" t="s">
        <v>1044</v>
      </c>
      <c r="R297" s="78"/>
      <c r="S297" s="78"/>
      <c r="T297" s="78" t="s">
        <v>226</v>
      </c>
      <c r="U297" s="80">
        <v>42481.933530092596</v>
      </c>
      <c r="V297" s="82" t="s">
        <v>1490</v>
      </c>
      <c r="W297" s="78"/>
      <c r="X297" s="78"/>
      <c r="Y297" s="84" t="s">
        <v>1774</v>
      </c>
      <c r="Z297" s="78"/>
      <c r="AA297" s="78"/>
    </row>
    <row r="298" spans="1:27" x14ac:dyDescent="0.25">
      <c r="A298" s="64" t="s">
        <v>803</v>
      </c>
      <c r="B298" s="64" t="s">
        <v>954</v>
      </c>
      <c r="C298" s="65"/>
      <c r="D298" s="66"/>
      <c r="E298" s="99"/>
      <c r="F298" s="68"/>
      <c r="G298" s="65"/>
      <c r="H298" s="69"/>
      <c r="I298" s="70"/>
      <c r="J298" s="70"/>
      <c r="K298" s="36"/>
      <c r="L298" s="100"/>
      <c r="M298" s="100"/>
      <c r="N298" s="72"/>
      <c r="O298" s="78" t="s">
        <v>210</v>
      </c>
      <c r="P298" s="80">
        <v>42481.934490740743</v>
      </c>
      <c r="Q298" s="78" t="s">
        <v>1084</v>
      </c>
      <c r="R298" s="78"/>
      <c r="S298" s="78"/>
      <c r="T298" s="78" t="s">
        <v>1270</v>
      </c>
      <c r="U298" s="80">
        <v>42481.934490740743</v>
      </c>
      <c r="V298" s="82" t="s">
        <v>1491</v>
      </c>
      <c r="W298" s="78"/>
      <c r="X298" s="78"/>
      <c r="Y298" s="84" t="s">
        <v>1775</v>
      </c>
      <c r="Z298" s="78"/>
      <c r="AA298" s="78"/>
    </row>
    <row r="299" spans="1:27" x14ac:dyDescent="0.25">
      <c r="A299" s="64" t="s">
        <v>803</v>
      </c>
      <c r="B299" s="64" t="s">
        <v>955</v>
      </c>
      <c r="C299" s="65"/>
      <c r="D299" s="66"/>
      <c r="E299" s="99"/>
      <c r="F299" s="68"/>
      <c r="G299" s="65"/>
      <c r="H299" s="69"/>
      <c r="I299" s="70"/>
      <c r="J299" s="70"/>
      <c r="K299" s="36"/>
      <c r="L299" s="100"/>
      <c r="M299" s="100"/>
      <c r="N299" s="72"/>
      <c r="O299" s="78" t="s">
        <v>210</v>
      </c>
      <c r="P299" s="80">
        <v>42481.934490740743</v>
      </c>
      <c r="Q299" s="78" t="s">
        <v>1084</v>
      </c>
      <c r="R299" s="78"/>
      <c r="S299" s="78"/>
      <c r="T299" s="78" t="s">
        <v>1270</v>
      </c>
      <c r="U299" s="80">
        <v>42481.934490740743</v>
      </c>
      <c r="V299" s="82" t="s">
        <v>1491</v>
      </c>
      <c r="W299" s="78"/>
      <c r="X299" s="78"/>
      <c r="Y299" s="84" t="s">
        <v>1775</v>
      </c>
      <c r="Z299" s="78"/>
      <c r="AA299" s="78"/>
    </row>
    <row r="300" spans="1:27" x14ac:dyDescent="0.25">
      <c r="A300" s="64" t="s">
        <v>804</v>
      </c>
      <c r="B300" s="64" t="s">
        <v>933</v>
      </c>
      <c r="C300" s="65"/>
      <c r="D300" s="66"/>
      <c r="E300" s="99"/>
      <c r="F300" s="68"/>
      <c r="G300" s="65"/>
      <c r="H300" s="69"/>
      <c r="I300" s="70"/>
      <c r="J300" s="70"/>
      <c r="K300" s="36"/>
      <c r="L300" s="100"/>
      <c r="M300" s="100"/>
      <c r="N300" s="72"/>
      <c r="O300" s="78" t="s">
        <v>210</v>
      </c>
      <c r="P300" s="80">
        <v>42481.93478009259</v>
      </c>
      <c r="Q300" s="78" t="s">
        <v>1054</v>
      </c>
      <c r="R300" s="82" t="s">
        <v>1175</v>
      </c>
      <c r="S300" s="78" t="s">
        <v>572</v>
      </c>
      <c r="T300" s="78" t="s">
        <v>226</v>
      </c>
      <c r="U300" s="80">
        <v>42481.93478009259</v>
      </c>
      <c r="V300" s="82" t="s">
        <v>1492</v>
      </c>
      <c r="W300" s="78"/>
      <c r="X300" s="78"/>
      <c r="Y300" s="84" t="s">
        <v>1776</v>
      </c>
      <c r="Z300" s="78"/>
      <c r="AA300" s="78"/>
    </row>
    <row r="301" spans="1:27" x14ac:dyDescent="0.25">
      <c r="A301" s="64" t="s">
        <v>804</v>
      </c>
      <c r="B301" s="64" t="s">
        <v>934</v>
      </c>
      <c r="C301" s="65"/>
      <c r="D301" s="66"/>
      <c r="E301" s="99"/>
      <c r="F301" s="68"/>
      <c r="G301" s="65"/>
      <c r="H301" s="69"/>
      <c r="I301" s="70"/>
      <c r="J301" s="70"/>
      <c r="K301" s="36"/>
      <c r="L301" s="100"/>
      <c r="M301" s="100"/>
      <c r="N301" s="72"/>
      <c r="O301" s="78" t="s">
        <v>210</v>
      </c>
      <c r="P301" s="80">
        <v>42481.93478009259</v>
      </c>
      <c r="Q301" s="78" t="s">
        <v>1054</v>
      </c>
      <c r="R301" s="82" t="s">
        <v>1175</v>
      </c>
      <c r="S301" s="78" t="s">
        <v>572</v>
      </c>
      <c r="T301" s="78" t="s">
        <v>226</v>
      </c>
      <c r="U301" s="80">
        <v>42481.93478009259</v>
      </c>
      <c r="V301" s="82" t="s">
        <v>1492</v>
      </c>
      <c r="W301" s="78"/>
      <c r="X301" s="78"/>
      <c r="Y301" s="84" t="s">
        <v>1776</v>
      </c>
      <c r="Z301" s="78"/>
      <c r="AA301" s="78"/>
    </row>
    <row r="302" spans="1:27" x14ac:dyDescent="0.25">
      <c r="A302" s="64" t="s">
        <v>805</v>
      </c>
      <c r="B302" s="64" t="s">
        <v>805</v>
      </c>
      <c r="C302" s="65"/>
      <c r="D302" s="66"/>
      <c r="E302" s="99"/>
      <c r="F302" s="68"/>
      <c r="G302" s="65"/>
      <c r="H302" s="69"/>
      <c r="I302" s="70"/>
      <c r="J302" s="70"/>
      <c r="K302" s="36"/>
      <c r="L302" s="100"/>
      <c r="M302" s="100"/>
      <c r="N302" s="72"/>
      <c r="O302" s="78" t="s">
        <v>179</v>
      </c>
      <c r="P302" s="80">
        <v>42481.930532407408</v>
      </c>
      <c r="Q302" s="78" t="s">
        <v>1085</v>
      </c>
      <c r="R302" s="82" t="s">
        <v>1176</v>
      </c>
      <c r="S302" s="78" t="s">
        <v>505</v>
      </c>
      <c r="T302" s="78" t="s">
        <v>226</v>
      </c>
      <c r="U302" s="80">
        <v>42481.930532407408</v>
      </c>
      <c r="V302" s="82" t="s">
        <v>1493</v>
      </c>
      <c r="W302" s="78"/>
      <c r="X302" s="78"/>
      <c r="Y302" s="84" t="s">
        <v>1777</v>
      </c>
      <c r="Z302" s="78"/>
      <c r="AA302" s="78"/>
    </row>
    <row r="303" spans="1:27" x14ac:dyDescent="0.25">
      <c r="A303" s="64" t="s">
        <v>805</v>
      </c>
      <c r="B303" s="64" t="s">
        <v>805</v>
      </c>
      <c r="C303" s="65"/>
      <c r="D303" s="66"/>
      <c r="E303" s="99"/>
      <c r="F303" s="68"/>
      <c r="G303" s="65"/>
      <c r="H303" s="69"/>
      <c r="I303" s="70"/>
      <c r="J303" s="70"/>
      <c r="K303" s="36"/>
      <c r="L303" s="100"/>
      <c r="M303" s="100"/>
      <c r="N303" s="72"/>
      <c r="O303" s="78" t="s">
        <v>179</v>
      </c>
      <c r="P303" s="80">
        <v>42481.935196759259</v>
      </c>
      <c r="Q303" s="78" t="s">
        <v>1086</v>
      </c>
      <c r="R303" s="82" t="s">
        <v>570</v>
      </c>
      <c r="S303" s="78" t="s">
        <v>505</v>
      </c>
      <c r="T303" s="78" t="s">
        <v>1271</v>
      </c>
      <c r="U303" s="80">
        <v>42481.935196759259</v>
      </c>
      <c r="V303" s="82" t="s">
        <v>1494</v>
      </c>
      <c r="W303" s="78"/>
      <c r="X303" s="78"/>
      <c r="Y303" s="84" t="s">
        <v>1778</v>
      </c>
      <c r="Z303" s="78"/>
      <c r="AA303" s="78"/>
    </row>
    <row r="304" spans="1:27" x14ac:dyDescent="0.25">
      <c r="A304" s="64" t="s">
        <v>806</v>
      </c>
      <c r="B304" s="64" t="s">
        <v>956</v>
      </c>
      <c r="C304" s="65"/>
      <c r="D304" s="66"/>
      <c r="E304" s="99"/>
      <c r="F304" s="68"/>
      <c r="G304" s="65"/>
      <c r="H304" s="69"/>
      <c r="I304" s="70"/>
      <c r="J304" s="70"/>
      <c r="K304" s="36"/>
      <c r="L304" s="100"/>
      <c r="M304" s="100"/>
      <c r="N304" s="72"/>
      <c r="O304" s="78" t="s">
        <v>210</v>
      </c>
      <c r="P304" s="80">
        <v>42481.935937499999</v>
      </c>
      <c r="Q304" s="78" t="s">
        <v>1087</v>
      </c>
      <c r="R304" s="82" t="s">
        <v>1177</v>
      </c>
      <c r="S304" s="78" t="s">
        <v>1213</v>
      </c>
      <c r="T304" s="78" t="s">
        <v>1272</v>
      </c>
      <c r="U304" s="80">
        <v>42481.935937499999</v>
      </c>
      <c r="V304" s="82" t="s">
        <v>1495</v>
      </c>
      <c r="W304" s="78"/>
      <c r="X304" s="78"/>
      <c r="Y304" s="84" t="s">
        <v>1779</v>
      </c>
      <c r="Z304" s="78"/>
      <c r="AA304" s="78"/>
    </row>
    <row r="305" spans="1:27" x14ac:dyDescent="0.25">
      <c r="A305" s="64" t="s">
        <v>807</v>
      </c>
      <c r="B305" s="64" t="s">
        <v>853</v>
      </c>
      <c r="C305" s="65"/>
      <c r="D305" s="66"/>
      <c r="E305" s="99"/>
      <c r="F305" s="68"/>
      <c r="G305" s="65"/>
      <c r="H305" s="69"/>
      <c r="I305" s="70"/>
      <c r="J305" s="70"/>
      <c r="K305" s="36"/>
      <c r="L305" s="100"/>
      <c r="M305" s="100"/>
      <c r="N305" s="72"/>
      <c r="O305" s="78" t="s">
        <v>210</v>
      </c>
      <c r="P305" s="80">
        <v>42481.930821759262</v>
      </c>
      <c r="Q305" s="78" t="s">
        <v>1083</v>
      </c>
      <c r="R305" s="82" t="s">
        <v>1174</v>
      </c>
      <c r="S305" s="78" t="s">
        <v>1212</v>
      </c>
      <c r="T305" s="78" t="s">
        <v>226</v>
      </c>
      <c r="U305" s="80">
        <v>42481.930821759262</v>
      </c>
      <c r="V305" s="82" t="s">
        <v>1496</v>
      </c>
      <c r="W305" s="78"/>
      <c r="X305" s="78"/>
      <c r="Y305" s="84" t="s">
        <v>1780</v>
      </c>
      <c r="Z305" s="78"/>
      <c r="AA305" s="78"/>
    </row>
    <row r="306" spans="1:27" x14ac:dyDescent="0.25">
      <c r="A306" s="64" t="s">
        <v>807</v>
      </c>
      <c r="B306" s="64" t="s">
        <v>853</v>
      </c>
      <c r="C306" s="65"/>
      <c r="D306" s="66"/>
      <c r="E306" s="99"/>
      <c r="F306" s="68"/>
      <c r="G306" s="65"/>
      <c r="H306" s="69"/>
      <c r="I306" s="70"/>
      <c r="J306" s="70"/>
      <c r="K306" s="36"/>
      <c r="L306" s="100"/>
      <c r="M306" s="100"/>
      <c r="N306" s="72"/>
      <c r="O306" s="78" t="s">
        <v>210</v>
      </c>
      <c r="P306" s="80">
        <v>42481.936643518522</v>
      </c>
      <c r="Q306" s="78" t="s">
        <v>1088</v>
      </c>
      <c r="R306" s="82" t="s">
        <v>1178</v>
      </c>
      <c r="S306" s="78" t="s">
        <v>218</v>
      </c>
      <c r="T306" s="78" t="s">
        <v>226</v>
      </c>
      <c r="U306" s="80">
        <v>42481.936643518522</v>
      </c>
      <c r="V306" s="82" t="s">
        <v>1497</v>
      </c>
      <c r="W306" s="78"/>
      <c r="X306" s="78"/>
      <c r="Y306" s="84" t="s">
        <v>1781</v>
      </c>
      <c r="Z306" s="78"/>
      <c r="AA306" s="78"/>
    </row>
    <row r="307" spans="1:27" x14ac:dyDescent="0.25">
      <c r="A307" s="64" t="s">
        <v>808</v>
      </c>
      <c r="B307" s="64" t="s">
        <v>893</v>
      </c>
      <c r="C307" s="65"/>
      <c r="D307" s="66"/>
      <c r="E307" s="99"/>
      <c r="F307" s="68"/>
      <c r="G307" s="65"/>
      <c r="H307" s="69"/>
      <c r="I307" s="70"/>
      <c r="J307" s="70"/>
      <c r="K307" s="36"/>
      <c r="L307" s="100"/>
      <c r="M307" s="100"/>
      <c r="N307" s="72"/>
      <c r="O307" s="78" t="s">
        <v>210</v>
      </c>
      <c r="P307" s="80">
        <v>42481.937083333331</v>
      </c>
      <c r="Q307" s="78" t="s">
        <v>1003</v>
      </c>
      <c r="R307" s="78"/>
      <c r="S307" s="78"/>
      <c r="T307" s="78" t="s">
        <v>1237</v>
      </c>
      <c r="U307" s="80">
        <v>42481.937083333331</v>
      </c>
      <c r="V307" s="82" t="s">
        <v>1498</v>
      </c>
      <c r="W307" s="78"/>
      <c r="X307" s="78"/>
      <c r="Y307" s="84" t="s">
        <v>1782</v>
      </c>
      <c r="Z307" s="78"/>
      <c r="AA307" s="78"/>
    </row>
    <row r="308" spans="1:27" x14ac:dyDescent="0.25">
      <c r="A308" s="64" t="s">
        <v>809</v>
      </c>
      <c r="B308" s="64" t="s">
        <v>809</v>
      </c>
      <c r="C308" s="65"/>
      <c r="D308" s="66"/>
      <c r="E308" s="99"/>
      <c r="F308" s="68"/>
      <c r="G308" s="65"/>
      <c r="H308" s="69"/>
      <c r="I308" s="70"/>
      <c r="J308" s="70"/>
      <c r="K308" s="36"/>
      <c r="L308" s="100"/>
      <c r="M308" s="100"/>
      <c r="N308" s="72"/>
      <c r="O308" s="78" t="s">
        <v>179</v>
      </c>
      <c r="P308" s="80">
        <v>42481.937303240738</v>
      </c>
      <c r="Q308" s="78" t="s">
        <v>1089</v>
      </c>
      <c r="R308" s="82" t="s">
        <v>1179</v>
      </c>
      <c r="S308" s="78" t="s">
        <v>223</v>
      </c>
      <c r="T308" s="78" t="s">
        <v>1273</v>
      </c>
      <c r="U308" s="80">
        <v>42481.937303240738</v>
      </c>
      <c r="V308" s="82" t="s">
        <v>1499</v>
      </c>
      <c r="W308" s="78"/>
      <c r="X308" s="78"/>
      <c r="Y308" s="84" t="s">
        <v>1783</v>
      </c>
      <c r="Z308" s="78"/>
      <c r="AA308" s="78"/>
    </row>
    <row r="309" spans="1:27" x14ac:dyDescent="0.25">
      <c r="A309" s="64" t="s">
        <v>810</v>
      </c>
      <c r="B309" s="64" t="s">
        <v>204</v>
      </c>
      <c r="C309" s="65"/>
      <c r="D309" s="66"/>
      <c r="E309" s="99"/>
      <c r="F309" s="68"/>
      <c r="G309" s="65"/>
      <c r="H309" s="69"/>
      <c r="I309" s="70"/>
      <c r="J309" s="70"/>
      <c r="K309" s="36"/>
      <c r="L309" s="100"/>
      <c r="M309" s="100"/>
      <c r="N309" s="72"/>
      <c r="O309" s="78" t="s">
        <v>210</v>
      </c>
      <c r="P309" s="80">
        <v>42481.937615740739</v>
      </c>
      <c r="Q309" s="78" t="s">
        <v>213</v>
      </c>
      <c r="R309" s="82" t="s">
        <v>216</v>
      </c>
      <c r="S309" s="78" t="s">
        <v>221</v>
      </c>
      <c r="T309" s="78" t="s">
        <v>227</v>
      </c>
      <c r="U309" s="80">
        <v>42481.937615740739</v>
      </c>
      <c r="V309" s="82" t="s">
        <v>1500</v>
      </c>
      <c r="W309" s="78"/>
      <c r="X309" s="78"/>
      <c r="Y309" s="84" t="s">
        <v>1784</v>
      </c>
      <c r="Z309" s="78"/>
      <c r="AA309" s="78"/>
    </row>
    <row r="310" spans="1:27" x14ac:dyDescent="0.25">
      <c r="A310" s="64" t="s">
        <v>810</v>
      </c>
      <c r="B310" s="64" t="s">
        <v>205</v>
      </c>
      <c r="C310" s="65"/>
      <c r="D310" s="66"/>
      <c r="E310" s="99"/>
      <c r="F310" s="68"/>
      <c r="G310" s="65"/>
      <c r="H310" s="69"/>
      <c r="I310" s="70"/>
      <c r="J310" s="70"/>
      <c r="K310" s="36"/>
      <c r="L310" s="100"/>
      <c r="M310" s="100"/>
      <c r="N310" s="72"/>
      <c r="O310" s="78" t="s">
        <v>210</v>
      </c>
      <c r="P310" s="80">
        <v>42481.937615740739</v>
      </c>
      <c r="Q310" s="78" t="s">
        <v>213</v>
      </c>
      <c r="R310" s="82" t="s">
        <v>216</v>
      </c>
      <c r="S310" s="78" t="s">
        <v>221</v>
      </c>
      <c r="T310" s="78" t="s">
        <v>227</v>
      </c>
      <c r="U310" s="80">
        <v>42481.937615740739</v>
      </c>
      <c r="V310" s="82" t="s">
        <v>1500</v>
      </c>
      <c r="W310" s="78"/>
      <c r="X310" s="78"/>
      <c r="Y310" s="84" t="s">
        <v>1784</v>
      </c>
      <c r="Z310" s="78"/>
      <c r="AA310" s="78"/>
    </row>
    <row r="311" spans="1:27" x14ac:dyDescent="0.25">
      <c r="A311" s="64" t="s">
        <v>811</v>
      </c>
      <c r="B311" s="64" t="s">
        <v>853</v>
      </c>
      <c r="C311" s="65"/>
      <c r="D311" s="66"/>
      <c r="E311" s="99"/>
      <c r="F311" s="68"/>
      <c r="G311" s="65"/>
      <c r="H311" s="69"/>
      <c r="I311" s="70"/>
      <c r="J311" s="70"/>
      <c r="K311" s="36"/>
      <c r="L311" s="100"/>
      <c r="M311" s="100"/>
      <c r="N311" s="72"/>
      <c r="O311" s="78" t="s">
        <v>210</v>
      </c>
      <c r="P311" s="80">
        <v>42481.938240740739</v>
      </c>
      <c r="Q311" s="78" t="s">
        <v>1083</v>
      </c>
      <c r="R311" s="82" t="s">
        <v>1174</v>
      </c>
      <c r="S311" s="78" t="s">
        <v>1212</v>
      </c>
      <c r="T311" s="78" t="s">
        <v>226</v>
      </c>
      <c r="U311" s="80">
        <v>42481.938240740739</v>
      </c>
      <c r="V311" s="82" t="s">
        <v>1501</v>
      </c>
      <c r="W311" s="78"/>
      <c r="X311" s="78"/>
      <c r="Y311" s="84" t="s">
        <v>1785</v>
      </c>
      <c r="Z311" s="78"/>
      <c r="AA311" s="78"/>
    </row>
    <row r="312" spans="1:27" x14ac:dyDescent="0.25">
      <c r="A312" s="64" t="s">
        <v>812</v>
      </c>
      <c r="B312" s="64" t="s">
        <v>812</v>
      </c>
      <c r="C312" s="65"/>
      <c r="D312" s="66"/>
      <c r="E312" s="99"/>
      <c r="F312" s="68"/>
      <c r="G312" s="65"/>
      <c r="H312" s="69"/>
      <c r="I312" s="70"/>
      <c r="J312" s="70"/>
      <c r="K312" s="36"/>
      <c r="L312" s="100"/>
      <c r="M312" s="100"/>
      <c r="N312" s="72"/>
      <c r="O312" s="78" t="s">
        <v>179</v>
      </c>
      <c r="P312" s="80">
        <v>42481.939236111109</v>
      </c>
      <c r="Q312" s="78" t="s">
        <v>1090</v>
      </c>
      <c r="R312" s="82" t="s">
        <v>1180</v>
      </c>
      <c r="S312" s="78" t="s">
        <v>218</v>
      </c>
      <c r="T312" s="78" t="s">
        <v>1274</v>
      </c>
      <c r="U312" s="80">
        <v>42481.939236111109</v>
      </c>
      <c r="V312" s="82" t="s">
        <v>1502</v>
      </c>
      <c r="W312" s="78"/>
      <c r="X312" s="78"/>
      <c r="Y312" s="84" t="s">
        <v>1786</v>
      </c>
      <c r="Z312" s="78"/>
      <c r="AA312" s="78"/>
    </row>
    <row r="313" spans="1:27" x14ac:dyDescent="0.25">
      <c r="A313" s="64" t="s">
        <v>813</v>
      </c>
      <c r="B313" s="64" t="s">
        <v>841</v>
      </c>
      <c r="C313" s="65"/>
      <c r="D313" s="66"/>
      <c r="E313" s="99"/>
      <c r="F313" s="68"/>
      <c r="G313" s="65"/>
      <c r="H313" s="69"/>
      <c r="I313" s="70"/>
      <c r="J313" s="70"/>
      <c r="K313" s="36"/>
      <c r="L313" s="100"/>
      <c r="M313" s="100"/>
      <c r="N313" s="72"/>
      <c r="O313" s="78" t="s">
        <v>210</v>
      </c>
      <c r="P313" s="80">
        <v>42481.939768518518</v>
      </c>
      <c r="Q313" s="78" t="s">
        <v>1091</v>
      </c>
      <c r="R313" s="78"/>
      <c r="S313" s="78"/>
      <c r="T313" s="78" t="s">
        <v>1275</v>
      </c>
      <c r="U313" s="80">
        <v>42481.939768518518</v>
      </c>
      <c r="V313" s="82" t="s">
        <v>1503</v>
      </c>
      <c r="W313" s="78"/>
      <c r="X313" s="78"/>
      <c r="Y313" s="84" t="s">
        <v>1787</v>
      </c>
      <c r="Z313" s="78"/>
      <c r="AA313" s="78"/>
    </row>
    <row r="314" spans="1:27" x14ac:dyDescent="0.25">
      <c r="A314" s="64" t="s">
        <v>814</v>
      </c>
      <c r="B314" s="64" t="s">
        <v>815</v>
      </c>
      <c r="C314" s="65"/>
      <c r="D314" s="66"/>
      <c r="E314" s="99"/>
      <c r="F314" s="68"/>
      <c r="G314" s="65"/>
      <c r="H314" s="69"/>
      <c r="I314" s="70"/>
      <c r="J314" s="70"/>
      <c r="K314" s="36"/>
      <c r="L314" s="100"/>
      <c r="M314" s="100"/>
      <c r="N314" s="72"/>
      <c r="O314" s="78" t="s">
        <v>210</v>
      </c>
      <c r="P314" s="80">
        <v>42481.940127314818</v>
      </c>
      <c r="Q314" s="78" t="s">
        <v>985</v>
      </c>
      <c r="R314" s="78"/>
      <c r="S314" s="78"/>
      <c r="T314" s="78" t="s">
        <v>226</v>
      </c>
      <c r="U314" s="80">
        <v>42481.940127314818</v>
      </c>
      <c r="V314" s="82" t="s">
        <v>1504</v>
      </c>
      <c r="W314" s="78"/>
      <c r="X314" s="78"/>
      <c r="Y314" s="84" t="s">
        <v>1788</v>
      </c>
      <c r="Z314" s="78"/>
      <c r="AA314" s="78"/>
    </row>
    <row r="315" spans="1:27" x14ac:dyDescent="0.25">
      <c r="A315" s="64" t="s">
        <v>815</v>
      </c>
      <c r="B315" s="64" t="s">
        <v>815</v>
      </c>
      <c r="C315" s="65"/>
      <c r="D315" s="66"/>
      <c r="E315" s="99"/>
      <c r="F315" s="68"/>
      <c r="G315" s="65"/>
      <c r="H315" s="69"/>
      <c r="I315" s="70"/>
      <c r="J315" s="70"/>
      <c r="K315" s="36"/>
      <c r="L315" s="100"/>
      <c r="M315" s="100"/>
      <c r="N315" s="72"/>
      <c r="O315" s="78" t="s">
        <v>179</v>
      </c>
      <c r="P315" s="80">
        <v>42481.884502314817</v>
      </c>
      <c r="Q315" s="78" t="s">
        <v>1092</v>
      </c>
      <c r="R315" s="78"/>
      <c r="S315" s="78"/>
      <c r="T315" s="78" t="s">
        <v>226</v>
      </c>
      <c r="U315" s="80">
        <v>42481.884502314817</v>
      </c>
      <c r="V315" s="82" t="s">
        <v>1505</v>
      </c>
      <c r="W315" s="78"/>
      <c r="X315" s="78"/>
      <c r="Y315" s="84" t="s">
        <v>1789</v>
      </c>
      <c r="Z315" s="78"/>
      <c r="AA315" s="78"/>
    </row>
    <row r="316" spans="1:27" x14ac:dyDescent="0.25">
      <c r="A316" s="64" t="s">
        <v>816</v>
      </c>
      <c r="B316" s="64" t="s">
        <v>815</v>
      </c>
      <c r="C316" s="65"/>
      <c r="D316" s="66"/>
      <c r="E316" s="99"/>
      <c r="F316" s="68"/>
      <c r="G316" s="65"/>
      <c r="H316" s="69"/>
      <c r="I316" s="70"/>
      <c r="J316" s="70"/>
      <c r="K316" s="36"/>
      <c r="L316" s="100"/>
      <c r="M316" s="100"/>
      <c r="N316" s="72"/>
      <c r="O316" s="78" t="s">
        <v>210</v>
      </c>
      <c r="P316" s="80">
        <v>42481.940879629627</v>
      </c>
      <c r="Q316" s="78" t="s">
        <v>985</v>
      </c>
      <c r="R316" s="78"/>
      <c r="S316" s="78"/>
      <c r="T316" s="78" t="s">
        <v>226</v>
      </c>
      <c r="U316" s="80">
        <v>42481.940879629627</v>
      </c>
      <c r="V316" s="82" t="s">
        <v>1506</v>
      </c>
      <c r="W316" s="78"/>
      <c r="X316" s="78"/>
      <c r="Y316" s="84" t="s">
        <v>1790</v>
      </c>
      <c r="Z316" s="78"/>
      <c r="AA316" s="78"/>
    </row>
    <row r="317" spans="1:27" x14ac:dyDescent="0.25">
      <c r="A317" s="64" t="s">
        <v>817</v>
      </c>
      <c r="B317" s="64" t="s">
        <v>957</v>
      </c>
      <c r="C317" s="65"/>
      <c r="D317" s="66"/>
      <c r="E317" s="99"/>
      <c r="F317" s="68"/>
      <c r="G317" s="65"/>
      <c r="H317" s="69"/>
      <c r="I317" s="70"/>
      <c r="J317" s="70"/>
      <c r="K317" s="36"/>
      <c r="L317" s="100"/>
      <c r="M317" s="100"/>
      <c r="N317" s="72"/>
      <c r="O317" s="78" t="s">
        <v>210</v>
      </c>
      <c r="P317" s="80">
        <v>42481.941631944443</v>
      </c>
      <c r="Q317" s="78" t="s">
        <v>1093</v>
      </c>
      <c r="R317" s="78"/>
      <c r="S317" s="78"/>
      <c r="T317" s="78" t="s">
        <v>226</v>
      </c>
      <c r="U317" s="80">
        <v>42481.941631944443</v>
      </c>
      <c r="V317" s="82" t="s">
        <v>1507</v>
      </c>
      <c r="W317" s="78"/>
      <c r="X317" s="78"/>
      <c r="Y317" s="84" t="s">
        <v>1791</v>
      </c>
      <c r="Z317" s="78"/>
      <c r="AA317" s="78"/>
    </row>
    <row r="318" spans="1:27" x14ac:dyDescent="0.25">
      <c r="A318" s="64" t="s">
        <v>817</v>
      </c>
      <c r="B318" s="64" t="s">
        <v>958</v>
      </c>
      <c r="C318" s="65"/>
      <c r="D318" s="66"/>
      <c r="E318" s="99"/>
      <c r="F318" s="68"/>
      <c r="G318" s="65"/>
      <c r="H318" s="69"/>
      <c r="I318" s="70"/>
      <c r="J318" s="70"/>
      <c r="K318" s="36"/>
      <c r="L318" s="100"/>
      <c r="M318" s="100"/>
      <c r="N318" s="72"/>
      <c r="O318" s="78" t="s">
        <v>210</v>
      </c>
      <c r="P318" s="80">
        <v>42481.941631944443</v>
      </c>
      <c r="Q318" s="78" t="s">
        <v>1093</v>
      </c>
      <c r="R318" s="78"/>
      <c r="S318" s="78"/>
      <c r="T318" s="78" t="s">
        <v>226</v>
      </c>
      <c r="U318" s="80">
        <v>42481.941631944443</v>
      </c>
      <c r="V318" s="82" t="s">
        <v>1507</v>
      </c>
      <c r="W318" s="78"/>
      <c r="X318" s="78"/>
      <c r="Y318" s="84" t="s">
        <v>1791</v>
      </c>
      <c r="Z318" s="78"/>
      <c r="AA318" s="78"/>
    </row>
    <row r="319" spans="1:27" x14ac:dyDescent="0.25">
      <c r="A319" s="64" t="s">
        <v>817</v>
      </c>
      <c r="B319" s="64" t="s">
        <v>893</v>
      </c>
      <c r="C319" s="65"/>
      <c r="D319" s="66"/>
      <c r="E319" s="99"/>
      <c r="F319" s="68"/>
      <c r="G319" s="65"/>
      <c r="H319" s="69"/>
      <c r="I319" s="70"/>
      <c r="J319" s="70"/>
      <c r="K319" s="36"/>
      <c r="L319" s="100"/>
      <c r="M319" s="100"/>
      <c r="N319" s="72"/>
      <c r="O319" s="78" t="s">
        <v>210</v>
      </c>
      <c r="P319" s="80">
        <v>42481.941828703704</v>
      </c>
      <c r="Q319" s="78" t="s">
        <v>1003</v>
      </c>
      <c r="R319" s="78"/>
      <c r="S319" s="78"/>
      <c r="T319" s="78" t="s">
        <v>1237</v>
      </c>
      <c r="U319" s="80">
        <v>42481.941828703704</v>
      </c>
      <c r="V319" s="82" t="s">
        <v>1508</v>
      </c>
      <c r="W319" s="78"/>
      <c r="X319" s="78"/>
      <c r="Y319" s="84" t="s">
        <v>1792</v>
      </c>
      <c r="Z319" s="78"/>
      <c r="AA319" s="78"/>
    </row>
    <row r="320" spans="1:27" x14ac:dyDescent="0.25">
      <c r="A320" s="64" t="s">
        <v>818</v>
      </c>
      <c r="B320" s="64" t="s">
        <v>893</v>
      </c>
      <c r="C320" s="65"/>
      <c r="D320" s="66"/>
      <c r="E320" s="99"/>
      <c r="F320" s="68"/>
      <c r="G320" s="65"/>
      <c r="H320" s="69"/>
      <c r="I320" s="70"/>
      <c r="J320" s="70"/>
      <c r="K320" s="36"/>
      <c r="L320" s="100"/>
      <c r="M320" s="100"/>
      <c r="N320" s="72"/>
      <c r="O320" s="78" t="s">
        <v>210</v>
      </c>
      <c r="P320" s="80">
        <v>42481.942812499998</v>
      </c>
      <c r="Q320" s="78" t="s">
        <v>1003</v>
      </c>
      <c r="R320" s="78"/>
      <c r="S320" s="78"/>
      <c r="T320" s="78" t="s">
        <v>1237</v>
      </c>
      <c r="U320" s="80">
        <v>42481.942812499998</v>
      </c>
      <c r="V320" s="82" t="s">
        <v>1509</v>
      </c>
      <c r="W320" s="78"/>
      <c r="X320" s="78"/>
      <c r="Y320" s="84" t="s">
        <v>1793</v>
      </c>
      <c r="Z320" s="78"/>
      <c r="AA320" s="78"/>
    </row>
    <row r="321" spans="1:27" x14ac:dyDescent="0.25">
      <c r="A321" s="64" t="s">
        <v>819</v>
      </c>
      <c r="B321" s="64" t="s">
        <v>819</v>
      </c>
      <c r="C321" s="65"/>
      <c r="D321" s="66"/>
      <c r="E321" s="99"/>
      <c r="F321" s="68"/>
      <c r="G321" s="65"/>
      <c r="H321" s="69"/>
      <c r="I321" s="70"/>
      <c r="J321" s="70"/>
      <c r="K321" s="36"/>
      <c r="L321" s="100"/>
      <c r="M321" s="100"/>
      <c r="N321" s="72"/>
      <c r="O321" s="78" t="s">
        <v>179</v>
      </c>
      <c r="P321" s="80">
        <v>42481.942812499998</v>
      </c>
      <c r="Q321" s="78" t="s">
        <v>1094</v>
      </c>
      <c r="R321" s="82" t="s">
        <v>1181</v>
      </c>
      <c r="S321" s="78" t="s">
        <v>220</v>
      </c>
      <c r="T321" s="78" t="s">
        <v>226</v>
      </c>
      <c r="U321" s="80">
        <v>42481.942812499998</v>
      </c>
      <c r="V321" s="82" t="s">
        <v>1510</v>
      </c>
      <c r="W321" s="78"/>
      <c r="X321" s="78"/>
      <c r="Y321" s="84" t="s">
        <v>1794</v>
      </c>
      <c r="Z321" s="78"/>
      <c r="AA321" s="78"/>
    </row>
    <row r="322" spans="1:27" x14ac:dyDescent="0.25">
      <c r="A322" s="64" t="s">
        <v>820</v>
      </c>
      <c r="B322" s="64" t="s">
        <v>820</v>
      </c>
      <c r="C322" s="65"/>
      <c r="D322" s="66"/>
      <c r="E322" s="99"/>
      <c r="F322" s="68"/>
      <c r="G322" s="65"/>
      <c r="H322" s="69"/>
      <c r="I322" s="70"/>
      <c r="J322" s="70"/>
      <c r="K322" s="36"/>
      <c r="L322" s="100"/>
      <c r="M322" s="100"/>
      <c r="N322" s="72"/>
      <c r="O322" s="78" t="s">
        <v>179</v>
      </c>
      <c r="P322" s="80">
        <v>42481.942893518521</v>
      </c>
      <c r="Q322" s="78" t="s">
        <v>1095</v>
      </c>
      <c r="R322" s="82" t="s">
        <v>1182</v>
      </c>
      <c r="S322" s="78" t="s">
        <v>224</v>
      </c>
      <c r="T322" s="78" t="s">
        <v>1263</v>
      </c>
      <c r="U322" s="80">
        <v>42481.942893518521</v>
      </c>
      <c r="V322" s="82" t="s">
        <v>1511</v>
      </c>
      <c r="W322" s="78"/>
      <c r="X322" s="78"/>
      <c r="Y322" s="84" t="s">
        <v>1795</v>
      </c>
      <c r="Z322" s="78"/>
      <c r="AA322" s="78"/>
    </row>
    <row r="323" spans="1:27" x14ac:dyDescent="0.25">
      <c r="A323" s="64" t="s">
        <v>821</v>
      </c>
      <c r="B323" s="64" t="s">
        <v>904</v>
      </c>
      <c r="C323" s="65"/>
      <c r="D323" s="66"/>
      <c r="E323" s="99"/>
      <c r="F323" s="68"/>
      <c r="G323" s="65"/>
      <c r="H323" s="69"/>
      <c r="I323" s="70"/>
      <c r="J323" s="70"/>
      <c r="K323" s="36"/>
      <c r="L323" s="100"/>
      <c r="M323" s="100"/>
      <c r="N323" s="72"/>
      <c r="O323" s="78" t="s">
        <v>210</v>
      </c>
      <c r="P323" s="80">
        <v>42481.943298611113</v>
      </c>
      <c r="Q323" s="78" t="s">
        <v>1021</v>
      </c>
      <c r="R323" s="78"/>
      <c r="S323" s="78"/>
      <c r="T323" s="78" t="s">
        <v>1244</v>
      </c>
      <c r="U323" s="80">
        <v>42481.943298611113</v>
      </c>
      <c r="V323" s="82" t="s">
        <v>1512</v>
      </c>
      <c r="W323" s="78"/>
      <c r="X323" s="78"/>
      <c r="Y323" s="84" t="s">
        <v>1796</v>
      </c>
      <c r="Z323" s="78"/>
      <c r="AA323" s="78"/>
    </row>
    <row r="324" spans="1:27" x14ac:dyDescent="0.25">
      <c r="A324" s="64" t="s">
        <v>822</v>
      </c>
      <c r="B324" s="64" t="s">
        <v>904</v>
      </c>
      <c r="C324" s="65"/>
      <c r="D324" s="66"/>
      <c r="E324" s="99"/>
      <c r="F324" s="68"/>
      <c r="G324" s="65"/>
      <c r="H324" s="69"/>
      <c r="I324" s="70"/>
      <c r="J324" s="70"/>
      <c r="K324" s="36"/>
      <c r="L324" s="100"/>
      <c r="M324" s="100"/>
      <c r="N324" s="72"/>
      <c r="O324" s="78" t="s">
        <v>210</v>
      </c>
      <c r="P324" s="80">
        <v>42481.945300925923</v>
      </c>
      <c r="Q324" s="78" t="s">
        <v>1021</v>
      </c>
      <c r="R324" s="78"/>
      <c r="S324" s="78"/>
      <c r="T324" s="78" t="s">
        <v>1244</v>
      </c>
      <c r="U324" s="80">
        <v>42481.945300925923</v>
      </c>
      <c r="V324" s="82" t="s">
        <v>1513</v>
      </c>
      <c r="W324" s="78"/>
      <c r="X324" s="78"/>
      <c r="Y324" s="84" t="s">
        <v>1797</v>
      </c>
      <c r="Z324" s="78"/>
      <c r="AA324" s="78"/>
    </row>
    <row r="325" spans="1:27" x14ac:dyDescent="0.25">
      <c r="A325" s="64" t="s">
        <v>823</v>
      </c>
      <c r="B325" s="64" t="s">
        <v>901</v>
      </c>
      <c r="C325" s="65"/>
      <c r="D325" s="66"/>
      <c r="E325" s="99"/>
      <c r="F325" s="68"/>
      <c r="G325" s="65"/>
      <c r="H325" s="69"/>
      <c r="I325" s="70"/>
      <c r="J325" s="70"/>
      <c r="K325" s="36"/>
      <c r="L325" s="100"/>
      <c r="M325" s="100"/>
      <c r="N325" s="72"/>
      <c r="O325" s="78" t="s">
        <v>210</v>
      </c>
      <c r="P325" s="80">
        <v>42481.945324074077</v>
      </c>
      <c r="Q325" s="78" t="s">
        <v>1019</v>
      </c>
      <c r="R325" s="82" t="s">
        <v>1151</v>
      </c>
      <c r="S325" s="78" t="s">
        <v>220</v>
      </c>
      <c r="T325" s="78" t="s">
        <v>226</v>
      </c>
      <c r="U325" s="80">
        <v>42481.945324074077</v>
      </c>
      <c r="V325" s="82" t="s">
        <v>1514</v>
      </c>
      <c r="W325" s="78"/>
      <c r="X325" s="78"/>
      <c r="Y325" s="84" t="s">
        <v>1798</v>
      </c>
      <c r="Z325" s="78"/>
      <c r="AA325" s="78"/>
    </row>
    <row r="326" spans="1:27" x14ac:dyDescent="0.25">
      <c r="A326" s="64" t="s">
        <v>823</v>
      </c>
      <c r="B326" s="64" t="s">
        <v>902</v>
      </c>
      <c r="C326" s="65"/>
      <c r="D326" s="66"/>
      <c r="E326" s="99"/>
      <c r="F326" s="68"/>
      <c r="G326" s="65"/>
      <c r="H326" s="69"/>
      <c r="I326" s="70"/>
      <c r="J326" s="70"/>
      <c r="K326" s="36"/>
      <c r="L326" s="100"/>
      <c r="M326" s="100"/>
      <c r="N326" s="72"/>
      <c r="O326" s="78" t="s">
        <v>210</v>
      </c>
      <c r="P326" s="80">
        <v>42481.945324074077</v>
      </c>
      <c r="Q326" s="78" t="s">
        <v>1019</v>
      </c>
      <c r="R326" s="82" t="s">
        <v>1151</v>
      </c>
      <c r="S326" s="78" t="s">
        <v>220</v>
      </c>
      <c r="T326" s="78" t="s">
        <v>226</v>
      </c>
      <c r="U326" s="80">
        <v>42481.945324074077</v>
      </c>
      <c r="V326" s="82" t="s">
        <v>1514</v>
      </c>
      <c r="W326" s="78"/>
      <c r="X326" s="78"/>
      <c r="Y326" s="84" t="s">
        <v>1798</v>
      </c>
      <c r="Z326" s="78"/>
      <c r="AA326" s="78"/>
    </row>
    <row r="327" spans="1:27" x14ac:dyDescent="0.25">
      <c r="A327" s="64" t="s">
        <v>824</v>
      </c>
      <c r="B327" s="64" t="s">
        <v>826</v>
      </c>
      <c r="C327" s="65"/>
      <c r="D327" s="66"/>
      <c r="E327" s="99"/>
      <c r="F327" s="68"/>
      <c r="G327" s="65"/>
      <c r="H327" s="69"/>
      <c r="I327" s="70"/>
      <c r="J327" s="70"/>
      <c r="K327" s="36"/>
      <c r="L327" s="100"/>
      <c r="M327" s="100"/>
      <c r="N327" s="72"/>
      <c r="O327" s="78" t="s">
        <v>210</v>
      </c>
      <c r="P327" s="80">
        <v>42481.91646990741</v>
      </c>
      <c r="Q327" s="78" t="s">
        <v>1096</v>
      </c>
      <c r="R327" s="82" t="s">
        <v>1166</v>
      </c>
      <c r="S327" s="78" t="s">
        <v>220</v>
      </c>
      <c r="T327" s="78" t="s">
        <v>1263</v>
      </c>
      <c r="U327" s="80">
        <v>42481.91646990741</v>
      </c>
      <c r="V327" s="82" t="s">
        <v>1515</v>
      </c>
      <c r="W327" s="78"/>
      <c r="X327" s="78"/>
      <c r="Y327" s="84" t="s">
        <v>1799</v>
      </c>
      <c r="Z327" s="78"/>
      <c r="AA327" s="78"/>
    </row>
    <row r="328" spans="1:27" x14ac:dyDescent="0.25">
      <c r="A328" s="64" t="s">
        <v>825</v>
      </c>
      <c r="B328" s="64" t="s">
        <v>826</v>
      </c>
      <c r="C328" s="65"/>
      <c r="D328" s="66"/>
      <c r="E328" s="99"/>
      <c r="F328" s="68"/>
      <c r="G328" s="65"/>
      <c r="H328" s="69"/>
      <c r="I328" s="70"/>
      <c r="J328" s="70"/>
      <c r="K328" s="36"/>
      <c r="L328" s="100"/>
      <c r="M328" s="100"/>
      <c r="N328" s="72"/>
      <c r="O328" s="78" t="s">
        <v>210</v>
      </c>
      <c r="P328" s="80">
        <v>42481.919085648151</v>
      </c>
      <c r="Q328" s="78" t="s">
        <v>1066</v>
      </c>
      <c r="R328" s="82" t="s">
        <v>1166</v>
      </c>
      <c r="S328" s="78" t="s">
        <v>220</v>
      </c>
      <c r="T328" s="78" t="s">
        <v>1263</v>
      </c>
      <c r="U328" s="80">
        <v>42481.919085648151</v>
      </c>
      <c r="V328" s="82" t="s">
        <v>1516</v>
      </c>
      <c r="W328" s="78"/>
      <c r="X328" s="78"/>
      <c r="Y328" s="84" t="s">
        <v>1800</v>
      </c>
      <c r="Z328" s="78"/>
      <c r="AA328" s="78"/>
    </row>
    <row r="329" spans="1:27" x14ac:dyDescent="0.25">
      <c r="A329" s="64" t="s">
        <v>826</v>
      </c>
      <c r="B329" s="64" t="s">
        <v>825</v>
      </c>
      <c r="C329" s="65"/>
      <c r="D329" s="66"/>
      <c r="E329" s="99"/>
      <c r="F329" s="68"/>
      <c r="G329" s="65"/>
      <c r="H329" s="69"/>
      <c r="I329" s="70"/>
      <c r="J329" s="70"/>
      <c r="K329" s="36"/>
      <c r="L329" s="100"/>
      <c r="M329" s="100"/>
      <c r="N329" s="72"/>
      <c r="O329" s="78" t="s">
        <v>210</v>
      </c>
      <c r="P329" s="80">
        <v>42481.941446759258</v>
      </c>
      <c r="Q329" s="78" t="s">
        <v>1066</v>
      </c>
      <c r="R329" s="82" t="s">
        <v>1166</v>
      </c>
      <c r="S329" s="78" t="s">
        <v>220</v>
      </c>
      <c r="T329" s="78" t="s">
        <v>1263</v>
      </c>
      <c r="U329" s="80">
        <v>42481.941446759258</v>
      </c>
      <c r="V329" s="82" t="s">
        <v>1517</v>
      </c>
      <c r="W329" s="78"/>
      <c r="X329" s="78"/>
      <c r="Y329" s="84" t="s">
        <v>1801</v>
      </c>
      <c r="Z329" s="78"/>
      <c r="AA329" s="78"/>
    </row>
    <row r="330" spans="1:27" x14ac:dyDescent="0.25">
      <c r="A330" s="64" t="s">
        <v>826</v>
      </c>
      <c r="B330" s="64" t="s">
        <v>824</v>
      </c>
      <c r="C330" s="65"/>
      <c r="D330" s="66"/>
      <c r="E330" s="99"/>
      <c r="F330" s="68"/>
      <c r="G330" s="65"/>
      <c r="H330" s="69"/>
      <c r="I330" s="70"/>
      <c r="J330" s="70"/>
      <c r="K330" s="36"/>
      <c r="L330" s="100"/>
      <c r="M330" s="100"/>
      <c r="N330" s="72"/>
      <c r="O330" s="78" t="s">
        <v>210</v>
      </c>
      <c r="P330" s="80">
        <v>42481.941446759258</v>
      </c>
      <c r="Q330" s="78" t="s">
        <v>1066</v>
      </c>
      <c r="R330" s="82" t="s">
        <v>1166</v>
      </c>
      <c r="S330" s="78" t="s">
        <v>220</v>
      </c>
      <c r="T330" s="78" t="s">
        <v>1263</v>
      </c>
      <c r="U330" s="80">
        <v>42481.941446759258</v>
      </c>
      <c r="V330" s="82" t="s">
        <v>1517</v>
      </c>
      <c r="W330" s="78"/>
      <c r="X330" s="78"/>
      <c r="Y330" s="84" t="s">
        <v>1801</v>
      </c>
      <c r="Z330" s="78"/>
      <c r="AA330" s="78"/>
    </row>
    <row r="331" spans="1:27" x14ac:dyDescent="0.25">
      <c r="A331" s="64" t="s">
        <v>827</v>
      </c>
      <c r="B331" s="64" t="s">
        <v>826</v>
      </c>
      <c r="C331" s="65"/>
      <c r="D331" s="66"/>
      <c r="E331" s="99"/>
      <c r="F331" s="68"/>
      <c r="G331" s="65"/>
      <c r="H331" s="69"/>
      <c r="I331" s="70"/>
      <c r="J331" s="70"/>
      <c r="K331" s="36"/>
      <c r="L331" s="100"/>
      <c r="M331" s="100"/>
      <c r="N331" s="72"/>
      <c r="O331" s="78" t="s">
        <v>210</v>
      </c>
      <c r="P331" s="80">
        <v>42481.946238425924</v>
      </c>
      <c r="Q331" s="78" t="s">
        <v>1066</v>
      </c>
      <c r="R331" s="82" t="s">
        <v>1166</v>
      </c>
      <c r="S331" s="78" t="s">
        <v>220</v>
      </c>
      <c r="T331" s="78" t="s">
        <v>1263</v>
      </c>
      <c r="U331" s="80">
        <v>42481.946238425924</v>
      </c>
      <c r="V331" s="82" t="s">
        <v>1518</v>
      </c>
      <c r="W331" s="78"/>
      <c r="X331" s="78"/>
      <c r="Y331" s="84" t="s">
        <v>1802</v>
      </c>
      <c r="Z331" s="78"/>
      <c r="AA331" s="78"/>
    </row>
    <row r="332" spans="1:27" x14ac:dyDescent="0.25">
      <c r="A332" s="64" t="s">
        <v>824</v>
      </c>
      <c r="B332" s="64" t="s">
        <v>825</v>
      </c>
      <c r="C332" s="65"/>
      <c r="D332" s="66"/>
      <c r="E332" s="99"/>
      <c r="F332" s="68"/>
      <c r="G332" s="65"/>
      <c r="H332" s="69"/>
      <c r="I332" s="70"/>
      <c r="J332" s="70"/>
      <c r="K332" s="36"/>
      <c r="L332" s="100"/>
      <c r="M332" s="100"/>
      <c r="N332" s="72"/>
      <c r="O332" s="78" t="s">
        <v>210</v>
      </c>
      <c r="P332" s="80">
        <v>42481.91646990741</v>
      </c>
      <c r="Q332" s="78" t="s">
        <v>1096</v>
      </c>
      <c r="R332" s="82" t="s">
        <v>1166</v>
      </c>
      <c r="S332" s="78" t="s">
        <v>220</v>
      </c>
      <c r="T332" s="78" t="s">
        <v>1263</v>
      </c>
      <c r="U332" s="80">
        <v>42481.91646990741</v>
      </c>
      <c r="V332" s="82" t="s">
        <v>1515</v>
      </c>
      <c r="W332" s="78"/>
      <c r="X332" s="78"/>
      <c r="Y332" s="84" t="s">
        <v>1799</v>
      </c>
      <c r="Z332" s="78"/>
      <c r="AA332" s="78"/>
    </row>
    <row r="333" spans="1:27" x14ac:dyDescent="0.25">
      <c r="A333" s="64" t="s">
        <v>825</v>
      </c>
      <c r="B333" s="64" t="s">
        <v>824</v>
      </c>
      <c r="C333" s="65"/>
      <c r="D333" s="66"/>
      <c r="E333" s="99"/>
      <c r="F333" s="68"/>
      <c r="G333" s="65"/>
      <c r="H333" s="69"/>
      <c r="I333" s="70"/>
      <c r="J333" s="70"/>
      <c r="K333" s="36"/>
      <c r="L333" s="100"/>
      <c r="M333" s="100"/>
      <c r="N333" s="72"/>
      <c r="O333" s="78" t="s">
        <v>210</v>
      </c>
      <c r="P333" s="80">
        <v>42481.919085648151</v>
      </c>
      <c r="Q333" s="78" t="s">
        <v>1066</v>
      </c>
      <c r="R333" s="82" t="s">
        <v>1166</v>
      </c>
      <c r="S333" s="78" t="s">
        <v>220</v>
      </c>
      <c r="T333" s="78" t="s">
        <v>1263</v>
      </c>
      <c r="U333" s="80">
        <v>42481.919085648151</v>
      </c>
      <c r="V333" s="82" t="s">
        <v>1516</v>
      </c>
      <c r="W333" s="78"/>
      <c r="X333" s="78"/>
      <c r="Y333" s="84" t="s">
        <v>1800</v>
      </c>
      <c r="Z333" s="78"/>
      <c r="AA333" s="78"/>
    </row>
    <row r="334" spans="1:27" x14ac:dyDescent="0.25">
      <c r="A334" s="64" t="s">
        <v>827</v>
      </c>
      <c r="B334" s="64" t="s">
        <v>825</v>
      </c>
      <c r="C334" s="65"/>
      <c r="D334" s="66"/>
      <c r="E334" s="99"/>
      <c r="F334" s="68"/>
      <c r="G334" s="65"/>
      <c r="H334" s="69"/>
      <c r="I334" s="70"/>
      <c r="J334" s="70"/>
      <c r="K334" s="36"/>
      <c r="L334" s="100"/>
      <c r="M334" s="100"/>
      <c r="N334" s="72"/>
      <c r="O334" s="78" t="s">
        <v>210</v>
      </c>
      <c r="P334" s="80">
        <v>42481.946238425924</v>
      </c>
      <c r="Q334" s="78" t="s">
        <v>1066</v>
      </c>
      <c r="R334" s="82" t="s">
        <v>1166</v>
      </c>
      <c r="S334" s="78" t="s">
        <v>220</v>
      </c>
      <c r="T334" s="78" t="s">
        <v>1263</v>
      </c>
      <c r="U334" s="80">
        <v>42481.946238425924</v>
      </c>
      <c r="V334" s="82" t="s">
        <v>1518</v>
      </c>
      <c r="W334" s="78"/>
      <c r="X334" s="78"/>
      <c r="Y334" s="84" t="s">
        <v>1802</v>
      </c>
      <c r="Z334" s="78"/>
      <c r="AA334" s="78"/>
    </row>
    <row r="335" spans="1:27" x14ac:dyDescent="0.25">
      <c r="A335" s="64" t="s">
        <v>827</v>
      </c>
      <c r="B335" s="64" t="s">
        <v>824</v>
      </c>
      <c r="C335" s="65"/>
      <c r="D335" s="66"/>
      <c r="E335" s="99"/>
      <c r="F335" s="68"/>
      <c r="G335" s="65"/>
      <c r="H335" s="69"/>
      <c r="I335" s="70"/>
      <c r="J335" s="70"/>
      <c r="K335" s="36"/>
      <c r="L335" s="100"/>
      <c r="M335" s="100"/>
      <c r="N335" s="72"/>
      <c r="O335" s="78" t="s">
        <v>210</v>
      </c>
      <c r="P335" s="80">
        <v>42481.946238425924</v>
      </c>
      <c r="Q335" s="78" t="s">
        <v>1066</v>
      </c>
      <c r="R335" s="82" t="s">
        <v>1166</v>
      </c>
      <c r="S335" s="78" t="s">
        <v>220</v>
      </c>
      <c r="T335" s="78" t="s">
        <v>1263</v>
      </c>
      <c r="U335" s="80">
        <v>42481.946238425924</v>
      </c>
      <c r="V335" s="82" t="s">
        <v>1518</v>
      </c>
      <c r="W335" s="78"/>
      <c r="X335" s="78"/>
      <c r="Y335" s="84" t="s">
        <v>1802</v>
      </c>
      <c r="Z335" s="78"/>
      <c r="AA335" s="78"/>
    </row>
    <row r="336" spans="1:27" x14ac:dyDescent="0.25">
      <c r="A336" s="64" t="s">
        <v>828</v>
      </c>
      <c r="B336" s="64" t="s">
        <v>841</v>
      </c>
      <c r="C336" s="65"/>
      <c r="D336" s="66"/>
      <c r="E336" s="99"/>
      <c r="F336" s="68"/>
      <c r="G336" s="65"/>
      <c r="H336" s="69"/>
      <c r="I336" s="70"/>
      <c r="J336" s="70"/>
      <c r="K336" s="36"/>
      <c r="L336" s="100"/>
      <c r="M336" s="100"/>
      <c r="N336" s="72"/>
      <c r="O336" s="78" t="s">
        <v>210</v>
      </c>
      <c r="P336" s="80">
        <v>42481.946377314816</v>
      </c>
      <c r="Q336" s="78" t="s">
        <v>1091</v>
      </c>
      <c r="R336" s="78"/>
      <c r="S336" s="78"/>
      <c r="T336" s="78" t="s">
        <v>1275</v>
      </c>
      <c r="U336" s="80">
        <v>42481.946377314816</v>
      </c>
      <c r="V336" s="82" t="s">
        <v>1519</v>
      </c>
      <c r="W336" s="78"/>
      <c r="X336" s="78"/>
      <c r="Y336" s="84" t="s">
        <v>1803</v>
      </c>
      <c r="Z336" s="78"/>
      <c r="AA336" s="78"/>
    </row>
    <row r="337" spans="1:27" x14ac:dyDescent="0.25">
      <c r="A337" s="64" t="s">
        <v>829</v>
      </c>
      <c r="B337" s="64" t="s">
        <v>829</v>
      </c>
      <c r="C337" s="65"/>
      <c r="D337" s="66"/>
      <c r="E337" s="99"/>
      <c r="F337" s="68"/>
      <c r="G337" s="65"/>
      <c r="H337" s="69"/>
      <c r="I337" s="70"/>
      <c r="J337" s="70"/>
      <c r="K337" s="36"/>
      <c r="L337" s="100"/>
      <c r="M337" s="100"/>
      <c r="N337" s="72"/>
      <c r="O337" s="78" t="s">
        <v>179</v>
      </c>
      <c r="P337" s="80">
        <v>42481.938298611109</v>
      </c>
      <c r="Q337" s="78" t="s">
        <v>1097</v>
      </c>
      <c r="R337" s="82" t="s">
        <v>1183</v>
      </c>
      <c r="S337" s="78" t="s">
        <v>220</v>
      </c>
      <c r="T337" s="78" t="s">
        <v>226</v>
      </c>
      <c r="U337" s="80">
        <v>42481.938298611109</v>
      </c>
      <c r="V337" s="82" t="s">
        <v>1520</v>
      </c>
      <c r="W337" s="78"/>
      <c r="X337" s="78"/>
      <c r="Y337" s="84" t="s">
        <v>1804</v>
      </c>
      <c r="Z337" s="78"/>
      <c r="AA337" s="78"/>
    </row>
    <row r="338" spans="1:27" x14ac:dyDescent="0.25">
      <c r="A338" s="64" t="s">
        <v>830</v>
      </c>
      <c r="B338" s="64" t="s">
        <v>829</v>
      </c>
      <c r="C338" s="65"/>
      <c r="D338" s="66"/>
      <c r="E338" s="99"/>
      <c r="F338" s="68"/>
      <c r="G338" s="65"/>
      <c r="H338" s="69"/>
      <c r="I338" s="70"/>
      <c r="J338" s="70"/>
      <c r="K338" s="36"/>
      <c r="L338" s="100"/>
      <c r="M338" s="100"/>
      <c r="N338" s="72"/>
      <c r="O338" s="78" t="s">
        <v>210</v>
      </c>
      <c r="P338" s="80">
        <v>42481.947152777779</v>
      </c>
      <c r="Q338" s="78" t="s">
        <v>1098</v>
      </c>
      <c r="R338" s="82" t="s">
        <v>1183</v>
      </c>
      <c r="S338" s="78" t="s">
        <v>220</v>
      </c>
      <c r="T338" s="78" t="s">
        <v>226</v>
      </c>
      <c r="U338" s="80">
        <v>42481.947152777779</v>
      </c>
      <c r="V338" s="82" t="s">
        <v>1521</v>
      </c>
      <c r="W338" s="78"/>
      <c r="X338" s="78"/>
      <c r="Y338" s="84" t="s">
        <v>1805</v>
      </c>
      <c r="Z338" s="78"/>
      <c r="AA338" s="78"/>
    </row>
    <row r="339" spans="1:27" x14ac:dyDescent="0.25">
      <c r="A339" s="64" t="s">
        <v>831</v>
      </c>
      <c r="B339" s="64" t="s">
        <v>208</v>
      </c>
      <c r="C339" s="65"/>
      <c r="D339" s="66"/>
      <c r="E339" s="99"/>
      <c r="F339" s="68"/>
      <c r="G339" s="65"/>
      <c r="H339" s="69"/>
      <c r="I339" s="70"/>
      <c r="J339" s="70"/>
      <c r="K339" s="36"/>
      <c r="L339" s="100"/>
      <c r="M339" s="100"/>
      <c r="N339" s="72"/>
      <c r="O339" s="78" t="s">
        <v>210</v>
      </c>
      <c r="P339" s="80">
        <v>42481.947557870371</v>
      </c>
      <c r="Q339" s="78" t="s">
        <v>1099</v>
      </c>
      <c r="R339" s="78"/>
      <c r="S339" s="78"/>
      <c r="T339" s="78" t="s">
        <v>226</v>
      </c>
      <c r="U339" s="80">
        <v>42481.947557870371</v>
      </c>
      <c r="V339" s="82" t="s">
        <v>1522</v>
      </c>
      <c r="W339" s="78"/>
      <c r="X339" s="78"/>
      <c r="Y339" s="84" t="s">
        <v>1806</v>
      </c>
      <c r="Z339" s="78"/>
      <c r="AA339" s="78"/>
    </row>
    <row r="340" spans="1:27" x14ac:dyDescent="0.25">
      <c r="A340" s="64" t="s">
        <v>832</v>
      </c>
      <c r="B340" s="64" t="s">
        <v>832</v>
      </c>
      <c r="C340" s="65"/>
      <c r="D340" s="66"/>
      <c r="E340" s="99"/>
      <c r="F340" s="68"/>
      <c r="G340" s="65"/>
      <c r="H340" s="69"/>
      <c r="I340" s="70"/>
      <c r="J340" s="70"/>
      <c r="K340" s="36"/>
      <c r="L340" s="100"/>
      <c r="M340" s="100"/>
      <c r="N340" s="72"/>
      <c r="O340" s="78" t="s">
        <v>179</v>
      </c>
      <c r="P340" s="80">
        <v>42481.948194444441</v>
      </c>
      <c r="Q340" s="78" t="s">
        <v>1100</v>
      </c>
      <c r="R340" s="82" t="s">
        <v>1184</v>
      </c>
      <c r="S340" s="78" t="s">
        <v>504</v>
      </c>
      <c r="T340" s="78" t="s">
        <v>226</v>
      </c>
      <c r="U340" s="80">
        <v>42481.948194444441</v>
      </c>
      <c r="V340" s="82" t="s">
        <v>1523</v>
      </c>
      <c r="W340" s="78"/>
      <c r="X340" s="78"/>
      <c r="Y340" s="84" t="s">
        <v>1807</v>
      </c>
      <c r="Z340" s="78"/>
      <c r="AA340" s="78"/>
    </row>
    <row r="341" spans="1:27" x14ac:dyDescent="0.25">
      <c r="A341" s="64" t="s">
        <v>833</v>
      </c>
      <c r="B341" s="64" t="s">
        <v>959</v>
      </c>
      <c r="C341" s="65"/>
      <c r="D341" s="66"/>
      <c r="E341" s="99"/>
      <c r="F341" s="68"/>
      <c r="G341" s="65"/>
      <c r="H341" s="69"/>
      <c r="I341" s="70"/>
      <c r="J341" s="70"/>
      <c r="K341" s="36"/>
      <c r="L341" s="100"/>
      <c r="M341" s="100"/>
      <c r="N341" s="72"/>
      <c r="O341" s="78" t="s">
        <v>210</v>
      </c>
      <c r="P341" s="80">
        <v>42481.948703703703</v>
      </c>
      <c r="Q341" s="78" t="s">
        <v>1101</v>
      </c>
      <c r="R341" s="78"/>
      <c r="S341" s="78"/>
      <c r="T341" s="78" t="s">
        <v>226</v>
      </c>
      <c r="U341" s="80">
        <v>42481.948703703703</v>
      </c>
      <c r="V341" s="82" t="s">
        <v>1524</v>
      </c>
      <c r="W341" s="78"/>
      <c r="X341" s="78"/>
      <c r="Y341" s="84" t="s">
        <v>1808</v>
      </c>
      <c r="Z341" s="78"/>
      <c r="AA341" s="78"/>
    </row>
    <row r="342" spans="1:27" x14ac:dyDescent="0.25">
      <c r="A342" s="64" t="s">
        <v>833</v>
      </c>
      <c r="B342" s="64" t="s">
        <v>960</v>
      </c>
      <c r="C342" s="65"/>
      <c r="D342" s="66"/>
      <c r="E342" s="99"/>
      <c r="F342" s="68"/>
      <c r="G342" s="65"/>
      <c r="H342" s="69"/>
      <c r="I342" s="70"/>
      <c r="J342" s="70"/>
      <c r="K342" s="36"/>
      <c r="L342" s="100"/>
      <c r="M342" s="100"/>
      <c r="N342" s="72"/>
      <c r="O342" s="78" t="s">
        <v>210</v>
      </c>
      <c r="P342" s="80">
        <v>42481.948703703703</v>
      </c>
      <c r="Q342" s="78" t="s">
        <v>1101</v>
      </c>
      <c r="R342" s="78"/>
      <c r="S342" s="78"/>
      <c r="T342" s="78" t="s">
        <v>226</v>
      </c>
      <c r="U342" s="80">
        <v>42481.948703703703</v>
      </c>
      <c r="V342" s="82" t="s">
        <v>1524</v>
      </c>
      <c r="W342" s="78"/>
      <c r="X342" s="78"/>
      <c r="Y342" s="84" t="s">
        <v>1808</v>
      </c>
      <c r="Z342" s="78"/>
      <c r="AA342" s="78"/>
    </row>
    <row r="343" spans="1:27" x14ac:dyDescent="0.25">
      <c r="A343" s="64" t="s">
        <v>833</v>
      </c>
      <c r="B343" s="64" t="s">
        <v>961</v>
      </c>
      <c r="C343" s="65"/>
      <c r="D343" s="66"/>
      <c r="E343" s="99"/>
      <c r="F343" s="68"/>
      <c r="G343" s="65"/>
      <c r="H343" s="69"/>
      <c r="I343" s="70"/>
      <c r="J343" s="70"/>
      <c r="K343" s="36"/>
      <c r="L343" s="100"/>
      <c r="M343" s="100"/>
      <c r="N343" s="72"/>
      <c r="O343" s="78" t="s">
        <v>210</v>
      </c>
      <c r="P343" s="80">
        <v>42481.948703703703</v>
      </c>
      <c r="Q343" s="78" t="s">
        <v>1101</v>
      </c>
      <c r="R343" s="78"/>
      <c r="S343" s="78"/>
      <c r="T343" s="78" t="s">
        <v>226</v>
      </c>
      <c r="U343" s="80">
        <v>42481.948703703703</v>
      </c>
      <c r="V343" s="82" t="s">
        <v>1524</v>
      </c>
      <c r="W343" s="78"/>
      <c r="X343" s="78"/>
      <c r="Y343" s="84" t="s">
        <v>1808</v>
      </c>
      <c r="Z343" s="78"/>
      <c r="AA343" s="78"/>
    </row>
    <row r="344" spans="1:27" x14ac:dyDescent="0.25">
      <c r="A344" s="64" t="s">
        <v>834</v>
      </c>
      <c r="B344" s="64" t="s">
        <v>885</v>
      </c>
      <c r="C344" s="65"/>
      <c r="D344" s="66"/>
      <c r="E344" s="99"/>
      <c r="F344" s="68"/>
      <c r="G344" s="65"/>
      <c r="H344" s="69"/>
      <c r="I344" s="70"/>
      <c r="J344" s="70"/>
      <c r="K344" s="36"/>
      <c r="L344" s="100"/>
      <c r="M344" s="100"/>
      <c r="N344" s="72"/>
      <c r="O344" s="78" t="s">
        <v>210</v>
      </c>
      <c r="P344" s="80">
        <v>42481.948981481481</v>
      </c>
      <c r="Q344" s="78" t="s">
        <v>998</v>
      </c>
      <c r="R344" s="82" t="s">
        <v>1141</v>
      </c>
      <c r="S344" s="78" t="s">
        <v>218</v>
      </c>
      <c r="T344" s="78" t="s">
        <v>226</v>
      </c>
      <c r="U344" s="80">
        <v>42481.948981481481</v>
      </c>
      <c r="V344" s="82" t="s">
        <v>1525</v>
      </c>
      <c r="W344" s="78"/>
      <c r="X344" s="78"/>
      <c r="Y344" s="84" t="s">
        <v>1809</v>
      </c>
      <c r="Z344" s="78"/>
      <c r="AA344" s="78"/>
    </row>
    <row r="345" spans="1:27" x14ac:dyDescent="0.25">
      <c r="A345" s="64" t="s">
        <v>834</v>
      </c>
      <c r="B345" s="64" t="s">
        <v>886</v>
      </c>
      <c r="C345" s="65"/>
      <c r="D345" s="66"/>
      <c r="E345" s="99"/>
      <c r="F345" s="68"/>
      <c r="G345" s="65"/>
      <c r="H345" s="69"/>
      <c r="I345" s="70"/>
      <c r="J345" s="70"/>
      <c r="K345" s="36"/>
      <c r="L345" s="100"/>
      <c r="M345" s="100"/>
      <c r="N345" s="72"/>
      <c r="O345" s="78" t="s">
        <v>210</v>
      </c>
      <c r="P345" s="80">
        <v>42481.948981481481</v>
      </c>
      <c r="Q345" s="78" t="s">
        <v>998</v>
      </c>
      <c r="R345" s="82" t="s">
        <v>1141</v>
      </c>
      <c r="S345" s="78" t="s">
        <v>218</v>
      </c>
      <c r="T345" s="78" t="s">
        <v>226</v>
      </c>
      <c r="U345" s="80">
        <v>42481.948981481481</v>
      </c>
      <c r="V345" s="82" t="s">
        <v>1525</v>
      </c>
      <c r="W345" s="78"/>
      <c r="X345" s="78"/>
      <c r="Y345" s="84" t="s">
        <v>1809</v>
      </c>
      <c r="Z345" s="78"/>
      <c r="AA345" s="78"/>
    </row>
    <row r="346" spans="1:27" x14ac:dyDescent="0.25">
      <c r="A346" s="64" t="s">
        <v>835</v>
      </c>
      <c r="B346" s="64" t="s">
        <v>853</v>
      </c>
      <c r="C346" s="65"/>
      <c r="D346" s="66"/>
      <c r="E346" s="99"/>
      <c r="F346" s="68"/>
      <c r="G346" s="65"/>
      <c r="H346" s="69"/>
      <c r="I346" s="70"/>
      <c r="J346" s="70"/>
      <c r="K346" s="36"/>
      <c r="L346" s="100"/>
      <c r="M346" s="100"/>
      <c r="N346" s="72"/>
      <c r="O346" s="78" t="s">
        <v>210</v>
      </c>
      <c r="P346" s="80">
        <v>42481.949282407404</v>
      </c>
      <c r="Q346" s="78" t="s">
        <v>1088</v>
      </c>
      <c r="R346" s="82" t="s">
        <v>1178</v>
      </c>
      <c r="S346" s="78" t="s">
        <v>218</v>
      </c>
      <c r="T346" s="78" t="s">
        <v>226</v>
      </c>
      <c r="U346" s="80">
        <v>42481.949282407404</v>
      </c>
      <c r="V346" s="82" t="s">
        <v>1526</v>
      </c>
      <c r="W346" s="78"/>
      <c r="X346" s="78"/>
      <c r="Y346" s="84" t="s">
        <v>1810</v>
      </c>
      <c r="Z346" s="78"/>
      <c r="AA346" s="78"/>
    </row>
    <row r="347" spans="1:27" x14ac:dyDescent="0.25">
      <c r="A347" s="64" t="s">
        <v>836</v>
      </c>
      <c r="B347" s="64" t="s">
        <v>853</v>
      </c>
      <c r="C347" s="65"/>
      <c r="D347" s="66"/>
      <c r="E347" s="99"/>
      <c r="F347" s="68"/>
      <c r="G347" s="65"/>
      <c r="H347" s="69"/>
      <c r="I347" s="70"/>
      <c r="J347" s="70"/>
      <c r="K347" s="36"/>
      <c r="L347" s="100"/>
      <c r="M347" s="100"/>
      <c r="N347" s="72"/>
      <c r="O347" s="78" t="s">
        <v>210</v>
      </c>
      <c r="P347" s="80">
        <v>42481.949988425928</v>
      </c>
      <c r="Q347" s="78" t="s">
        <v>1088</v>
      </c>
      <c r="R347" s="82" t="s">
        <v>1178</v>
      </c>
      <c r="S347" s="78" t="s">
        <v>218</v>
      </c>
      <c r="T347" s="78" t="s">
        <v>226</v>
      </c>
      <c r="U347" s="80">
        <v>42481.949988425928</v>
      </c>
      <c r="V347" s="82" t="s">
        <v>1527</v>
      </c>
      <c r="W347" s="78"/>
      <c r="X347" s="78"/>
      <c r="Y347" s="84" t="s">
        <v>1811</v>
      </c>
      <c r="Z347" s="78"/>
      <c r="AA347" s="78"/>
    </row>
    <row r="348" spans="1:27" x14ac:dyDescent="0.25">
      <c r="A348" s="64" t="s">
        <v>837</v>
      </c>
      <c r="B348" s="64" t="s">
        <v>837</v>
      </c>
      <c r="C348" s="65"/>
      <c r="D348" s="66"/>
      <c r="E348" s="99"/>
      <c r="F348" s="68"/>
      <c r="G348" s="65"/>
      <c r="H348" s="69"/>
      <c r="I348" s="70"/>
      <c r="J348" s="70"/>
      <c r="K348" s="36"/>
      <c r="L348" s="100"/>
      <c r="M348" s="100"/>
      <c r="N348" s="72"/>
      <c r="O348" s="78" t="s">
        <v>179</v>
      </c>
      <c r="P348" s="80">
        <v>42481.912546296298</v>
      </c>
      <c r="Q348" s="78" t="s">
        <v>1102</v>
      </c>
      <c r="R348" s="78"/>
      <c r="S348" s="78"/>
      <c r="T348" s="78" t="s">
        <v>1276</v>
      </c>
      <c r="U348" s="80">
        <v>42481.912546296298</v>
      </c>
      <c r="V348" s="82" t="s">
        <v>1528</v>
      </c>
      <c r="W348" s="78"/>
      <c r="X348" s="78"/>
      <c r="Y348" s="84" t="s">
        <v>1812</v>
      </c>
      <c r="Z348" s="78"/>
      <c r="AA348" s="78"/>
    </row>
    <row r="349" spans="1:27" x14ac:dyDescent="0.25">
      <c r="A349" s="64" t="s">
        <v>837</v>
      </c>
      <c r="B349" s="64" t="s">
        <v>837</v>
      </c>
      <c r="C349" s="65"/>
      <c r="D349" s="66"/>
      <c r="E349" s="99"/>
      <c r="F349" s="68"/>
      <c r="G349" s="65"/>
      <c r="H349" s="69"/>
      <c r="I349" s="70"/>
      <c r="J349" s="70"/>
      <c r="K349" s="36"/>
      <c r="L349" s="100"/>
      <c r="M349" s="100"/>
      <c r="N349" s="72"/>
      <c r="O349" s="78" t="s">
        <v>179</v>
      </c>
      <c r="P349" s="80">
        <v>42481.945509259262</v>
      </c>
      <c r="Q349" s="78" t="s">
        <v>1103</v>
      </c>
      <c r="R349" s="78"/>
      <c r="S349" s="78"/>
      <c r="T349" s="78" t="s">
        <v>1277</v>
      </c>
      <c r="U349" s="80">
        <v>42481.945509259262</v>
      </c>
      <c r="V349" s="82" t="s">
        <v>1529</v>
      </c>
      <c r="W349" s="78"/>
      <c r="X349" s="78"/>
      <c r="Y349" s="84" t="s">
        <v>1813</v>
      </c>
      <c r="Z349" s="78"/>
      <c r="AA349" s="78"/>
    </row>
    <row r="350" spans="1:27" x14ac:dyDescent="0.25">
      <c r="A350" s="64" t="s">
        <v>838</v>
      </c>
      <c r="B350" s="64" t="s">
        <v>837</v>
      </c>
      <c r="C350" s="65"/>
      <c r="D350" s="66"/>
      <c r="E350" s="99"/>
      <c r="F350" s="68"/>
      <c r="G350" s="65"/>
      <c r="H350" s="69"/>
      <c r="I350" s="70"/>
      <c r="J350" s="70"/>
      <c r="K350" s="36"/>
      <c r="L350" s="100"/>
      <c r="M350" s="100"/>
      <c r="N350" s="72"/>
      <c r="O350" s="78" t="s">
        <v>210</v>
      </c>
      <c r="P350" s="80">
        <v>42481.951793981483</v>
      </c>
      <c r="Q350" s="78" t="s">
        <v>1104</v>
      </c>
      <c r="R350" s="78"/>
      <c r="S350" s="78"/>
      <c r="T350" s="78" t="s">
        <v>1277</v>
      </c>
      <c r="U350" s="80">
        <v>42481.951793981483</v>
      </c>
      <c r="V350" s="82" t="s">
        <v>1530</v>
      </c>
      <c r="W350" s="78"/>
      <c r="X350" s="78"/>
      <c r="Y350" s="84" t="s">
        <v>1814</v>
      </c>
      <c r="Z350" s="78"/>
      <c r="AA350" s="78"/>
    </row>
    <row r="351" spans="1:27" x14ac:dyDescent="0.25">
      <c r="A351" s="64" t="s">
        <v>839</v>
      </c>
      <c r="B351" s="64" t="s">
        <v>839</v>
      </c>
      <c r="C351" s="65"/>
      <c r="D351" s="66"/>
      <c r="E351" s="99"/>
      <c r="F351" s="68"/>
      <c r="G351" s="65"/>
      <c r="H351" s="69"/>
      <c r="I351" s="70"/>
      <c r="J351" s="70"/>
      <c r="K351" s="36"/>
      <c r="L351" s="100"/>
      <c r="M351" s="100"/>
      <c r="N351" s="72"/>
      <c r="O351" s="78" t="s">
        <v>179</v>
      </c>
      <c r="P351" s="80">
        <v>42481.915069444447</v>
      </c>
      <c r="Q351" s="78" t="s">
        <v>1105</v>
      </c>
      <c r="R351" s="82" t="s">
        <v>1185</v>
      </c>
      <c r="S351" s="78" t="s">
        <v>506</v>
      </c>
      <c r="T351" s="78" t="s">
        <v>1278</v>
      </c>
      <c r="U351" s="80">
        <v>42481.915069444447</v>
      </c>
      <c r="V351" s="82" t="s">
        <v>1531</v>
      </c>
      <c r="W351" s="78"/>
      <c r="X351" s="78"/>
      <c r="Y351" s="84" t="s">
        <v>1815</v>
      </c>
      <c r="Z351" s="78"/>
      <c r="AA351" s="78"/>
    </row>
    <row r="352" spans="1:27" x14ac:dyDescent="0.25">
      <c r="A352" s="64" t="s">
        <v>839</v>
      </c>
      <c r="B352" s="64" t="s">
        <v>839</v>
      </c>
      <c r="C352" s="65"/>
      <c r="D352" s="66"/>
      <c r="E352" s="99"/>
      <c r="F352" s="68"/>
      <c r="G352" s="65"/>
      <c r="H352" s="69"/>
      <c r="I352" s="70"/>
      <c r="J352" s="70"/>
      <c r="K352" s="36"/>
      <c r="L352" s="100"/>
      <c r="M352" s="100"/>
      <c r="N352" s="72"/>
      <c r="O352" s="78" t="s">
        <v>179</v>
      </c>
      <c r="P352" s="80">
        <v>42481.951018518521</v>
      </c>
      <c r="Q352" s="78" t="s">
        <v>1106</v>
      </c>
      <c r="R352" s="82" t="s">
        <v>1186</v>
      </c>
      <c r="S352" s="78" t="s">
        <v>222</v>
      </c>
      <c r="T352" s="78" t="s">
        <v>1278</v>
      </c>
      <c r="U352" s="80">
        <v>42481.951018518521</v>
      </c>
      <c r="V352" s="82" t="s">
        <v>1532</v>
      </c>
      <c r="W352" s="78"/>
      <c r="X352" s="78"/>
      <c r="Y352" s="84" t="s">
        <v>1816</v>
      </c>
      <c r="Z352" s="78"/>
      <c r="AA352" s="78"/>
    </row>
    <row r="353" spans="1:27" x14ac:dyDescent="0.25">
      <c r="A353" s="64" t="s">
        <v>839</v>
      </c>
      <c r="B353" s="64" t="s">
        <v>839</v>
      </c>
      <c r="C353" s="65"/>
      <c r="D353" s="66"/>
      <c r="E353" s="99"/>
      <c r="F353" s="68"/>
      <c r="G353" s="65"/>
      <c r="H353" s="69"/>
      <c r="I353" s="70"/>
      <c r="J353" s="70"/>
      <c r="K353" s="36"/>
      <c r="L353" s="100"/>
      <c r="M353" s="100"/>
      <c r="N353" s="72"/>
      <c r="O353" s="78" t="s">
        <v>179</v>
      </c>
      <c r="P353" s="80">
        <v>42481.951828703706</v>
      </c>
      <c r="Q353" s="78" t="s">
        <v>1107</v>
      </c>
      <c r="R353" s="82" t="s">
        <v>502</v>
      </c>
      <c r="S353" s="78" t="s">
        <v>219</v>
      </c>
      <c r="T353" s="78" t="s">
        <v>1278</v>
      </c>
      <c r="U353" s="80">
        <v>42481.951828703706</v>
      </c>
      <c r="V353" s="82" t="s">
        <v>1533</v>
      </c>
      <c r="W353" s="78"/>
      <c r="X353" s="78"/>
      <c r="Y353" s="84" t="s">
        <v>1817</v>
      </c>
      <c r="Z353" s="78"/>
      <c r="AA353" s="78"/>
    </row>
    <row r="354" spans="1:27" x14ac:dyDescent="0.25">
      <c r="A354" s="64" t="s">
        <v>840</v>
      </c>
      <c r="B354" s="64" t="s">
        <v>840</v>
      </c>
      <c r="C354" s="65"/>
      <c r="D354" s="66"/>
      <c r="E354" s="99"/>
      <c r="F354" s="68"/>
      <c r="G354" s="65"/>
      <c r="H354" s="69"/>
      <c r="I354" s="70"/>
      <c r="J354" s="70"/>
      <c r="K354" s="36"/>
      <c r="L354" s="100"/>
      <c r="M354" s="100"/>
      <c r="N354" s="72"/>
      <c r="O354" s="78" t="s">
        <v>179</v>
      </c>
      <c r="P354" s="80">
        <v>42481.952627314815</v>
      </c>
      <c r="Q354" s="78" t="s">
        <v>1108</v>
      </c>
      <c r="R354" s="78"/>
      <c r="S354" s="78"/>
      <c r="T354" s="78" t="s">
        <v>226</v>
      </c>
      <c r="U354" s="80">
        <v>42481.952627314815</v>
      </c>
      <c r="V354" s="82" t="s">
        <v>1534</v>
      </c>
      <c r="W354" s="78"/>
      <c r="X354" s="78"/>
      <c r="Y354" s="84" t="s">
        <v>1818</v>
      </c>
      <c r="Z354" s="78"/>
      <c r="AA354" s="78"/>
    </row>
    <row r="355" spans="1:27" x14ac:dyDescent="0.25">
      <c r="A355" s="64" t="s">
        <v>841</v>
      </c>
      <c r="B355" s="64" t="s">
        <v>841</v>
      </c>
      <c r="C355" s="65"/>
      <c r="D355" s="66"/>
      <c r="E355" s="99"/>
      <c r="F355" s="68"/>
      <c r="G355" s="65"/>
      <c r="H355" s="69"/>
      <c r="I355" s="70"/>
      <c r="J355" s="70"/>
      <c r="K355" s="36"/>
      <c r="L355" s="100"/>
      <c r="M355" s="100"/>
      <c r="N355" s="72"/>
      <c r="O355" s="78" t="s">
        <v>179</v>
      </c>
      <c r="P355" s="80">
        <v>42481.93953703704</v>
      </c>
      <c r="Q355" s="78" t="s">
        <v>1109</v>
      </c>
      <c r="R355" s="78"/>
      <c r="S355" s="78"/>
      <c r="T355" s="78" t="s">
        <v>1275</v>
      </c>
      <c r="U355" s="80">
        <v>42481.93953703704</v>
      </c>
      <c r="V355" s="82" t="s">
        <v>1535</v>
      </c>
      <c r="W355" s="78"/>
      <c r="X355" s="78"/>
      <c r="Y355" s="84" t="s">
        <v>1819</v>
      </c>
      <c r="Z355" s="78"/>
      <c r="AA355" s="78"/>
    </row>
    <row r="356" spans="1:27" x14ac:dyDescent="0.25">
      <c r="A356" s="64" t="s">
        <v>842</v>
      </c>
      <c r="B356" s="64" t="s">
        <v>841</v>
      </c>
      <c r="C356" s="65"/>
      <c r="D356" s="66"/>
      <c r="E356" s="99"/>
      <c r="F356" s="68"/>
      <c r="G356" s="65"/>
      <c r="H356" s="69"/>
      <c r="I356" s="70"/>
      <c r="J356" s="70"/>
      <c r="K356" s="36"/>
      <c r="L356" s="100"/>
      <c r="M356" s="100"/>
      <c r="N356" s="72"/>
      <c r="O356" s="78" t="s">
        <v>210</v>
      </c>
      <c r="P356" s="80">
        <v>42481.955127314817</v>
      </c>
      <c r="Q356" s="78" t="s">
        <v>1091</v>
      </c>
      <c r="R356" s="78"/>
      <c r="S356" s="78"/>
      <c r="T356" s="78" t="s">
        <v>1275</v>
      </c>
      <c r="U356" s="80">
        <v>42481.955127314817</v>
      </c>
      <c r="V356" s="82" t="s">
        <v>1536</v>
      </c>
      <c r="W356" s="78"/>
      <c r="X356" s="78"/>
      <c r="Y356" s="84" t="s">
        <v>1820</v>
      </c>
      <c r="Z356" s="78"/>
      <c r="AA356" s="78"/>
    </row>
    <row r="357" spans="1:27" x14ac:dyDescent="0.25">
      <c r="A357" s="64" t="s">
        <v>843</v>
      </c>
      <c r="B357" s="64" t="s">
        <v>962</v>
      </c>
      <c r="C357" s="65"/>
      <c r="D357" s="66"/>
      <c r="E357" s="99"/>
      <c r="F357" s="68"/>
      <c r="G357" s="65"/>
      <c r="H357" s="69"/>
      <c r="I357" s="70"/>
      <c r="J357" s="70"/>
      <c r="K357" s="36"/>
      <c r="L357" s="100"/>
      <c r="M357" s="100"/>
      <c r="N357" s="72"/>
      <c r="O357" s="78" t="s">
        <v>210</v>
      </c>
      <c r="P357" s="80">
        <v>42481.95521990741</v>
      </c>
      <c r="Q357" s="78" t="s">
        <v>1110</v>
      </c>
      <c r="R357" s="82" t="s">
        <v>1187</v>
      </c>
      <c r="S357" s="78" t="s">
        <v>1214</v>
      </c>
      <c r="T357" s="78" t="s">
        <v>226</v>
      </c>
      <c r="U357" s="80">
        <v>42481.95521990741</v>
      </c>
      <c r="V357" s="82" t="s">
        <v>1537</v>
      </c>
      <c r="W357" s="78"/>
      <c r="X357" s="78"/>
      <c r="Y357" s="84" t="s">
        <v>1821</v>
      </c>
      <c r="Z357" s="78"/>
      <c r="AA357" s="78"/>
    </row>
    <row r="358" spans="1:27" x14ac:dyDescent="0.25">
      <c r="A358" s="64" t="s">
        <v>844</v>
      </c>
      <c r="B358" s="64" t="s">
        <v>846</v>
      </c>
      <c r="C358" s="65"/>
      <c r="D358" s="66"/>
      <c r="E358" s="99"/>
      <c r="F358" s="68"/>
      <c r="G358" s="65"/>
      <c r="H358" s="69"/>
      <c r="I358" s="70"/>
      <c r="J358" s="70"/>
      <c r="K358" s="36"/>
      <c r="L358" s="100"/>
      <c r="M358" s="100"/>
      <c r="N358" s="72"/>
      <c r="O358" s="78" t="s">
        <v>210</v>
      </c>
      <c r="P358" s="80">
        <v>42481.956458333334</v>
      </c>
      <c r="Q358" s="78" t="s">
        <v>1039</v>
      </c>
      <c r="R358" s="82" t="s">
        <v>1157</v>
      </c>
      <c r="S358" s="78" t="s">
        <v>218</v>
      </c>
      <c r="T358" s="78" t="s">
        <v>1252</v>
      </c>
      <c r="U358" s="80">
        <v>42481.956458333334</v>
      </c>
      <c r="V358" s="82" t="s">
        <v>1538</v>
      </c>
      <c r="W358" s="78"/>
      <c r="X358" s="78"/>
      <c r="Y358" s="84" t="s">
        <v>1822</v>
      </c>
      <c r="Z358" s="78"/>
      <c r="AA358" s="78"/>
    </row>
    <row r="359" spans="1:27" x14ac:dyDescent="0.25">
      <c r="A359" s="64" t="s">
        <v>845</v>
      </c>
      <c r="B359" s="64" t="s">
        <v>845</v>
      </c>
      <c r="C359" s="65"/>
      <c r="D359" s="66"/>
      <c r="E359" s="99"/>
      <c r="F359" s="68"/>
      <c r="G359" s="65"/>
      <c r="H359" s="69"/>
      <c r="I359" s="70"/>
      <c r="J359" s="70"/>
      <c r="K359" s="36"/>
      <c r="L359" s="100"/>
      <c r="M359" s="100"/>
      <c r="N359" s="72"/>
      <c r="O359" s="78" t="s">
        <v>179</v>
      </c>
      <c r="P359" s="80">
        <v>42481.957175925927</v>
      </c>
      <c r="Q359" s="78" t="s">
        <v>1111</v>
      </c>
      <c r="R359" s="82" t="s">
        <v>1188</v>
      </c>
      <c r="S359" s="78" t="s">
        <v>225</v>
      </c>
      <c r="T359" s="78" t="s">
        <v>1279</v>
      </c>
      <c r="U359" s="80">
        <v>42481.957175925927</v>
      </c>
      <c r="V359" s="82" t="s">
        <v>1539</v>
      </c>
      <c r="W359" s="78"/>
      <c r="X359" s="78"/>
      <c r="Y359" s="84" t="s">
        <v>1823</v>
      </c>
      <c r="Z359" s="78"/>
      <c r="AA359" s="78"/>
    </row>
    <row r="360" spans="1:27" x14ac:dyDescent="0.25">
      <c r="A360" s="64" t="s">
        <v>846</v>
      </c>
      <c r="B360" s="64" t="s">
        <v>846</v>
      </c>
      <c r="C360" s="65"/>
      <c r="D360" s="66"/>
      <c r="E360" s="99"/>
      <c r="F360" s="68"/>
      <c r="G360" s="65"/>
      <c r="H360" s="69"/>
      <c r="I360" s="70"/>
      <c r="J360" s="70"/>
      <c r="K360" s="36"/>
      <c r="L360" s="100"/>
      <c r="M360" s="100"/>
      <c r="N360" s="72"/>
      <c r="O360" s="78" t="s">
        <v>179</v>
      </c>
      <c r="P360" s="80">
        <v>42481.911319444444</v>
      </c>
      <c r="Q360" s="78" t="s">
        <v>1112</v>
      </c>
      <c r="R360" s="82" t="s">
        <v>1157</v>
      </c>
      <c r="S360" s="78" t="s">
        <v>218</v>
      </c>
      <c r="T360" s="78" t="s">
        <v>1252</v>
      </c>
      <c r="U360" s="80">
        <v>42481.911319444444</v>
      </c>
      <c r="V360" s="82" t="s">
        <v>1540</v>
      </c>
      <c r="W360" s="78"/>
      <c r="X360" s="78"/>
      <c r="Y360" s="84" t="s">
        <v>1824</v>
      </c>
      <c r="Z360" s="78"/>
      <c r="AA360" s="78"/>
    </row>
    <row r="361" spans="1:27" x14ac:dyDescent="0.25">
      <c r="A361" s="64" t="s">
        <v>847</v>
      </c>
      <c r="B361" s="64" t="s">
        <v>846</v>
      </c>
      <c r="C361" s="65"/>
      <c r="D361" s="66"/>
      <c r="E361" s="99"/>
      <c r="F361" s="68"/>
      <c r="G361" s="65"/>
      <c r="H361" s="69"/>
      <c r="I361" s="70"/>
      <c r="J361" s="70"/>
      <c r="K361" s="36"/>
      <c r="L361" s="100"/>
      <c r="M361" s="100"/>
      <c r="N361" s="72"/>
      <c r="O361" s="78" t="s">
        <v>210</v>
      </c>
      <c r="P361" s="80">
        <v>42481.958391203705</v>
      </c>
      <c r="Q361" s="78" t="s">
        <v>1039</v>
      </c>
      <c r="R361" s="82" t="s">
        <v>1157</v>
      </c>
      <c r="S361" s="78" t="s">
        <v>218</v>
      </c>
      <c r="T361" s="78" t="s">
        <v>1252</v>
      </c>
      <c r="U361" s="80">
        <v>42481.958391203705</v>
      </c>
      <c r="V361" s="82" t="s">
        <v>1541</v>
      </c>
      <c r="W361" s="78"/>
      <c r="X361" s="78"/>
      <c r="Y361" s="84" t="s">
        <v>1825</v>
      </c>
      <c r="Z361" s="78"/>
      <c r="AA361" s="78"/>
    </row>
    <row r="362" spans="1:27" x14ac:dyDescent="0.25">
      <c r="A362" s="64" t="s">
        <v>848</v>
      </c>
      <c r="B362" s="64" t="s">
        <v>893</v>
      </c>
      <c r="C362" s="65"/>
      <c r="D362" s="66"/>
      <c r="E362" s="99"/>
      <c r="F362" s="68"/>
      <c r="G362" s="65"/>
      <c r="H362" s="69"/>
      <c r="I362" s="70"/>
      <c r="J362" s="70"/>
      <c r="K362" s="36"/>
      <c r="L362" s="100"/>
      <c r="M362" s="100"/>
      <c r="N362" s="72"/>
      <c r="O362" s="78" t="s">
        <v>210</v>
      </c>
      <c r="P362" s="80">
        <v>42481.959629629629</v>
      </c>
      <c r="Q362" s="78" t="s">
        <v>1003</v>
      </c>
      <c r="R362" s="78"/>
      <c r="S362" s="78"/>
      <c r="T362" s="78" t="s">
        <v>1237</v>
      </c>
      <c r="U362" s="80">
        <v>42481.959629629629</v>
      </c>
      <c r="V362" s="82" t="s">
        <v>1542</v>
      </c>
      <c r="W362" s="78"/>
      <c r="X362" s="78"/>
      <c r="Y362" s="84" t="s">
        <v>1826</v>
      </c>
      <c r="Z362" s="78"/>
      <c r="AA362" s="78"/>
    </row>
    <row r="363" spans="1:27" x14ac:dyDescent="0.25">
      <c r="A363" s="64" t="s">
        <v>849</v>
      </c>
      <c r="B363" s="64" t="s">
        <v>849</v>
      </c>
      <c r="C363" s="65"/>
      <c r="D363" s="66"/>
      <c r="E363" s="99"/>
      <c r="F363" s="68"/>
      <c r="G363" s="65"/>
      <c r="H363" s="69"/>
      <c r="I363" s="70"/>
      <c r="J363" s="70"/>
      <c r="K363" s="36"/>
      <c r="L363" s="100"/>
      <c r="M363" s="100"/>
      <c r="N363" s="72"/>
      <c r="O363" s="78" t="s">
        <v>179</v>
      </c>
      <c r="P363" s="80">
        <v>42481.9606712963</v>
      </c>
      <c r="Q363" s="78" t="s">
        <v>1113</v>
      </c>
      <c r="R363" s="82" t="s">
        <v>1189</v>
      </c>
      <c r="S363" s="78" t="s">
        <v>224</v>
      </c>
      <c r="T363" s="78" t="s">
        <v>1280</v>
      </c>
      <c r="U363" s="80">
        <v>42481.9606712963</v>
      </c>
      <c r="V363" s="82" t="s">
        <v>1543</v>
      </c>
      <c r="W363" s="78"/>
      <c r="X363" s="78"/>
      <c r="Y363" s="84" t="s">
        <v>1827</v>
      </c>
      <c r="Z363" s="78"/>
      <c r="AA363" s="78"/>
    </row>
    <row r="364" spans="1:27" x14ac:dyDescent="0.25">
      <c r="A364" s="64" t="s">
        <v>850</v>
      </c>
      <c r="B364" s="64" t="s">
        <v>853</v>
      </c>
      <c r="C364" s="65"/>
      <c r="D364" s="66"/>
      <c r="E364" s="99"/>
      <c r="F364" s="68"/>
      <c r="G364" s="65"/>
      <c r="H364" s="69"/>
      <c r="I364" s="70"/>
      <c r="J364" s="70"/>
      <c r="K364" s="36"/>
      <c r="L364" s="100"/>
      <c r="M364" s="100"/>
      <c r="N364" s="72"/>
      <c r="O364" s="78" t="s">
        <v>210</v>
      </c>
      <c r="P364" s="80">
        <v>42481.962048611109</v>
      </c>
      <c r="Q364" s="78" t="s">
        <v>1083</v>
      </c>
      <c r="R364" s="82" t="s">
        <v>1174</v>
      </c>
      <c r="S364" s="78" t="s">
        <v>1212</v>
      </c>
      <c r="T364" s="78" t="s">
        <v>226</v>
      </c>
      <c r="U364" s="80">
        <v>42481.962048611109</v>
      </c>
      <c r="V364" s="82" t="s">
        <v>1544</v>
      </c>
      <c r="W364" s="78"/>
      <c r="X364" s="78"/>
      <c r="Y364" s="84" t="s">
        <v>1828</v>
      </c>
      <c r="Z364" s="78"/>
      <c r="AA364" s="78"/>
    </row>
    <row r="365" spans="1:27" x14ac:dyDescent="0.25">
      <c r="A365" s="64" t="s">
        <v>850</v>
      </c>
      <c r="B365" s="64" t="s">
        <v>853</v>
      </c>
      <c r="C365" s="65"/>
      <c r="D365" s="66"/>
      <c r="E365" s="99"/>
      <c r="F365" s="68"/>
      <c r="G365" s="65"/>
      <c r="H365" s="69"/>
      <c r="I365" s="70"/>
      <c r="J365" s="70"/>
      <c r="K365" s="36"/>
      <c r="L365" s="100"/>
      <c r="M365" s="100"/>
      <c r="N365" s="72"/>
      <c r="O365" s="78" t="s">
        <v>210</v>
      </c>
      <c r="P365" s="80">
        <v>42481.962152777778</v>
      </c>
      <c r="Q365" s="78" t="s">
        <v>1088</v>
      </c>
      <c r="R365" s="82" t="s">
        <v>1178</v>
      </c>
      <c r="S365" s="78" t="s">
        <v>218</v>
      </c>
      <c r="T365" s="78" t="s">
        <v>226</v>
      </c>
      <c r="U365" s="80">
        <v>42481.962152777778</v>
      </c>
      <c r="V365" s="82" t="s">
        <v>1545</v>
      </c>
      <c r="W365" s="78"/>
      <c r="X365" s="78"/>
      <c r="Y365" s="84" t="s">
        <v>1829</v>
      </c>
      <c r="Z365" s="78"/>
      <c r="AA365" s="78"/>
    </row>
    <row r="366" spans="1:27" x14ac:dyDescent="0.25">
      <c r="A366" s="64" t="s">
        <v>851</v>
      </c>
      <c r="B366" s="64" t="s">
        <v>851</v>
      </c>
      <c r="C366" s="65"/>
      <c r="D366" s="66"/>
      <c r="E366" s="99"/>
      <c r="F366" s="68"/>
      <c r="G366" s="65"/>
      <c r="H366" s="69"/>
      <c r="I366" s="70"/>
      <c r="J366" s="70"/>
      <c r="K366" s="36"/>
      <c r="L366" s="100"/>
      <c r="M366" s="100"/>
      <c r="N366" s="72"/>
      <c r="O366" s="78" t="s">
        <v>179</v>
      </c>
      <c r="P366" s="80">
        <v>42481.885439814818</v>
      </c>
      <c r="Q366" s="78" t="s">
        <v>1114</v>
      </c>
      <c r="R366" s="82" t="s">
        <v>1190</v>
      </c>
      <c r="S366" s="78" t="s">
        <v>507</v>
      </c>
      <c r="T366" s="78" t="s">
        <v>226</v>
      </c>
      <c r="U366" s="80">
        <v>42481.885439814818</v>
      </c>
      <c r="V366" s="82" t="s">
        <v>1546</v>
      </c>
      <c r="W366" s="78"/>
      <c r="X366" s="78"/>
      <c r="Y366" s="84" t="s">
        <v>1830</v>
      </c>
      <c r="Z366" s="78"/>
      <c r="AA366" s="78"/>
    </row>
    <row r="367" spans="1:27" x14ac:dyDescent="0.25">
      <c r="A367" s="64" t="s">
        <v>851</v>
      </c>
      <c r="B367" s="64" t="s">
        <v>851</v>
      </c>
      <c r="C367" s="65"/>
      <c r="D367" s="66"/>
      <c r="E367" s="99"/>
      <c r="F367" s="68"/>
      <c r="G367" s="65"/>
      <c r="H367" s="69"/>
      <c r="I367" s="70"/>
      <c r="J367" s="70"/>
      <c r="K367" s="36"/>
      <c r="L367" s="100"/>
      <c r="M367" s="100"/>
      <c r="N367" s="72"/>
      <c r="O367" s="78" t="s">
        <v>179</v>
      </c>
      <c r="P367" s="80">
        <v>42481.890243055554</v>
      </c>
      <c r="Q367" s="78" t="s">
        <v>1115</v>
      </c>
      <c r="R367" s="82" t="s">
        <v>1191</v>
      </c>
      <c r="S367" s="78" t="s">
        <v>507</v>
      </c>
      <c r="T367" s="78" t="s">
        <v>226</v>
      </c>
      <c r="U367" s="80">
        <v>42481.890243055554</v>
      </c>
      <c r="V367" s="82" t="s">
        <v>1547</v>
      </c>
      <c r="W367" s="78"/>
      <c r="X367" s="78"/>
      <c r="Y367" s="84" t="s">
        <v>1831</v>
      </c>
      <c r="Z367" s="78"/>
      <c r="AA367" s="78"/>
    </row>
    <row r="368" spans="1:27" x14ac:dyDescent="0.25">
      <c r="A368" s="64" t="s">
        <v>851</v>
      </c>
      <c r="B368" s="64" t="s">
        <v>851</v>
      </c>
      <c r="C368" s="65"/>
      <c r="D368" s="66"/>
      <c r="E368" s="99"/>
      <c r="F368" s="68"/>
      <c r="G368" s="65"/>
      <c r="H368" s="69"/>
      <c r="I368" s="70"/>
      <c r="J368" s="70"/>
      <c r="K368" s="36"/>
      <c r="L368" s="100"/>
      <c r="M368" s="100"/>
      <c r="N368" s="72"/>
      <c r="O368" s="78" t="s">
        <v>179</v>
      </c>
      <c r="P368" s="80">
        <v>42481.919456018521</v>
      </c>
      <c r="Q368" s="78" t="s">
        <v>1116</v>
      </c>
      <c r="R368" s="82" t="s">
        <v>1192</v>
      </c>
      <c r="S368" s="78" t="s">
        <v>507</v>
      </c>
      <c r="T368" s="78" t="s">
        <v>226</v>
      </c>
      <c r="U368" s="80">
        <v>42481.919456018521</v>
      </c>
      <c r="V368" s="82" t="s">
        <v>1548</v>
      </c>
      <c r="W368" s="78"/>
      <c r="X368" s="78"/>
      <c r="Y368" s="84" t="s">
        <v>1832</v>
      </c>
      <c r="Z368" s="78"/>
      <c r="AA368" s="78"/>
    </row>
    <row r="369" spans="1:27" x14ac:dyDescent="0.25">
      <c r="A369" s="64" t="s">
        <v>851</v>
      </c>
      <c r="B369" s="64" t="s">
        <v>851</v>
      </c>
      <c r="C369" s="65"/>
      <c r="D369" s="66"/>
      <c r="E369" s="99"/>
      <c r="F369" s="68"/>
      <c r="G369" s="65"/>
      <c r="H369" s="69"/>
      <c r="I369" s="70"/>
      <c r="J369" s="70"/>
      <c r="K369" s="36"/>
      <c r="L369" s="100"/>
      <c r="M369" s="100"/>
      <c r="N369" s="72"/>
      <c r="O369" s="78" t="s">
        <v>179</v>
      </c>
      <c r="P369" s="80">
        <v>42481.930833333332</v>
      </c>
      <c r="Q369" s="78" t="s">
        <v>1117</v>
      </c>
      <c r="R369" s="82" t="s">
        <v>1193</v>
      </c>
      <c r="S369" s="78" t="s">
        <v>507</v>
      </c>
      <c r="T369" s="78" t="s">
        <v>226</v>
      </c>
      <c r="U369" s="80">
        <v>42481.930833333332</v>
      </c>
      <c r="V369" s="82" t="s">
        <v>1549</v>
      </c>
      <c r="W369" s="78"/>
      <c r="X369" s="78"/>
      <c r="Y369" s="84" t="s">
        <v>1833</v>
      </c>
      <c r="Z369" s="78"/>
      <c r="AA369" s="78"/>
    </row>
    <row r="370" spans="1:27" x14ac:dyDescent="0.25">
      <c r="A370" s="64" t="s">
        <v>851</v>
      </c>
      <c r="B370" s="64" t="s">
        <v>851</v>
      </c>
      <c r="C370" s="65"/>
      <c r="D370" s="66"/>
      <c r="E370" s="99"/>
      <c r="F370" s="68"/>
      <c r="G370" s="65"/>
      <c r="H370" s="69"/>
      <c r="I370" s="70"/>
      <c r="J370" s="70"/>
      <c r="K370" s="36"/>
      <c r="L370" s="100"/>
      <c r="M370" s="100"/>
      <c r="N370" s="72"/>
      <c r="O370" s="78" t="s">
        <v>179</v>
      </c>
      <c r="P370" s="80">
        <v>42481.937256944446</v>
      </c>
      <c r="Q370" s="78" t="s">
        <v>1118</v>
      </c>
      <c r="R370" s="82" t="s">
        <v>1194</v>
      </c>
      <c r="S370" s="78" t="s">
        <v>507</v>
      </c>
      <c r="T370" s="78" t="s">
        <v>226</v>
      </c>
      <c r="U370" s="80">
        <v>42481.937256944446</v>
      </c>
      <c r="V370" s="82" t="s">
        <v>1550</v>
      </c>
      <c r="W370" s="78"/>
      <c r="X370" s="78"/>
      <c r="Y370" s="84" t="s">
        <v>1834</v>
      </c>
      <c r="Z370" s="78"/>
      <c r="AA370" s="78"/>
    </row>
    <row r="371" spans="1:27" x14ac:dyDescent="0.25">
      <c r="A371" s="64" t="s">
        <v>851</v>
      </c>
      <c r="B371" s="64" t="s">
        <v>851</v>
      </c>
      <c r="C371" s="65"/>
      <c r="D371" s="66"/>
      <c r="E371" s="99"/>
      <c r="F371" s="68"/>
      <c r="G371" s="65"/>
      <c r="H371" s="69"/>
      <c r="I371" s="70"/>
      <c r="J371" s="70"/>
      <c r="K371" s="36"/>
      <c r="L371" s="100"/>
      <c r="M371" s="100"/>
      <c r="N371" s="72"/>
      <c r="O371" s="78" t="s">
        <v>179</v>
      </c>
      <c r="P371" s="80">
        <v>42481.944074074076</v>
      </c>
      <c r="Q371" s="78" t="s">
        <v>1119</v>
      </c>
      <c r="R371" s="82" t="s">
        <v>1195</v>
      </c>
      <c r="S371" s="78" t="s">
        <v>507</v>
      </c>
      <c r="T371" s="78" t="s">
        <v>226</v>
      </c>
      <c r="U371" s="80">
        <v>42481.944074074076</v>
      </c>
      <c r="V371" s="82" t="s">
        <v>1551</v>
      </c>
      <c r="W371" s="78"/>
      <c r="X371" s="78"/>
      <c r="Y371" s="84" t="s">
        <v>1835</v>
      </c>
      <c r="Z371" s="78"/>
      <c r="AA371" s="78"/>
    </row>
    <row r="372" spans="1:27" x14ac:dyDescent="0.25">
      <c r="A372" s="64" t="s">
        <v>851</v>
      </c>
      <c r="B372" s="64" t="s">
        <v>851</v>
      </c>
      <c r="C372" s="65"/>
      <c r="D372" s="66"/>
      <c r="E372" s="99"/>
      <c r="F372" s="68"/>
      <c r="G372" s="65"/>
      <c r="H372" s="69"/>
      <c r="I372" s="70"/>
      <c r="J372" s="70"/>
      <c r="K372" s="36"/>
      <c r="L372" s="100"/>
      <c r="M372" s="100"/>
      <c r="N372" s="72"/>
      <c r="O372" s="78" t="s">
        <v>179</v>
      </c>
      <c r="P372" s="80">
        <v>42481.950821759259</v>
      </c>
      <c r="Q372" s="78" t="s">
        <v>1120</v>
      </c>
      <c r="R372" s="82" t="s">
        <v>1196</v>
      </c>
      <c r="S372" s="78" t="s">
        <v>507</v>
      </c>
      <c r="T372" s="78" t="s">
        <v>226</v>
      </c>
      <c r="U372" s="80">
        <v>42481.950821759259</v>
      </c>
      <c r="V372" s="82" t="s">
        <v>1552</v>
      </c>
      <c r="W372" s="78"/>
      <c r="X372" s="78"/>
      <c r="Y372" s="84" t="s">
        <v>1836</v>
      </c>
      <c r="Z372" s="78"/>
      <c r="AA372" s="78"/>
    </row>
    <row r="373" spans="1:27" x14ac:dyDescent="0.25">
      <c r="A373" s="64" t="s">
        <v>851</v>
      </c>
      <c r="B373" s="64" t="s">
        <v>851</v>
      </c>
      <c r="C373" s="65"/>
      <c r="D373" s="66"/>
      <c r="E373" s="99"/>
      <c r="F373" s="68"/>
      <c r="G373" s="65"/>
      <c r="H373" s="69"/>
      <c r="I373" s="70"/>
      <c r="J373" s="70"/>
      <c r="K373" s="36"/>
      <c r="L373" s="100"/>
      <c r="M373" s="100"/>
      <c r="N373" s="72"/>
      <c r="O373" s="78" t="s">
        <v>179</v>
      </c>
      <c r="P373" s="80">
        <v>42481.962407407409</v>
      </c>
      <c r="Q373" s="78" t="s">
        <v>1121</v>
      </c>
      <c r="R373" s="82" t="s">
        <v>1197</v>
      </c>
      <c r="S373" s="78" t="s">
        <v>1215</v>
      </c>
      <c r="T373" s="78" t="s">
        <v>226</v>
      </c>
      <c r="U373" s="80">
        <v>42481.962407407409</v>
      </c>
      <c r="V373" s="82" t="s">
        <v>1553</v>
      </c>
      <c r="W373" s="78"/>
      <c r="X373" s="78"/>
      <c r="Y373" s="84" t="s">
        <v>1837</v>
      </c>
      <c r="Z373" s="78"/>
      <c r="AA373" s="78"/>
    </row>
    <row r="374" spans="1:27" x14ac:dyDescent="0.25">
      <c r="A374" s="64" t="s">
        <v>852</v>
      </c>
      <c r="B374" s="64" t="s">
        <v>963</v>
      </c>
      <c r="C374" s="65"/>
      <c r="D374" s="66"/>
      <c r="E374" s="99"/>
      <c r="F374" s="68"/>
      <c r="G374" s="65"/>
      <c r="H374" s="69"/>
      <c r="I374" s="70"/>
      <c r="J374" s="70"/>
      <c r="K374" s="36"/>
      <c r="L374" s="100"/>
      <c r="M374" s="100"/>
      <c r="N374" s="72"/>
      <c r="O374" s="78" t="s">
        <v>210</v>
      </c>
      <c r="P374" s="80">
        <v>42481.963750000003</v>
      </c>
      <c r="Q374" s="78" t="s">
        <v>1122</v>
      </c>
      <c r="R374" s="78"/>
      <c r="S374" s="78"/>
      <c r="T374" s="78" t="s">
        <v>226</v>
      </c>
      <c r="U374" s="80">
        <v>42481.963750000003</v>
      </c>
      <c r="V374" s="82" t="s">
        <v>1554</v>
      </c>
      <c r="W374" s="78"/>
      <c r="X374" s="78"/>
      <c r="Y374" s="84" t="s">
        <v>1838</v>
      </c>
      <c r="Z374" s="78"/>
      <c r="AA374" s="78"/>
    </row>
    <row r="375" spans="1:27" x14ac:dyDescent="0.25">
      <c r="A375" s="64" t="s">
        <v>853</v>
      </c>
      <c r="B375" s="64" t="s">
        <v>853</v>
      </c>
      <c r="C375" s="65"/>
      <c r="D375" s="66"/>
      <c r="E375" s="99"/>
      <c r="F375" s="68"/>
      <c r="G375" s="65"/>
      <c r="H375" s="69"/>
      <c r="I375" s="70"/>
      <c r="J375" s="70"/>
      <c r="K375" s="36"/>
      <c r="L375" s="100"/>
      <c r="M375" s="100"/>
      <c r="N375" s="72"/>
      <c r="O375" s="78" t="s">
        <v>179</v>
      </c>
      <c r="P375" s="80">
        <v>42481.929803240739</v>
      </c>
      <c r="Q375" s="78" t="s">
        <v>1123</v>
      </c>
      <c r="R375" s="82" t="s">
        <v>1174</v>
      </c>
      <c r="S375" s="78" t="s">
        <v>1212</v>
      </c>
      <c r="T375" s="78" t="s">
        <v>226</v>
      </c>
      <c r="U375" s="80">
        <v>42481.929803240739</v>
      </c>
      <c r="V375" s="82" t="s">
        <v>1555</v>
      </c>
      <c r="W375" s="78"/>
      <c r="X375" s="78"/>
      <c r="Y375" s="84" t="s">
        <v>1839</v>
      </c>
      <c r="Z375" s="78"/>
      <c r="AA375" s="78"/>
    </row>
    <row r="376" spans="1:27" x14ac:dyDescent="0.25">
      <c r="A376" s="64" t="s">
        <v>853</v>
      </c>
      <c r="B376" s="64" t="s">
        <v>853</v>
      </c>
      <c r="C376" s="65"/>
      <c r="D376" s="66"/>
      <c r="E376" s="99"/>
      <c r="F376" s="68"/>
      <c r="G376" s="65"/>
      <c r="H376" s="69"/>
      <c r="I376" s="70"/>
      <c r="J376" s="70"/>
      <c r="K376" s="36"/>
      <c r="L376" s="100"/>
      <c r="M376" s="100"/>
      <c r="N376" s="72"/>
      <c r="O376" s="78" t="s">
        <v>179</v>
      </c>
      <c r="P376" s="80">
        <v>42481.931840277779</v>
      </c>
      <c r="Q376" s="78" t="s">
        <v>1124</v>
      </c>
      <c r="R376" s="82" t="s">
        <v>1178</v>
      </c>
      <c r="S376" s="78" t="s">
        <v>218</v>
      </c>
      <c r="T376" s="78" t="s">
        <v>226</v>
      </c>
      <c r="U376" s="80">
        <v>42481.931840277779</v>
      </c>
      <c r="V376" s="82" t="s">
        <v>1556</v>
      </c>
      <c r="W376" s="78"/>
      <c r="X376" s="78"/>
      <c r="Y376" s="84" t="s">
        <v>1840</v>
      </c>
      <c r="Z376" s="78"/>
      <c r="AA376" s="78"/>
    </row>
    <row r="377" spans="1:27" x14ac:dyDescent="0.25">
      <c r="A377" s="64" t="s">
        <v>854</v>
      </c>
      <c r="B377" s="64" t="s">
        <v>853</v>
      </c>
      <c r="C377" s="65"/>
      <c r="D377" s="66"/>
      <c r="E377" s="99"/>
      <c r="F377" s="68"/>
      <c r="G377" s="65"/>
      <c r="H377" s="69"/>
      <c r="I377" s="70"/>
      <c r="J377" s="70"/>
      <c r="K377" s="36"/>
      <c r="L377" s="100"/>
      <c r="M377" s="100"/>
      <c r="N377" s="72"/>
      <c r="O377" s="78" t="s">
        <v>210</v>
      </c>
      <c r="P377" s="80">
        <v>42481.964074074072</v>
      </c>
      <c r="Q377" s="78" t="s">
        <v>1083</v>
      </c>
      <c r="R377" s="82" t="s">
        <v>1174</v>
      </c>
      <c r="S377" s="78" t="s">
        <v>1212</v>
      </c>
      <c r="T377" s="78" t="s">
        <v>226</v>
      </c>
      <c r="U377" s="80">
        <v>42481.964074074072</v>
      </c>
      <c r="V377" s="82" t="s">
        <v>1557</v>
      </c>
      <c r="W377" s="78"/>
      <c r="X377" s="78"/>
      <c r="Y377" s="84" t="s">
        <v>1841</v>
      </c>
      <c r="Z377" s="78"/>
      <c r="AA377" s="78"/>
    </row>
    <row r="378" spans="1:27" x14ac:dyDescent="0.25">
      <c r="A378" s="64" t="s">
        <v>855</v>
      </c>
      <c r="B378" s="64" t="s">
        <v>204</v>
      </c>
      <c r="C378" s="65"/>
      <c r="D378" s="66"/>
      <c r="E378" s="99"/>
      <c r="F378" s="68"/>
      <c r="G378" s="65"/>
      <c r="H378" s="69"/>
      <c r="I378" s="70"/>
      <c r="J378" s="70"/>
      <c r="K378" s="36"/>
      <c r="L378" s="100"/>
      <c r="M378" s="100"/>
      <c r="N378" s="72"/>
      <c r="O378" s="78" t="s">
        <v>210</v>
      </c>
      <c r="P378" s="80">
        <v>42481.964733796296</v>
      </c>
      <c r="Q378" s="78" t="s">
        <v>213</v>
      </c>
      <c r="R378" s="82" t="s">
        <v>1198</v>
      </c>
      <c r="S378" s="78" t="s">
        <v>1216</v>
      </c>
      <c r="T378" s="78" t="s">
        <v>227</v>
      </c>
      <c r="U378" s="80">
        <v>42481.964733796296</v>
      </c>
      <c r="V378" s="82" t="s">
        <v>1558</v>
      </c>
      <c r="W378" s="78"/>
      <c r="X378" s="78"/>
      <c r="Y378" s="84" t="s">
        <v>1842</v>
      </c>
      <c r="Z378" s="78"/>
      <c r="AA378" s="78"/>
    </row>
    <row r="379" spans="1:27" x14ac:dyDescent="0.25">
      <c r="A379" s="64" t="s">
        <v>855</v>
      </c>
      <c r="B379" s="64" t="s">
        <v>205</v>
      </c>
      <c r="C379" s="65"/>
      <c r="D379" s="66"/>
      <c r="E379" s="99"/>
      <c r="F379" s="68"/>
      <c r="G379" s="65"/>
      <c r="H379" s="69"/>
      <c r="I379" s="70"/>
      <c r="J379" s="70"/>
      <c r="K379" s="36"/>
      <c r="L379" s="100"/>
      <c r="M379" s="100"/>
      <c r="N379" s="72"/>
      <c r="O379" s="78" t="s">
        <v>210</v>
      </c>
      <c r="P379" s="80">
        <v>42481.964733796296</v>
      </c>
      <c r="Q379" s="78" t="s">
        <v>213</v>
      </c>
      <c r="R379" s="82" t="s">
        <v>1198</v>
      </c>
      <c r="S379" s="78" t="s">
        <v>1216</v>
      </c>
      <c r="T379" s="78" t="s">
        <v>227</v>
      </c>
      <c r="U379" s="80">
        <v>42481.964733796296</v>
      </c>
      <c r="V379" s="82" t="s">
        <v>1558</v>
      </c>
      <c r="W379" s="78"/>
      <c r="X379" s="78"/>
      <c r="Y379" s="84" t="s">
        <v>1842</v>
      </c>
      <c r="Z379" s="78"/>
      <c r="AA379" s="78"/>
    </row>
    <row r="380" spans="1:27" x14ac:dyDescent="0.25">
      <c r="A380" s="64" t="s">
        <v>856</v>
      </c>
      <c r="B380" s="64" t="s">
        <v>916</v>
      </c>
      <c r="C380" s="65"/>
      <c r="D380" s="66"/>
      <c r="E380" s="99"/>
      <c r="F380" s="68"/>
      <c r="G380" s="65"/>
      <c r="H380" s="69"/>
      <c r="I380" s="70"/>
      <c r="J380" s="70"/>
      <c r="K380" s="36"/>
      <c r="L380" s="100"/>
      <c r="M380" s="100"/>
      <c r="N380" s="72"/>
      <c r="O380" s="78" t="s">
        <v>210</v>
      </c>
      <c r="P380" s="80">
        <v>42481.966400462959</v>
      </c>
      <c r="Q380" s="78" t="s">
        <v>1031</v>
      </c>
      <c r="R380" s="78"/>
      <c r="S380" s="78"/>
      <c r="T380" s="78" t="s">
        <v>1249</v>
      </c>
      <c r="U380" s="80">
        <v>42481.966400462959</v>
      </c>
      <c r="V380" s="82" t="s">
        <v>1559</v>
      </c>
      <c r="W380" s="78"/>
      <c r="X380" s="78"/>
      <c r="Y380" s="84" t="s">
        <v>1843</v>
      </c>
      <c r="Z380" s="78"/>
      <c r="AA380" s="78"/>
    </row>
    <row r="381" spans="1:27" x14ac:dyDescent="0.25">
      <c r="A381" s="64" t="s">
        <v>856</v>
      </c>
      <c r="B381" s="64" t="s">
        <v>917</v>
      </c>
      <c r="C381" s="65"/>
      <c r="D381" s="66"/>
      <c r="E381" s="99"/>
      <c r="F381" s="68"/>
      <c r="G381" s="65"/>
      <c r="H381" s="69"/>
      <c r="I381" s="70"/>
      <c r="J381" s="70"/>
      <c r="K381" s="36"/>
      <c r="L381" s="100"/>
      <c r="M381" s="100"/>
      <c r="N381" s="72"/>
      <c r="O381" s="78" t="s">
        <v>210</v>
      </c>
      <c r="P381" s="80">
        <v>42481.966400462959</v>
      </c>
      <c r="Q381" s="78" t="s">
        <v>1031</v>
      </c>
      <c r="R381" s="78"/>
      <c r="S381" s="78"/>
      <c r="T381" s="78" t="s">
        <v>1249</v>
      </c>
      <c r="U381" s="80">
        <v>42481.966400462959</v>
      </c>
      <c r="V381" s="82" t="s">
        <v>1559</v>
      </c>
      <c r="W381" s="78"/>
      <c r="X381" s="78"/>
      <c r="Y381" s="84" t="s">
        <v>1843</v>
      </c>
      <c r="Z381" s="78"/>
      <c r="AA381" s="78"/>
    </row>
    <row r="382" spans="1:27" x14ac:dyDescent="0.25">
      <c r="A382" s="64" t="s">
        <v>857</v>
      </c>
      <c r="B382" s="64" t="s">
        <v>204</v>
      </c>
      <c r="C382" s="65"/>
      <c r="D382" s="66"/>
      <c r="E382" s="99"/>
      <c r="F382" s="68"/>
      <c r="G382" s="65"/>
      <c r="H382" s="69"/>
      <c r="I382" s="70"/>
      <c r="J382" s="70"/>
      <c r="K382" s="36"/>
      <c r="L382" s="100"/>
      <c r="M382" s="100"/>
      <c r="N382" s="72"/>
      <c r="O382" s="78" t="s">
        <v>210</v>
      </c>
      <c r="P382" s="80">
        <v>42481.967222222222</v>
      </c>
      <c r="Q382" s="78" t="s">
        <v>213</v>
      </c>
      <c r="R382" s="82" t="s">
        <v>1198</v>
      </c>
      <c r="S382" s="78" t="s">
        <v>1216</v>
      </c>
      <c r="T382" s="78" t="s">
        <v>227</v>
      </c>
      <c r="U382" s="80">
        <v>42481.967222222222</v>
      </c>
      <c r="V382" s="82" t="s">
        <v>1560</v>
      </c>
      <c r="W382" s="78"/>
      <c r="X382" s="78"/>
      <c r="Y382" s="84" t="s">
        <v>1844</v>
      </c>
      <c r="Z382" s="78"/>
      <c r="AA382" s="78"/>
    </row>
    <row r="383" spans="1:27" x14ac:dyDescent="0.25">
      <c r="A383" s="64" t="s">
        <v>857</v>
      </c>
      <c r="B383" s="64" t="s">
        <v>205</v>
      </c>
      <c r="C383" s="65"/>
      <c r="D383" s="66"/>
      <c r="E383" s="99"/>
      <c r="F383" s="68"/>
      <c r="G383" s="65"/>
      <c r="H383" s="69"/>
      <c r="I383" s="70"/>
      <c r="J383" s="70"/>
      <c r="K383" s="36"/>
      <c r="L383" s="100"/>
      <c r="M383" s="100"/>
      <c r="N383" s="72"/>
      <c r="O383" s="78" t="s">
        <v>210</v>
      </c>
      <c r="P383" s="80">
        <v>42481.967222222222</v>
      </c>
      <c r="Q383" s="78" t="s">
        <v>213</v>
      </c>
      <c r="R383" s="82" t="s">
        <v>1198</v>
      </c>
      <c r="S383" s="78" t="s">
        <v>1216</v>
      </c>
      <c r="T383" s="78" t="s">
        <v>227</v>
      </c>
      <c r="U383" s="80">
        <v>42481.967222222222</v>
      </c>
      <c r="V383" s="82" t="s">
        <v>1560</v>
      </c>
      <c r="W383" s="78"/>
      <c r="X383" s="78"/>
      <c r="Y383" s="84" t="s">
        <v>1844</v>
      </c>
      <c r="Z383" s="78"/>
      <c r="AA383" s="78"/>
    </row>
    <row r="384" spans="1:27" x14ac:dyDescent="0.25">
      <c r="A384" s="64" t="s">
        <v>858</v>
      </c>
      <c r="B384" s="64" t="s">
        <v>204</v>
      </c>
      <c r="C384" s="65"/>
      <c r="D384" s="66"/>
      <c r="E384" s="99"/>
      <c r="F384" s="68"/>
      <c r="G384" s="65"/>
      <c r="H384" s="69"/>
      <c r="I384" s="70"/>
      <c r="J384" s="70"/>
      <c r="K384" s="36"/>
      <c r="L384" s="100"/>
      <c r="M384" s="100"/>
      <c r="N384" s="72"/>
      <c r="O384" s="78" t="s">
        <v>210</v>
      </c>
      <c r="P384" s="80">
        <v>42481.967465277776</v>
      </c>
      <c r="Q384" s="78" t="s">
        <v>213</v>
      </c>
      <c r="R384" s="82" t="s">
        <v>1198</v>
      </c>
      <c r="S384" s="78" t="s">
        <v>1216</v>
      </c>
      <c r="T384" s="78" t="s">
        <v>227</v>
      </c>
      <c r="U384" s="80">
        <v>42481.967465277776</v>
      </c>
      <c r="V384" s="82" t="s">
        <v>1561</v>
      </c>
      <c r="W384" s="78"/>
      <c r="X384" s="78"/>
      <c r="Y384" s="84" t="s">
        <v>1845</v>
      </c>
      <c r="Z384" s="78"/>
      <c r="AA384" s="78"/>
    </row>
    <row r="385" spans="1:27" x14ac:dyDescent="0.25">
      <c r="A385" s="64" t="s">
        <v>858</v>
      </c>
      <c r="B385" s="64" t="s">
        <v>205</v>
      </c>
      <c r="C385" s="65"/>
      <c r="D385" s="66"/>
      <c r="E385" s="99"/>
      <c r="F385" s="68"/>
      <c r="G385" s="65"/>
      <c r="H385" s="69"/>
      <c r="I385" s="70"/>
      <c r="J385" s="70"/>
      <c r="K385" s="36"/>
      <c r="L385" s="100"/>
      <c r="M385" s="100"/>
      <c r="N385" s="72"/>
      <c r="O385" s="78" t="s">
        <v>210</v>
      </c>
      <c r="P385" s="80">
        <v>42481.967465277776</v>
      </c>
      <c r="Q385" s="78" t="s">
        <v>213</v>
      </c>
      <c r="R385" s="82" t="s">
        <v>1198</v>
      </c>
      <c r="S385" s="78" t="s">
        <v>1216</v>
      </c>
      <c r="T385" s="78" t="s">
        <v>227</v>
      </c>
      <c r="U385" s="80">
        <v>42481.967465277776</v>
      </c>
      <c r="V385" s="82" t="s">
        <v>1561</v>
      </c>
      <c r="W385" s="78"/>
      <c r="X385" s="78"/>
      <c r="Y385" s="84" t="s">
        <v>1845</v>
      </c>
      <c r="Z385" s="78"/>
      <c r="AA385" s="78"/>
    </row>
    <row r="386" spans="1:27" x14ac:dyDescent="0.25">
      <c r="A386" s="64" t="s">
        <v>859</v>
      </c>
      <c r="B386" s="64" t="s">
        <v>196</v>
      </c>
      <c r="C386" s="65"/>
      <c r="D386" s="66"/>
      <c r="E386" s="99"/>
      <c r="F386" s="68"/>
      <c r="G386" s="65"/>
      <c r="H386" s="69"/>
      <c r="I386" s="70"/>
      <c r="J386" s="70"/>
      <c r="K386" s="36"/>
      <c r="L386" s="100"/>
      <c r="M386" s="100"/>
      <c r="N386" s="72"/>
      <c r="O386" s="78" t="s">
        <v>210</v>
      </c>
      <c r="P386" s="80">
        <v>42481.937442129631</v>
      </c>
      <c r="Q386" s="78" t="s">
        <v>1125</v>
      </c>
      <c r="R386" s="82" t="s">
        <v>1199</v>
      </c>
      <c r="S386" s="78" t="s">
        <v>220</v>
      </c>
      <c r="T386" s="78" t="s">
        <v>226</v>
      </c>
      <c r="U386" s="80">
        <v>42481.937442129631</v>
      </c>
      <c r="V386" s="82" t="s">
        <v>1562</v>
      </c>
      <c r="W386" s="78"/>
      <c r="X386" s="78"/>
      <c r="Y386" s="84" t="s">
        <v>1846</v>
      </c>
      <c r="Z386" s="78"/>
      <c r="AA386" s="78"/>
    </row>
    <row r="387" spans="1:27" x14ac:dyDescent="0.25">
      <c r="A387" s="64" t="s">
        <v>196</v>
      </c>
      <c r="B387" s="64" t="s">
        <v>859</v>
      </c>
      <c r="C387" s="65"/>
      <c r="D387" s="66"/>
      <c r="E387" s="99"/>
      <c r="F387" s="68"/>
      <c r="G387" s="65"/>
      <c r="H387" s="69"/>
      <c r="I387" s="70"/>
      <c r="J387" s="70"/>
      <c r="K387" s="36"/>
      <c r="L387" s="100"/>
      <c r="M387" s="100"/>
      <c r="N387" s="72"/>
      <c r="O387" s="78" t="s">
        <v>210</v>
      </c>
      <c r="P387" s="80">
        <v>42481.963125000002</v>
      </c>
      <c r="Q387" s="78" t="s">
        <v>1126</v>
      </c>
      <c r="R387" s="82" t="s">
        <v>1199</v>
      </c>
      <c r="S387" s="78" t="s">
        <v>220</v>
      </c>
      <c r="T387" s="78" t="s">
        <v>226</v>
      </c>
      <c r="U387" s="80">
        <v>42481.963125000002</v>
      </c>
      <c r="V387" s="82" t="s">
        <v>1563</v>
      </c>
      <c r="W387" s="78"/>
      <c r="X387" s="78"/>
      <c r="Y387" s="84" t="s">
        <v>1847</v>
      </c>
      <c r="Z387" s="78"/>
      <c r="AA387" s="78"/>
    </row>
    <row r="388" spans="1:27" x14ac:dyDescent="0.25">
      <c r="A388" s="64" t="s">
        <v>860</v>
      </c>
      <c r="B388" s="64" t="s">
        <v>196</v>
      </c>
      <c r="C388" s="65"/>
      <c r="D388" s="66"/>
      <c r="E388" s="99"/>
      <c r="F388" s="68"/>
      <c r="G388" s="65"/>
      <c r="H388" s="69"/>
      <c r="I388" s="70"/>
      <c r="J388" s="70"/>
      <c r="K388" s="36"/>
      <c r="L388" s="100"/>
      <c r="M388" s="100"/>
      <c r="N388" s="72"/>
      <c r="O388" s="78" t="s">
        <v>210</v>
      </c>
      <c r="P388" s="80">
        <v>42481.968807870369</v>
      </c>
      <c r="Q388" s="78" t="s">
        <v>1126</v>
      </c>
      <c r="R388" s="82" t="s">
        <v>1199</v>
      </c>
      <c r="S388" s="78" t="s">
        <v>220</v>
      </c>
      <c r="T388" s="78" t="s">
        <v>226</v>
      </c>
      <c r="U388" s="80">
        <v>42481.968807870369</v>
      </c>
      <c r="V388" s="82" t="s">
        <v>1564</v>
      </c>
      <c r="W388" s="78"/>
      <c r="X388" s="78"/>
      <c r="Y388" s="84" t="s">
        <v>1848</v>
      </c>
      <c r="Z388" s="78"/>
      <c r="AA388" s="78"/>
    </row>
    <row r="389" spans="1:27" x14ac:dyDescent="0.25">
      <c r="A389" s="87" t="s">
        <v>860</v>
      </c>
      <c r="B389" s="87" t="s">
        <v>859</v>
      </c>
      <c r="C389" s="88"/>
      <c r="D389" s="89"/>
      <c r="E389" s="101"/>
      <c r="F389" s="90"/>
      <c r="G389" s="88"/>
      <c r="H389" s="91"/>
      <c r="I389" s="92"/>
      <c r="J389" s="92"/>
      <c r="K389" s="102"/>
      <c r="L389" s="103"/>
      <c r="M389" s="103"/>
      <c r="N389" s="93"/>
      <c r="O389" s="104" t="s">
        <v>210</v>
      </c>
      <c r="P389" s="105">
        <v>42481.968807870369</v>
      </c>
      <c r="Q389" s="104" t="s">
        <v>1126</v>
      </c>
      <c r="R389" s="106" t="s">
        <v>1199</v>
      </c>
      <c r="S389" s="104" t="s">
        <v>220</v>
      </c>
      <c r="T389" s="104" t="s">
        <v>226</v>
      </c>
      <c r="U389" s="105">
        <v>42481.968807870369</v>
      </c>
      <c r="V389" s="106" t="s">
        <v>1564</v>
      </c>
      <c r="W389" s="104"/>
      <c r="X389" s="104"/>
      <c r="Y389" s="107" t="s">
        <v>1848</v>
      </c>
      <c r="Z389" s="104"/>
      <c r="AA389" s="104"/>
    </row>
    <row r="390" spans="1:27" x14ac:dyDescent="0.25">
      <c r="A390"/>
      <c r="B390"/>
      <c r="C390"/>
      <c r="D390"/>
      <c r="E390"/>
      <c r="F390"/>
      <c r="G390"/>
      <c r="H390"/>
      <c r="I390"/>
      <c r="J390"/>
      <c r="K390"/>
    </row>
    <row r="391" spans="1:27" x14ac:dyDescent="0.25">
      <c r="A391"/>
      <c r="B391"/>
      <c r="C391"/>
      <c r="D391"/>
      <c r="E391"/>
      <c r="F391"/>
      <c r="G391"/>
      <c r="H391"/>
      <c r="I391"/>
      <c r="J391"/>
      <c r="K391"/>
    </row>
    <row r="392" spans="1:27" x14ac:dyDescent="0.25">
      <c r="A392"/>
      <c r="B392"/>
      <c r="C392"/>
      <c r="D392"/>
      <c r="E392"/>
      <c r="F392"/>
      <c r="G392"/>
      <c r="H392"/>
      <c r="I392"/>
      <c r="J392"/>
      <c r="K392"/>
    </row>
    <row r="393" spans="1:27" x14ac:dyDescent="0.25">
      <c r="A393"/>
      <c r="B393"/>
      <c r="C393"/>
      <c r="D393"/>
      <c r="E393"/>
      <c r="F393"/>
      <c r="G393"/>
      <c r="H393"/>
      <c r="I393"/>
      <c r="J393"/>
      <c r="K393"/>
    </row>
    <row r="394" spans="1:27" x14ac:dyDescent="0.25">
      <c r="A394"/>
      <c r="B394"/>
      <c r="C394"/>
      <c r="D394"/>
      <c r="E394"/>
      <c r="F394"/>
      <c r="G394"/>
      <c r="H394"/>
      <c r="I394"/>
      <c r="J394"/>
      <c r="K394"/>
    </row>
    <row r="395" spans="1:27" x14ac:dyDescent="0.25">
      <c r="A395"/>
      <c r="B395"/>
      <c r="C395"/>
      <c r="D395"/>
      <c r="E395"/>
      <c r="F395"/>
      <c r="G395"/>
      <c r="H395"/>
      <c r="I395"/>
      <c r="J395"/>
      <c r="K395"/>
    </row>
    <row r="396" spans="1:27" x14ac:dyDescent="0.25">
      <c r="A396"/>
      <c r="B396"/>
      <c r="C396"/>
      <c r="D396"/>
      <c r="E396"/>
      <c r="F396"/>
      <c r="G396"/>
      <c r="H396"/>
      <c r="I396"/>
      <c r="J396"/>
      <c r="K396"/>
    </row>
    <row r="397" spans="1:27" x14ac:dyDescent="0.25">
      <c r="A397"/>
      <c r="B397"/>
      <c r="C397"/>
      <c r="D397"/>
      <c r="E397"/>
      <c r="F397"/>
      <c r="G397"/>
      <c r="H397"/>
      <c r="I397"/>
      <c r="J397"/>
      <c r="K397"/>
    </row>
    <row r="398" spans="1:27" x14ac:dyDescent="0.25">
      <c r="A398"/>
      <c r="B398"/>
      <c r="C398"/>
      <c r="D398"/>
      <c r="E398"/>
      <c r="F398"/>
      <c r="G398"/>
      <c r="H398"/>
      <c r="I398"/>
      <c r="J398"/>
      <c r="K398"/>
    </row>
    <row r="399" spans="1:27" x14ac:dyDescent="0.25">
      <c r="A399"/>
      <c r="B399"/>
      <c r="C399"/>
      <c r="D399"/>
      <c r="E399"/>
      <c r="F399"/>
      <c r="G399"/>
      <c r="H399"/>
      <c r="I399"/>
      <c r="J399"/>
      <c r="K399"/>
    </row>
    <row r="400" spans="1:27" x14ac:dyDescent="0.25">
      <c r="A400"/>
      <c r="B400"/>
      <c r="C400"/>
      <c r="D400"/>
      <c r="E400"/>
      <c r="F400"/>
      <c r="G400"/>
      <c r="H400"/>
      <c r="I400"/>
      <c r="J400"/>
      <c r="K400"/>
    </row>
    <row r="401" spans="1:11" x14ac:dyDescent="0.25">
      <c r="A401"/>
      <c r="B401"/>
      <c r="C401"/>
      <c r="D401"/>
      <c r="E401"/>
      <c r="F401"/>
      <c r="G401"/>
      <c r="H401"/>
      <c r="I401"/>
      <c r="J401"/>
      <c r="K401"/>
    </row>
    <row r="402" spans="1:11" x14ac:dyDescent="0.25">
      <c r="A402"/>
      <c r="B402"/>
      <c r="C402"/>
      <c r="D402"/>
      <c r="E402"/>
      <c r="F402"/>
      <c r="G402"/>
      <c r="H402"/>
      <c r="I402"/>
      <c r="J402"/>
      <c r="K402"/>
    </row>
    <row r="403" spans="1:11" x14ac:dyDescent="0.25">
      <c r="A403"/>
      <c r="B403"/>
      <c r="C403"/>
      <c r="D403"/>
      <c r="E403"/>
      <c r="F403"/>
      <c r="G403"/>
      <c r="H403"/>
      <c r="I403"/>
      <c r="J403"/>
      <c r="K403"/>
    </row>
    <row r="404" spans="1:11" x14ac:dyDescent="0.25">
      <c r="A404"/>
      <c r="B404"/>
      <c r="C404"/>
      <c r="D404"/>
      <c r="E404"/>
      <c r="F404"/>
      <c r="G404"/>
      <c r="H404"/>
      <c r="I404"/>
      <c r="J404"/>
      <c r="K404"/>
    </row>
    <row r="405" spans="1:11" x14ac:dyDescent="0.25">
      <c r="A405"/>
      <c r="B405"/>
      <c r="C405"/>
      <c r="D405"/>
      <c r="E405"/>
      <c r="F405"/>
      <c r="G405"/>
      <c r="H405"/>
      <c r="I405"/>
      <c r="J405"/>
      <c r="K405"/>
    </row>
    <row r="406" spans="1:11" x14ac:dyDescent="0.25">
      <c r="A406"/>
      <c r="B406"/>
      <c r="C406"/>
      <c r="D406"/>
      <c r="E406"/>
      <c r="F406"/>
      <c r="G406"/>
      <c r="H406"/>
      <c r="I406"/>
      <c r="J406"/>
      <c r="K406"/>
    </row>
    <row r="407" spans="1:11" x14ac:dyDescent="0.25">
      <c r="A407"/>
      <c r="B407"/>
      <c r="C407"/>
      <c r="D407"/>
      <c r="E407"/>
      <c r="F407"/>
      <c r="G407"/>
      <c r="H407"/>
      <c r="I407"/>
      <c r="J407"/>
      <c r="K407"/>
    </row>
    <row r="408" spans="1:11" x14ac:dyDescent="0.25">
      <c r="A408"/>
      <c r="B408"/>
      <c r="C408"/>
      <c r="D408"/>
      <c r="E408"/>
      <c r="F408"/>
      <c r="G408"/>
      <c r="H408"/>
      <c r="I408"/>
      <c r="J408"/>
      <c r="K408"/>
    </row>
    <row r="409" spans="1:11" x14ac:dyDescent="0.25">
      <c r="A409"/>
      <c r="B409"/>
      <c r="C409"/>
      <c r="D409"/>
      <c r="E409"/>
      <c r="F409"/>
      <c r="G409"/>
      <c r="H409"/>
      <c r="I409"/>
      <c r="J409"/>
      <c r="K409"/>
    </row>
    <row r="410" spans="1:11" x14ac:dyDescent="0.25">
      <c r="A410"/>
      <c r="B410"/>
      <c r="C410"/>
      <c r="D410"/>
      <c r="E410"/>
      <c r="F410"/>
      <c r="G410"/>
      <c r="H410"/>
      <c r="I410"/>
      <c r="J410"/>
      <c r="K410"/>
    </row>
    <row r="411" spans="1:11" x14ac:dyDescent="0.25">
      <c r="A411"/>
      <c r="B411"/>
      <c r="C411"/>
      <c r="D411"/>
      <c r="E411"/>
      <c r="F411"/>
      <c r="G411"/>
      <c r="H411"/>
      <c r="I411"/>
      <c r="J411"/>
      <c r="K411"/>
    </row>
    <row r="412" spans="1:11" x14ac:dyDescent="0.25">
      <c r="A412"/>
      <c r="B412"/>
      <c r="C412"/>
      <c r="D412"/>
      <c r="E412"/>
      <c r="F412"/>
      <c r="G412"/>
      <c r="H412"/>
      <c r="I412"/>
      <c r="J412"/>
      <c r="K412"/>
    </row>
    <row r="413" spans="1:11" x14ac:dyDescent="0.25">
      <c r="A413"/>
      <c r="B413"/>
      <c r="C413"/>
      <c r="D413"/>
      <c r="E413"/>
      <c r="F413"/>
      <c r="G413"/>
      <c r="H413"/>
      <c r="I413"/>
      <c r="J413"/>
      <c r="K413"/>
    </row>
    <row r="414" spans="1:11" x14ac:dyDescent="0.25">
      <c r="A414"/>
      <c r="B414"/>
      <c r="C414"/>
      <c r="D414"/>
      <c r="E414"/>
      <c r="F414"/>
      <c r="G414"/>
      <c r="H414"/>
      <c r="I414"/>
      <c r="J414"/>
      <c r="K414"/>
    </row>
    <row r="415" spans="1:11" x14ac:dyDescent="0.25">
      <c r="A415"/>
      <c r="B415"/>
      <c r="C415"/>
      <c r="D415"/>
      <c r="E415"/>
      <c r="F415"/>
      <c r="G415"/>
      <c r="H415"/>
      <c r="I415"/>
      <c r="J415"/>
      <c r="K415"/>
    </row>
    <row r="416" spans="1:11" x14ac:dyDescent="0.25">
      <c r="A416"/>
      <c r="B416"/>
      <c r="C416"/>
      <c r="D416"/>
      <c r="E416"/>
      <c r="F416"/>
      <c r="G416"/>
      <c r="H416"/>
      <c r="I416"/>
      <c r="J416"/>
      <c r="K416"/>
    </row>
    <row r="417" spans="1:11" x14ac:dyDescent="0.25">
      <c r="A417"/>
      <c r="B417"/>
      <c r="C417"/>
      <c r="D417"/>
      <c r="E417"/>
      <c r="F417"/>
      <c r="G417"/>
      <c r="H417"/>
      <c r="I417"/>
      <c r="J417"/>
      <c r="K417"/>
    </row>
    <row r="418" spans="1:11" x14ac:dyDescent="0.25">
      <c r="A418"/>
      <c r="B418"/>
      <c r="C418"/>
      <c r="D418"/>
      <c r="E418"/>
      <c r="F418"/>
      <c r="G418"/>
      <c r="H418"/>
      <c r="I418"/>
      <c r="J418"/>
      <c r="K418"/>
    </row>
    <row r="419" spans="1:11" x14ac:dyDescent="0.25">
      <c r="A419"/>
      <c r="B419"/>
      <c r="C419"/>
      <c r="D419"/>
      <c r="E419"/>
      <c r="F419"/>
      <c r="G419"/>
      <c r="H419"/>
      <c r="I419"/>
      <c r="J419"/>
      <c r="K419"/>
    </row>
    <row r="420" spans="1:11" x14ac:dyDescent="0.25">
      <c r="A420"/>
      <c r="B420"/>
      <c r="C420"/>
      <c r="D420"/>
      <c r="E420"/>
      <c r="F420"/>
      <c r="G420"/>
      <c r="H420"/>
      <c r="I420"/>
      <c r="J420"/>
      <c r="K420"/>
    </row>
    <row r="421" spans="1:11" x14ac:dyDescent="0.25">
      <c r="A421"/>
      <c r="B421"/>
      <c r="C421"/>
      <c r="D421"/>
      <c r="E421"/>
      <c r="F421"/>
      <c r="G421"/>
      <c r="H421"/>
      <c r="I421"/>
      <c r="J421"/>
      <c r="K421"/>
    </row>
    <row r="422" spans="1:11" x14ac:dyDescent="0.25">
      <c r="A422"/>
      <c r="B422"/>
      <c r="C422"/>
      <c r="D422"/>
      <c r="E422"/>
      <c r="F422"/>
      <c r="G422"/>
      <c r="H422"/>
      <c r="I422"/>
      <c r="J422"/>
      <c r="K422"/>
    </row>
    <row r="423" spans="1:11" x14ac:dyDescent="0.25">
      <c r="A423"/>
      <c r="B423"/>
      <c r="C423"/>
      <c r="D423"/>
      <c r="E423"/>
      <c r="F423"/>
      <c r="G423"/>
      <c r="H423"/>
      <c r="I423"/>
      <c r="J423"/>
      <c r="K423"/>
    </row>
    <row r="424" spans="1:11" x14ac:dyDescent="0.25">
      <c r="A424"/>
      <c r="B424"/>
      <c r="C424"/>
      <c r="D424"/>
      <c r="E424"/>
      <c r="F424"/>
      <c r="G424"/>
      <c r="H424"/>
      <c r="I424"/>
      <c r="J424"/>
      <c r="K424"/>
    </row>
    <row r="425" spans="1:11" x14ac:dyDescent="0.25">
      <c r="A425"/>
      <c r="B425"/>
      <c r="C425"/>
      <c r="D425"/>
      <c r="E425"/>
      <c r="F425"/>
      <c r="G425"/>
      <c r="H425"/>
      <c r="I425"/>
      <c r="J425"/>
      <c r="K425"/>
    </row>
    <row r="426" spans="1:11" x14ac:dyDescent="0.25">
      <c r="A426"/>
      <c r="B426"/>
      <c r="C426"/>
      <c r="D426"/>
      <c r="E426"/>
      <c r="F426"/>
      <c r="G426"/>
      <c r="H426"/>
      <c r="I426"/>
      <c r="J426"/>
      <c r="K426"/>
    </row>
    <row r="427" spans="1:11" x14ac:dyDescent="0.25">
      <c r="A427"/>
      <c r="B427"/>
      <c r="C427"/>
      <c r="D427"/>
      <c r="E427"/>
      <c r="F427"/>
      <c r="G427"/>
      <c r="H427"/>
      <c r="I427"/>
      <c r="J427"/>
      <c r="K427"/>
    </row>
    <row r="428" spans="1:11" x14ac:dyDescent="0.25">
      <c r="A428"/>
      <c r="B428"/>
      <c r="C428"/>
      <c r="D428"/>
      <c r="E428"/>
      <c r="F428"/>
      <c r="G428"/>
      <c r="H428"/>
      <c r="I428"/>
      <c r="J428"/>
      <c r="K428"/>
    </row>
    <row r="429" spans="1:11" x14ac:dyDescent="0.25">
      <c r="A429"/>
      <c r="B429"/>
      <c r="C429"/>
      <c r="D429"/>
      <c r="E429"/>
      <c r="F429"/>
      <c r="G429"/>
      <c r="H429"/>
      <c r="I429"/>
      <c r="J429"/>
      <c r="K429"/>
    </row>
    <row r="430" spans="1:11" x14ac:dyDescent="0.25">
      <c r="A430"/>
      <c r="B430"/>
      <c r="C430"/>
      <c r="D430"/>
      <c r="E430"/>
      <c r="F430"/>
      <c r="G430"/>
      <c r="H430"/>
      <c r="I430"/>
      <c r="J430"/>
      <c r="K430"/>
    </row>
    <row r="431" spans="1:11" x14ac:dyDescent="0.25">
      <c r="A431"/>
      <c r="B431"/>
      <c r="C431"/>
      <c r="D431"/>
      <c r="E431"/>
      <c r="F431"/>
      <c r="G431"/>
      <c r="H431"/>
      <c r="I431"/>
      <c r="J431"/>
      <c r="K431"/>
    </row>
    <row r="432" spans="1:11" x14ac:dyDescent="0.25">
      <c r="A432"/>
      <c r="B432"/>
      <c r="C432"/>
      <c r="D432"/>
      <c r="E432"/>
      <c r="F432"/>
      <c r="G432"/>
      <c r="H432"/>
      <c r="I432"/>
      <c r="J432"/>
      <c r="K432"/>
    </row>
    <row r="433" spans="1:11" x14ac:dyDescent="0.25">
      <c r="A433"/>
      <c r="B433"/>
      <c r="C433"/>
      <c r="D433"/>
      <c r="E433"/>
      <c r="F433"/>
      <c r="G433"/>
      <c r="H433"/>
      <c r="I433"/>
      <c r="J433"/>
      <c r="K433"/>
    </row>
    <row r="434" spans="1:11" x14ac:dyDescent="0.25">
      <c r="A434"/>
      <c r="B434"/>
      <c r="C434"/>
      <c r="D434"/>
      <c r="E434"/>
      <c r="F434"/>
      <c r="G434"/>
      <c r="H434"/>
      <c r="I434"/>
      <c r="J434"/>
      <c r="K434"/>
    </row>
    <row r="435" spans="1:11" x14ac:dyDescent="0.25">
      <c r="A435"/>
      <c r="B435"/>
      <c r="C435"/>
      <c r="D435"/>
      <c r="E435"/>
      <c r="F435"/>
      <c r="G435"/>
      <c r="H435"/>
      <c r="I435"/>
      <c r="J435"/>
      <c r="K435"/>
    </row>
    <row r="436" spans="1:11" x14ac:dyDescent="0.25">
      <c r="A436"/>
      <c r="B436"/>
      <c r="C436"/>
      <c r="D436"/>
      <c r="E436"/>
      <c r="F436"/>
      <c r="G436"/>
      <c r="H436"/>
      <c r="I436"/>
      <c r="J436"/>
      <c r="K436"/>
    </row>
    <row r="437" spans="1:11" x14ac:dyDescent="0.25">
      <c r="A437"/>
      <c r="B437"/>
      <c r="C437"/>
      <c r="D437"/>
      <c r="E437"/>
      <c r="F437"/>
      <c r="G437"/>
      <c r="H437"/>
      <c r="I437"/>
      <c r="J437"/>
      <c r="K437"/>
    </row>
    <row r="438" spans="1:11" x14ac:dyDescent="0.25">
      <c r="A438"/>
      <c r="B438"/>
      <c r="C438"/>
      <c r="D438"/>
      <c r="E438"/>
      <c r="F438"/>
      <c r="G438"/>
      <c r="H438"/>
      <c r="I438"/>
      <c r="J438"/>
      <c r="K438"/>
    </row>
    <row r="439" spans="1:11" x14ac:dyDescent="0.25">
      <c r="A439"/>
      <c r="B439"/>
      <c r="C439"/>
      <c r="D439"/>
      <c r="E439"/>
      <c r="F439"/>
      <c r="G439"/>
      <c r="H439"/>
      <c r="I439"/>
      <c r="J439"/>
      <c r="K439"/>
    </row>
    <row r="440" spans="1:11" x14ac:dyDescent="0.25">
      <c r="A440"/>
      <c r="B440"/>
      <c r="C440"/>
      <c r="D440"/>
      <c r="E440"/>
      <c r="F440"/>
      <c r="G440"/>
      <c r="H440"/>
      <c r="I440"/>
      <c r="J440"/>
      <c r="K440"/>
    </row>
    <row r="441" spans="1:11" x14ac:dyDescent="0.25">
      <c r="A441"/>
      <c r="B441"/>
      <c r="C441"/>
      <c r="D441"/>
      <c r="E441"/>
      <c r="F441"/>
      <c r="G441"/>
      <c r="H441"/>
      <c r="I441"/>
      <c r="J441"/>
      <c r="K441"/>
    </row>
    <row r="442" spans="1:11" x14ac:dyDescent="0.25">
      <c r="A442"/>
      <c r="B442"/>
      <c r="C442"/>
      <c r="D442"/>
      <c r="E442"/>
      <c r="F442"/>
      <c r="G442"/>
      <c r="H442"/>
      <c r="I442"/>
      <c r="J442"/>
      <c r="K442"/>
    </row>
    <row r="443" spans="1:11" x14ac:dyDescent="0.25">
      <c r="A443"/>
      <c r="B443"/>
      <c r="C443"/>
      <c r="D443"/>
      <c r="E443"/>
      <c r="F443"/>
      <c r="G443"/>
      <c r="H443"/>
      <c r="I443"/>
      <c r="J443"/>
      <c r="K443"/>
    </row>
    <row r="444" spans="1:11" x14ac:dyDescent="0.25">
      <c r="A444"/>
      <c r="B444"/>
      <c r="C444"/>
      <c r="D444"/>
      <c r="E444"/>
      <c r="F444"/>
      <c r="G444"/>
      <c r="H444"/>
      <c r="I444"/>
      <c r="J444"/>
      <c r="K444"/>
    </row>
    <row r="445" spans="1:11" x14ac:dyDescent="0.25">
      <c r="A445"/>
      <c r="B445"/>
      <c r="C445"/>
      <c r="D445"/>
      <c r="E445"/>
      <c r="F445"/>
      <c r="G445"/>
      <c r="H445"/>
      <c r="I445"/>
      <c r="J445"/>
      <c r="K445"/>
    </row>
    <row r="446" spans="1:11" x14ac:dyDescent="0.25">
      <c r="A446"/>
      <c r="B446"/>
      <c r="C446"/>
      <c r="D446"/>
      <c r="E446"/>
      <c r="F446"/>
      <c r="G446"/>
      <c r="H446"/>
      <c r="I446"/>
      <c r="J446"/>
      <c r="K446"/>
    </row>
    <row r="447" spans="1:11" x14ac:dyDescent="0.25">
      <c r="A447"/>
      <c r="B447"/>
      <c r="C447"/>
      <c r="D447"/>
      <c r="E447"/>
      <c r="F447"/>
      <c r="G447"/>
      <c r="H447"/>
      <c r="I447"/>
      <c r="J447"/>
      <c r="K447"/>
    </row>
    <row r="448" spans="1:11" x14ac:dyDescent="0.25">
      <c r="A448"/>
      <c r="B448"/>
      <c r="C448"/>
      <c r="D448"/>
      <c r="E448"/>
      <c r="F448"/>
      <c r="G448"/>
      <c r="H448"/>
      <c r="I448"/>
      <c r="J448"/>
      <c r="K448"/>
    </row>
    <row r="449" spans="1:11" x14ac:dyDescent="0.25">
      <c r="A449"/>
      <c r="B449"/>
      <c r="C449"/>
      <c r="D449"/>
      <c r="E449"/>
      <c r="F449"/>
      <c r="G449"/>
      <c r="H449"/>
      <c r="I449"/>
      <c r="J449"/>
      <c r="K449"/>
    </row>
    <row r="450" spans="1:11" x14ac:dyDescent="0.25">
      <c r="A450"/>
      <c r="B450"/>
      <c r="C450"/>
      <c r="D450"/>
      <c r="E450"/>
      <c r="F450"/>
      <c r="G450"/>
      <c r="H450"/>
      <c r="I450"/>
      <c r="J450"/>
      <c r="K450"/>
    </row>
    <row r="451" spans="1:11" x14ac:dyDescent="0.25">
      <c r="A451"/>
      <c r="B451"/>
      <c r="C451"/>
      <c r="D451"/>
      <c r="E451"/>
      <c r="F451"/>
      <c r="G451"/>
      <c r="H451"/>
      <c r="I451"/>
      <c r="J451"/>
      <c r="K451"/>
    </row>
    <row r="452" spans="1:11" x14ac:dyDescent="0.25">
      <c r="A452"/>
      <c r="B452"/>
      <c r="C452"/>
      <c r="D452"/>
      <c r="E452"/>
      <c r="F452"/>
      <c r="G452"/>
      <c r="H452"/>
      <c r="I452"/>
      <c r="J452"/>
      <c r="K452"/>
    </row>
    <row r="453" spans="1:11" x14ac:dyDescent="0.25">
      <c r="A453"/>
      <c r="B453"/>
      <c r="C453"/>
      <c r="D453"/>
      <c r="E453"/>
      <c r="F453"/>
      <c r="G453"/>
      <c r="H453"/>
      <c r="I453"/>
      <c r="J453"/>
      <c r="K453"/>
    </row>
    <row r="454" spans="1:11" x14ac:dyDescent="0.25">
      <c r="A454"/>
      <c r="B454"/>
      <c r="C454"/>
      <c r="D454"/>
      <c r="E454"/>
      <c r="F454"/>
      <c r="G454"/>
      <c r="H454"/>
      <c r="I454"/>
      <c r="J454"/>
      <c r="K454"/>
    </row>
    <row r="455" spans="1:11" x14ac:dyDescent="0.25">
      <c r="A455"/>
      <c r="B455"/>
      <c r="C455"/>
      <c r="D455"/>
      <c r="E455"/>
      <c r="F455"/>
      <c r="G455"/>
      <c r="H455"/>
      <c r="I455"/>
      <c r="J455"/>
      <c r="K455"/>
    </row>
    <row r="456" spans="1:11" x14ac:dyDescent="0.25">
      <c r="A456"/>
      <c r="B456"/>
      <c r="C456"/>
      <c r="D456"/>
      <c r="E456"/>
      <c r="F456"/>
      <c r="G456"/>
      <c r="H456"/>
      <c r="I456"/>
      <c r="J456"/>
      <c r="K456"/>
    </row>
    <row r="457" spans="1:11" x14ac:dyDescent="0.25">
      <c r="A457"/>
      <c r="B457"/>
      <c r="C457"/>
      <c r="D457"/>
      <c r="E457"/>
      <c r="F457"/>
      <c r="G457"/>
      <c r="H457"/>
      <c r="I457"/>
      <c r="J457"/>
      <c r="K457"/>
    </row>
    <row r="458" spans="1:11" x14ac:dyDescent="0.25">
      <c r="A458"/>
      <c r="B458"/>
      <c r="C458"/>
      <c r="D458"/>
      <c r="E458"/>
      <c r="F458"/>
      <c r="G458"/>
      <c r="H458"/>
      <c r="I458"/>
      <c r="J458"/>
      <c r="K458"/>
    </row>
    <row r="459" spans="1:11" x14ac:dyDescent="0.25">
      <c r="A459"/>
      <c r="B459"/>
      <c r="C459"/>
      <c r="D459"/>
      <c r="E459"/>
      <c r="F459"/>
      <c r="G459"/>
      <c r="H459"/>
      <c r="I459"/>
      <c r="J459"/>
      <c r="K459"/>
    </row>
    <row r="460" spans="1:11" x14ac:dyDescent="0.25">
      <c r="A460"/>
      <c r="B460"/>
      <c r="C460"/>
      <c r="D460"/>
      <c r="E460"/>
      <c r="F460"/>
      <c r="G460"/>
      <c r="H460"/>
      <c r="I460"/>
      <c r="J460"/>
      <c r="K460"/>
    </row>
    <row r="461" spans="1:11" x14ac:dyDescent="0.25">
      <c r="A461"/>
      <c r="B461"/>
      <c r="C461"/>
      <c r="D461"/>
      <c r="E461"/>
      <c r="F461"/>
      <c r="G461"/>
      <c r="H461"/>
      <c r="I461"/>
      <c r="J461"/>
      <c r="K461"/>
    </row>
    <row r="462" spans="1:11" x14ac:dyDescent="0.25">
      <c r="A462"/>
      <c r="B462"/>
      <c r="C462"/>
      <c r="D462"/>
      <c r="E462"/>
      <c r="F462"/>
      <c r="G462"/>
      <c r="H462"/>
      <c r="I462"/>
      <c r="J462"/>
      <c r="K462"/>
    </row>
    <row r="463" spans="1:11" x14ac:dyDescent="0.25">
      <c r="A463"/>
      <c r="B463"/>
      <c r="C463"/>
      <c r="D463"/>
      <c r="E463"/>
      <c r="F463"/>
      <c r="G463"/>
      <c r="H463"/>
      <c r="I463"/>
      <c r="J463"/>
      <c r="K463"/>
    </row>
    <row r="464" spans="1:11" x14ac:dyDescent="0.25">
      <c r="A464"/>
      <c r="B464"/>
      <c r="C464"/>
      <c r="D464"/>
      <c r="E464"/>
      <c r="F464"/>
      <c r="G464"/>
      <c r="H464"/>
      <c r="I464"/>
      <c r="J464"/>
      <c r="K464"/>
    </row>
    <row r="465" spans="1:11" x14ac:dyDescent="0.25">
      <c r="A465"/>
      <c r="B465"/>
      <c r="C465"/>
      <c r="D465"/>
      <c r="E465"/>
      <c r="F465"/>
      <c r="G465"/>
      <c r="H465"/>
      <c r="I465"/>
      <c r="J465"/>
      <c r="K465"/>
    </row>
    <row r="466" spans="1:11" x14ac:dyDescent="0.25">
      <c r="A466"/>
      <c r="B466"/>
      <c r="C466"/>
      <c r="D466"/>
      <c r="E466"/>
      <c r="F466"/>
      <c r="G466"/>
      <c r="H466"/>
      <c r="I466"/>
      <c r="J466"/>
      <c r="K466"/>
    </row>
    <row r="467" spans="1:11" x14ac:dyDescent="0.25">
      <c r="A467"/>
      <c r="B467"/>
      <c r="C467"/>
      <c r="D467"/>
      <c r="E467"/>
      <c r="F467"/>
      <c r="G467"/>
      <c r="H467"/>
      <c r="I467"/>
      <c r="J467"/>
      <c r="K467"/>
    </row>
    <row r="468" spans="1:11" x14ac:dyDescent="0.25">
      <c r="A468"/>
      <c r="B468"/>
      <c r="C468"/>
      <c r="D468"/>
      <c r="E468"/>
      <c r="F468"/>
      <c r="G468"/>
      <c r="H468"/>
      <c r="I468"/>
      <c r="J468"/>
      <c r="K468"/>
    </row>
    <row r="469" spans="1:11" x14ac:dyDescent="0.25">
      <c r="A469"/>
      <c r="B469"/>
      <c r="C469"/>
      <c r="D469"/>
      <c r="E469"/>
      <c r="F469"/>
      <c r="G469"/>
      <c r="H469"/>
      <c r="I469"/>
      <c r="J469"/>
      <c r="K469"/>
    </row>
    <row r="470" spans="1:11" x14ac:dyDescent="0.25">
      <c r="A470"/>
      <c r="B470"/>
      <c r="C470"/>
      <c r="D470"/>
      <c r="E470"/>
      <c r="F470"/>
      <c r="G470"/>
      <c r="H470"/>
      <c r="I470"/>
      <c r="J470"/>
      <c r="K470"/>
    </row>
    <row r="471" spans="1:11" x14ac:dyDescent="0.25">
      <c r="A471"/>
      <c r="B471"/>
      <c r="C471"/>
      <c r="D471"/>
      <c r="E471"/>
      <c r="F471"/>
      <c r="G471"/>
      <c r="H471"/>
      <c r="I471"/>
      <c r="J471"/>
      <c r="K471"/>
    </row>
    <row r="472" spans="1:11" x14ac:dyDescent="0.25">
      <c r="A472"/>
      <c r="B472"/>
      <c r="C472"/>
      <c r="D472"/>
      <c r="E472"/>
      <c r="F472"/>
      <c r="G472"/>
      <c r="H472"/>
      <c r="I472"/>
      <c r="J472"/>
      <c r="K472"/>
    </row>
    <row r="473" spans="1:11" x14ac:dyDescent="0.25">
      <c r="A473"/>
      <c r="B473"/>
      <c r="C473"/>
      <c r="D473"/>
      <c r="E473"/>
      <c r="F473"/>
      <c r="G473"/>
      <c r="H473"/>
      <c r="I473"/>
      <c r="J473"/>
      <c r="K473"/>
    </row>
    <row r="474" spans="1:11" x14ac:dyDescent="0.25">
      <c r="A474"/>
      <c r="B474"/>
      <c r="C474"/>
      <c r="D474"/>
      <c r="E474"/>
      <c r="F474"/>
      <c r="G474"/>
      <c r="H474"/>
      <c r="I474"/>
      <c r="J474"/>
      <c r="K474"/>
    </row>
    <row r="475" spans="1:11" x14ac:dyDescent="0.25">
      <c r="A475"/>
      <c r="B475"/>
      <c r="C475"/>
      <c r="D475"/>
      <c r="E475"/>
      <c r="F475"/>
      <c r="G475"/>
      <c r="H475"/>
      <c r="I475"/>
      <c r="J475"/>
      <c r="K475"/>
    </row>
    <row r="476" spans="1:11" x14ac:dyDescent="0.25">
      <c r="A476"/>
      <c r="B476"/>
      <c r="C476"/>
      <c r="D476"/>
      <c r="E476"/>
      <c r="F476"/>
      <c r="G476"/>
      <c r="H476"/>
      <c r="I476"/>
      <c r="J476"/>
      <c r="K476"/>
    </row>
    <row r="477" spans="1:11" x14ac:dyDescent="0.25">
      <c r="A477"/>
      <c r="B477"/>
      <c r="C477"/>
      <c r="D477"/>
      <c r="E477"/>
      <c r="F477"/>
      <c r="G477"/>
      <c r="H477"/>
      <c r="I477"/>
      <c r="J477"/>
      <c r="K477"/>
    </row>
    <row r="478" spans="1:11" x14ac:dyDescent="0.25">
      <c r="A478"/>
      <c r="B478"/>
      <c r="C478"/>
      <c r="D478"/>
      <c r="E478"/>
      <c r="F478"/>
      <c r="G478"/>
      <c r="H478"/>
      <c r="I478"/>
      <c r="J478"/>
      <c r="K478"/>
    </row>
    <row r="479" spans="1:11" x14ac:dyDescent="0.25">
      <c r="A479"/>
      <c r="B479"/>
      <c r="C479"/>
      <c r="D479"/>
      <c r="E479"/>
      <c r="F479"/>
      <c r="G479"/>
      <c r="H479"/>
      <c r="I479"/>
      <c r="J479"/>
      <c r="K479"/>
    </row>
    <row r="480" spans="1:11" x14ac:dyDescent="0.25">
      <c r="A480"/>
      <c r="B480"/>
      <c r="C480"/>
      <c r="D480"/>
      <c r="E480"/>
      <c r="F480"/>
      <c r="G480"/>
      <c r="H480"/>
      <c r="I480"/>
      <c r="J480"/>
      <c r="K480"/>
    </row>
    <row r="481" spans="1:11" x14ac:dyDescent="0.25">
      <c r="A481"/>
      <c r="B481"/>
      <c r="C481"/>
      <c r="D481"/>
      <c r="E481"/>
      <c r="F481"/>
      <c r="G481"/>
      <c r="H481"/>
      <c r="I481"/>
      <c r="J481"/>
      <c r="K481"/>
    </row>
    <row r="482" spans="1:11" x14ac:dyDescent="0.25">
      <c r="A482"/>
      <c r="B482"/>
      <c r="C482"/>
      <c r="D482"/>
      <c r="E482"/>
      <c r="F482"/>
      <c r="G482"/>
      <c r="H482"/>
      <c r="I482"/>
      <c r="J482"/>
      <c r="K482"/>
    </row>
    <row r="483" spans="1:11" x14ac:dyDescent="0.25">
      <c r="A483"/>
      <c r="B483"/>
      <c r="C483"/>
      <c r="D483"/>
      <c r="E483"/>
      <c r="F483"/>
      <c r="G483"/>
      <c r="H483"/>
      <c r="I483"/>
      <c r="J483"/>
      <c r="K483"/>
    </row>
    <row r="484" spans="1:11" x14ac:dyDescent="0.25">
      <c r="A484"/>
      <c r="B484"/>
      <c r="C484"/>
      <c r="D484"/>
      <c r="E484"/>
      <c r="F484"/>
      <c r="G484"/>
      <c r="H484"/>
      <c r="I484"/>
      <c r="J484"/>
      <c r="K484"/>
    </row>
    <row r="485" spans="1:11" x14ac:dyDescent="0.25">
      <c r="A485"/>
      <c r="B485"/>
      <c r="C485"/>
      <c r="D485"/>
      <c r="E485"/>
      <c r="F485"/>
      <c r="G485"/>
      <c r="H485"/>
      <c r="I485"/>
      <c r="J485"/>
      <c r="K485"/>
    </row>
    <row r="486" spans="1:11" x14ac:dyDescent="0.25">
      <c r="A486"/>
      <c r="B486"/>
      <c r="C486"/>
      <c r="D486"/>
      <c r="E486"/>
      <c r="F486"/>
      <c r="G486"/>
      <c r="H486"/>
      <c r="I486"/>
      <c r="J486"/>
      <c r="K486"/>
    </row>
    <row r="487" spans="1:11" x14ac:dyDescent="0.25">
      <c r="A487"/>
      <c r="B487"/>
      <c r="C487"/>
      <c r="D487"/>
      <c r="E487"/>
      <c r="F487"/>
      <c r="G487"/>
      <c r="H487"/>
      <c r="I487"/>
      <c r="J487"/>
      <c r="K487"/>
    </row>
    <row r="488" spans="1:11" x14ac:dyDescent="0.25">
      <c r="A488"/>
      <c r="B488"/>
      <c r="C488"/>
      <c r="D488"/>
      <c r="E488"/>
      <c r="F488"/>
      <c r="G488"/>
      <c r="H488"/>
      <c r="I488"/>
      <c r="J488"/>
      <c r="K488"/>
    </row>
    <row r="489" spans="1:11" x14ac:dyDescent="0.25">
      <c r="A489"/>
      <c r="B489"/>
      <c r="C489"/>
      <c r="D489"/>
      <c r="E489"/>
      <c r="F489"/>
      <c r="G489"/>
      <c r="H489"/>
      <c r="I489"/>
      <c r="J489"/>
      <c r="K489"/>
    </row>
    <row r="490" spans="1:11" x14ac:dyDescent="0.25">
      <c r="A490"/>
      <c r="B490"/>
      <c r="C490"/>
      <c r="D490"/>
      <c r="E490"/>
      <c r="F490"/>
      <c r="G490"/>
      <c r="H490"/>
      <c r="I490"/>
      <c r="J490"/>
      <c r="K490"/>
    </row>
    <row r="491" spans="1:11" x14ac:dyDescent="0.25">
      <c r="A491"/>
      <c r="B491"/>
      <c r="C491"/>
      <c r="D491"/>
      <c r="E491"/>
      <c r="F491"/>
      <c r="G491"/>
      <c r="H491"/>
      <c r="I491"/>
      <c r="J491"/>
      <c r="K491"/>
    </row>
    <row r="492" spans="1:11" x14ac:dyDescent="0.25">
      <c r="A492"/>
      <c r="B492"/>
      <c r="C492"/>
      <c r="D492"/>
      <c r="E492"/>
      <c r="F492"/>
      <c r="G492"/>
      <c r="H492"/>
      <c r="I492"/>
      <c r="J492"/>
      <c r="K492"/>
    </row>
    <row r="493" spans="1:11" x14ac:dyDescent="0.25">
      <c r="A493"/>
      <c r="B493"/>
      <c r="C493"/>
      <c r="D493"/>
      <c r="E493"/>
      <c r="F493"/>
      <c r="G493"/>
      <c r="H493"/>
      <c r="I493"/>
      <c r="J493"/>
      <c r="K493"/>
    </row>
    <row r="494" spans="1:11" x14ac:dyDescent="0.25">
      <c r="A494"/>
      <c r="B494"/>
      <c r="C494"/>
      <c r="D494"/>
      <c r="E494"/>
      <c r="F494"/>
      <c r="G494"/>
      <c r="H494"/>
      <c r="I494"/>
      <c r="J494"/>
      <c r="K494"/>
    </row>
    <row r="495" spans="1:11" x14ac:dyDescent="0.25">
      <c r="A495"/>
      <c r="B495"/>
      <c r="C495"/>
      <c r="D495"/>
      <c r="E495"/>
      <c r="F495"/>
      <c r="G495"/>
      <c r="H495"/>
      <c r="I495"/>
      <c r="J495"/>
      <c r="K495"/>
    </row>
    <row r="496" spans="1:11" x14ac:dyDescent="0.25">
      <c r="A496"/>
      <c r="B496"/>
      <c r="C496"/>
      <c r="D496"/>
      <c r="E496"/>
      <c r="F496"/>
      <c r="G496"/>
      <c r="H496"/>
      <c r="I496"/>
      <c r="J496"/>
      <c r="K496"/>
    </row>
    <row r="497" spans="1:11" x14ac:dyDescent="0.25">
      <c r="A497"/>
      <c r="B497"/>
      <c r="C497"/>
      <c r="D497"/>
      <c r="E497"/>
      <c r="F497"/>
      <c r="G497"/>
      <c r="H497"/>
      <c r="I497"/>
      <c r="J497"/>
      <c r="K497"/>
    </row>
    <row r="498" spans="1:11" x14ac:dyDescent="0.25">
      <c r="A498"/>
      <c r="B498"/>
      <c r="C498"/>
      <c r="D498"/>
      <c r="E498"/>
      <c r="F498"/>
      <c r="G498"/>
      <c r="H498"/>
      <c r="I498"/>
      <c r="J498"/>
      <c r="K498"/>
    </row>
    <row r="499" spans="1:11" x14ac:dyDescent="0.25">
      <c r="A499"/>
      <c r="B499"/>
      <c r="C499"/>
      <c r="D499"/>
      <c r="E499"/>
      <c r="F499"/>
      <c r="G499"/>
      <c r="H499"/>
      <c r="I499"/>
      <c r="J499"/>
      <c r="K499"/>
    </row>
    <row r="500" spans="1:11" x14ac:dyDescent="0.25">
      <c r="A500"/>
      <c r="B500"/>
      <c r="C500"/>
      <c r="D500"/>
      <c r="E500"/>
      <c r="F500"/>
      <c r="G500"/>
      <c r="H500"/>
      <c r="I500"/>
      <c r="J500"/>
      <c r="K500"/>
    </row>
    <row r="501" spans="1:11" x14ac:dyDescent="0.25">
      <c r="A501"/>
      <c r="B501"/>
      <c r="C501"/>
      <c r="D501"/>
      <c r="E501"/>
      <c r="F501"/>
      <c r="G501"/>
      <c r="H501"/>
      <c r="I501"/>
      <c r="J501"/>
      <c r="K501"/>
    </row>
    <row r="502" spans="1:11" x14ac:dyDescent="0.25">
      <c r="A502"/>
      <c r="B502"/>
      <c r="C502"/>
      <c r="D502"/>
      <c r="E502"/>
      <c r="F502"/>
      <c r="G502"/>
      <c r="H502"/>
      <c r="I502"/>
      <c r="J502"/>
      <c r="K502"/>
    </row>
    <row r="503" spans="1:11" x14ac:dyDescent="0.25">
      <c r="A503"/>
      <c r="B503"/>
      <c r="C503"/>
      <c r="D503"/>
      <c r="E503"/>
      <c r="F503"/>
      <c r="G503"/>
      <c r="H503"/>
      <c r="I503"/>
      <c r="J503"/>
      <c r="K503"/>
    </row>
    <row r="504" spans="1:11" x14ac:dyDescent="0.25">
      <c r="A504"/>
      <c r="B504"/>
      <c r="C504"/>
      <c r="D504"/>
      <c r="E504"/>
      <c r="F504"/>
      <c r="G504"/>
      <c r="H504"/>
      <c r="I504"/>
      <c r="J504"/>
      <c r="K504"/>
    </row>
    <row r="505" spans="1:11" x14ac:dyDescent="0.25">
      <c r="A505"/>
      <c r="B505"/>
      <c r="C505"/>
      <c r="D505"/>
      <c r="E505"/>
      <c r="F505"/>
      <c r="G505"/>
      <c r="H505"/>
      <c r="I505"/>
      <c r="J505"/>
      <c r="K505"/>
    </row>
    <row r="506" spans="1:11" x14ac:dyDescent="0.25">
      <c r="A506"/>
      <c r="B506"/>
      <c r="C506"/>
      <c r="D506"/>
      <c r="E506"/>
      <c r="F506"/>
      <c r="G506"/>
      <c r="H506"/>
      <c r="I506"/>
      <c r="J506"/>
      <c r="K506"/>
    </row>
    <row r="507" spans="1:11" x14ac:dyDescent="0.25">
      <c r="A507"/>
      <c r="B507"/>
      <c r="C507"/>
      <c r="D507"/>
      <c r="E507"/>
      <c r="F507"/>
      <c r="G507"/>
      <c r="H507"/>
      <c r="I507"/>
      <c r="J507"/>
      <c r="K507"/>
    </row>
    <row r="508" spans="1:11" x14ac:dyDescent="0.25">
      <c r="A508"/>
      <c r="B508"/>
      <c r="C508"/>
      <c r="D508"/>
      <c r="E508"/>
      <c r="F508"/>
      <c r="G508"/>
      <c r="H508"/>
      <c r="I508"/>
      <c r="J508"/>
      <c r="K508"/>
    </row>
    <row r="509" spans="1:11" x14ac:dyDescent="0.25">
      <c r="A509"/>
      <c r="B509"/>
      <c r="C509"/>
      <c r="D509"/>
      <c r="E509"/>
      <c r="F509"/>
      <c r="G509"/>
      <c r="H509"/>
      <c r="I509"/>
      <c r="J509"/>
      <c r="K509"/>
    </row>
    <row r="510" spans="1:11" x14ac:dyDescent="0.25">
      <c r="A510"/>
      <c r="B510"/>
      <c r="C510"/>
      <c r="D510"/>
      <c r="E510"/>
      <c r="F510"/>
      <c r="G510"/>
      <c r="H510"/>
      <c r="I510"/>
      <c r="J510"/>
      <c r="K510"/>
    </row>
    <row r="511" spans="1:11" x14ac:dyDescent="0.25">
      <c r="A511"/>
      <c r="B511"/>
      <c r="C511"/>
      <c r="D511"/>
      <c r="E511"/>
      <c r="F511"/>
      <c r="G511"/>
      <c r="H511"/>
      <c r="I511"/>
      <c r="J511"/>
      <c r="K511"/>
    </row>
    <row r="512" spans="1:11" x14ac:dyDescent="0.25">
      <c r="A512"/>
      <c r="B512"/>
      <c r="C512"/>
      <c r="D512"/>
      <c r="E512"/>
      <c r="F512"/>
      <c r="G512"/>
      <c r="H512"/>
      <c r="I512"/>
      <c r="J512"/>
      <c r="K512"/>
    </row>
    <row r="513" spans="1:11" x14ac:dyDescent="0.25">
      <c r="A513"/>
      <c r="B513"/>
      <c r="C513"/>
      <c r="D513"/>
      <c r="E513"/>
      <c r="F513"/>
      <c r="G513"/>
      <c r="H513"/>
      <c r="I513"/>
      <c r="J513"/>
      <c r="K513"/>
    </row>
    <row r="514" spans="1:11" x14ac:dyDescent="0.25">
      <c r="A514"/>
      <c r="B514"/>
      <c r="C514"/>
      <c r="D514"/>
      <c r="E514"/>
      <c r="F514"/>
      <c r="G514"/>
      <c r="H514"/>
      <c r="I514"/>
      <c r="J514"/>
      <c r="K514"/>
    </row>
    <row r="515" spans="1:11" x14ac:dyDescent="0.25">
      <c r="A515"/>
      <c r="B515"/>
      <c r="C515"/>
      <c r="D515"/>
      <c r="E515"/>
      <c r="F515"/>
      <c r="G515"/>
      <c r="H515"/>
      <c r="I515"/>
      <c r="J515"/>
      <c r="K515"/>
    </row>
    <row r="516" spans="1:11" x14ac:dyDescent="0.25">
      <c r="A516"/>
      <c r="B516"/>
      <c r="C516"/>
      <c r="D516"/>
      <c r="E516"/>
      <c r="F516"/>
      <c r="G516"/>
      <c r="H516"/>
      <c r="I516"/>
      <c r="J516"/>
      <c r="K516"/>
    </row>
    <row r="517" spans="1:11" x14ac:dyDescent="0.25">
      <c r="A517"/>
      <c r="B517"/>
      <c r="C517"/>
      <c r="D517"/>
      <c r="E517"/>
      <c r="F517"/>
      <c r="G517"/>
      <c r="H517"/>
      <c r="I517"/>
      <c r="J517"/>
      <c r="K517"/>
    </row>
    <row r="518" spans="1:11" x14ac:dyDescent="0.25">
      <c r="A518"/>
      <c r="B518"/>
      <c r="C518"/>
      <c r="D518"/>
      <c r="E518"/>
      <c r="F518"/>
      <c r="G518"/>
      <c r="H518"/>
      <c r="I518"/>
      <c r="J518"/>
      <c r="K518"/>
    </row>
    <row r="519" spans="1:11" x14ac:dyDescent="0.25">
      <c r="A519"/>
      <c r="B519"/>
      <c r="C519"/>
      <c r="D519"/>
      <c r="E519"/>
      <c r="F519"/>
      <c r="G519"/>
      <c r="H519"/>
      <c r="I519"/>
      <c r="J519"/>
      <c r="K519"/>
    </row>
    <row r="520" spans="1:11" x14ac:dyDescent="0.25">
      <c r="A520"/>
      <c r="B520"/>
      <c r="C520"/>
      <c r="D520"/>
      <c r="E520"/>
      <c r="F520"/>
      <c r="G520"/>
      <c r="H520"/>
      <c r="I520"/>
      <c r="J520"/>
      <c r="K520"/>
    </row>
    <row r="521" spans="1:11" x14ac:dyDescent="0.25">
      <c r="A521"/>
      <c r="B521"/>
      <c r="C521"/>
      <c r="D521"/>
      <c r="E521"/>
      <c r="F521"/>
      <c r="G521"/>
      <c r="H521"/>
      <c r="I521"/>
      <c r="J521"/>
      <c r="K521"/>
    </row>
    <row r="522" spans="1:11" x14ac:dyDescent="0.25">
      <c r="A522"/>
      <c r="B522"/>
      <c r="C522"/>
      <c r="D522"/>
      <c r="E522"/>
      <c r="F522"/>
      <c r="G522"/>
      <c r="H522"/>
      <c r="I522"/>
      <c r="J522"/>
      <c r="K522"/>
    </row>
    <row r="523" spans="1:11" x14ac:dyDescent="0.25">
      <c r="A523"/>
      <c r="B523"/>
      <c r="C523"/>
      <c r="D523"/>
      <c r="E523"/>
      <c r="F523"/>
      <c r="G523"/>
      <c r="H523"/>
      <c r="I523"/>
      <c r="J523"/>
      <c r="K523"/>
    </row>
    <row r="524" spans="1:11" x14ac:dyDescent="0.25">
      <c r="A524"/>
      <c r="B524"/>
      <c r="C524"/>
      <c r="D524"/>
      <c r="E524"/>
      <c r="F524"/>
      <c r="G524"/>
      <c r="H524"/>
      <c r="I524"/>
      <c r="J524"/>
      <c r="K524"/>
    </row>
    <row r="525" spans="1:11" x14ac:dyDescent="0.25">
      <c r="A525"/>
      <c r="B525"/>
      <c r="C525"/>
      <c r="D525"/>
      <c r="E525"/>
      <c r="F525"/>
      <c r="G525"/>
      <c r="H525"/>
      <c r="I525"/>
      <c r="J525"/>
      <c r="K525"/>
    </row>
    <row r="526" spans="1:11" x14ac:dyDescent="0.25">
      <c r="A526"/>
      <c r="B526"/>
      <c r="C526"/>
      <c r="D526"/>
      <c r="E526"/>
      <c r="F526"/>
      <c r="G526"/>
      <c r="H526"/>
      <c r="I526"/>
      <c r="J526"/>
      <c r="K526"/>
    </row>
    <row r="527" spans="1:11" x14ac:dyDescent="0.25">
      <c r="A527"/>
      <c r="B527"/>
      <c r="C527"/>
      <c r="D527"/>
      <c r="E527"/>
      <c r="F527"/>
      <c r="G527"/>
      <c r="H527"/>
      <c r="I527"/>
      <c r="J527"/>
      <c r="K527"/>
    </row>
    <row r="528" spans="1:11" x14ac:dyDescent="0.25">
      <c r="A528"/>
      <c r="B528"/>
      <c r="C528"/>
      <c r="D528"/>
      <c r="E528"/>
      <c r="F528"/>
      <c r="G528"/>
      <c r="H528"/>
      <c r="I528"/>
      <c r="J528"/>
      <c r="K528"/>
    </row>
    <row r="529" spans="1:11" x14ac:dyDescent="0.25">
      <c r="A529"/>
      <c r="B529"/>
      <c r="C529"/>
      <c r="D529"/>
      <c r="E529"/>
      <c r="F529"/>
      <c r="G529"/>
      <c r="H529"/>
      <c r="I529"/>
      <c r="J529"/>
      <c r="K529"/>
    </row>
    <row r="530" spans="1:11" x14ac:dyDescent="0.25">
      <c r="A530"/>
      <c r="B530"/>
      <c r="C530"/>
      <c r="D530"/>
      <c r="E530"/>
      <c r="F530"/>
      <c r="G530"/>
      <c r="H530"/>
      <c r="I530"/>
      <c r="J530"/>
      <c r="K530"/>
    </row>
    <row r="531" spans="1:11" x14ac:dyDescent="0.25">
      <c r="A531"/>
      <c r="B531"/>
      <c r="C531"/>
      <c r="D531"/>
      <c r="E531"/>
      <c r="F531"/>
      <c r="G531"/>
      <c r="H531"/>
      <c r="I531"/>
      <c r="J531"/>
      <c r="K531"/>
    </row>
    <row r="532" spans="1:11" x14ac:dyDescent="0.25">
      <c r="A532"/>
      <c r="B532"/>
      <c r="C532"/>
      <c r="D532"/>
      <c r="E532"/>
      <c r="F532"/>
      <c r="G532"/>
      <c r="H532"/>
      <c r="I532"/>
      <c r="J532"/>
      <c r="K532"/>
    </row>
    <row r="533" spans="1:11" x14ac:dyDescent="0.25">
      <c r="A533"/>
      <c r="B533"/>
      <c r="C533"/>
      <c r="D533"/>
      <c r="E533"/>
      <c r="F533"/>
      <c r="G533"/>
      <c r="H533"/>
      <c r="I533"/>
      <c r="J533"/>
      <c r="K533"/>
    </row>
    <row r="534" spans="1:11" x14ac:dyDescent="0.25">
      <c r="A534"/>
      <c r="B534"/>
      <c r="C534"/>
      <c r="D534"/>
      <c r="E534"/>
      <c r="F534"/>
      <c r="G534"/>
      <c r="H534"/>
      <c r="I534"/>
      <c r="J534"/>
      <c r="K534"/>
    </row>
    <row r="535" spans="1:11" x14ac:dyDescent="0.25">
      <c r="A535"/>
      <c r="B535"/>
      <c r="C535"/>
      <c r="D535"/>
      <c r="E535"/>
      <c r="F535"/>
      <c r="G535"/>
      <c r="H535"/>
      <c r="I535"/>
      <c r="J535"/>
      <c r="K535"/>
    </row>
    <row r="536" spans="1:11" x14ac:dyDescent="0.25">
      <c r="A536"/>
      <c r="B536"/>
      <c r="C536"/>
      <c r="D536"/>
      <c r="E536"/>
      <c r="F536"/>
      <c r="G536"/>
      <c r="H536"/>
      <c r="I536"/>
      <c r="J536"/>
      <c r="K536"/>
    </row>
    <row r="537" spans="1:11" x14ac:dyDescent="0.25">
      <c r="A537"/>
      <c r="B537"/>
      <c r="C537"/>
      <c r="D537"/>
      <c r="E537"/>
      <c r="F537"/>
      <c r="G537"/>
      <c r="H537"/>
      <c r="I537"/>
      <c r="J537"/>
      <c r="K537"/>
    </row>
    <row r="538" spans="1:11" x14ac:dyDescent="0.25">
      <c r="A538"/>
      <c r="B538"/>
      <c r="C538"/>
      <c r="D538"/>
      <c r="E538"/>
      <c r="F538"/>
      <c r="G538"/>
      <c r="H538"/>
      <c r="I538"/>
      <c r="J538"/>
      <c r="K538"/>
    </row>
    <row r="539" spans="1:11" x14ac:dyDescent="0.25">
      <c r="A539"/>
      <c r="B539"/>
      <c r="C539"/>
      <c r="D539"/>
      <c r="E539"/>
      <c r="F539"/>
      <c r="G539"/>
      <c r="H539"/>
      <c r="I539"/>
      <c r="J539"/>
      <c r="K539"/>
    </row>
    <row r="540" spans="1:11" x14ac:dyDescent="0.25">
      <c r="A540"/>
      <c r="B540"/>
      <c r="C540"/>
      <c r="D540"/>
      <c r="E540"/>
      <c r="F540"/>
      <c r="G540"/>
      <c r="H540"/>
      <c r="I540"/>
      <c r="J540"/>
      <c r="K540"/>
    </row>
    <row r="541" spans="1:11" x14ac:dyDescent="0.25">
      <c r="A541"/>
      <c r="B541"/>
      <c r="C541"/>
      <c r="D541"/>
      <c r="E541"/>
      <c r="F541"/>
      <c r="G541"/>
      <c r="H541"/>
      <c r="I541"/>
      <c r="J541"/>
      <c r="K541"/>
    </row>
    <row r="542" spans="1:11" x14ac:dyDescent="0.25">
      <c r="A542"/>
      <c r="B542"/>
      <c r="C542"/>
      <c r="D542"/>
      <c r="E542"/>
      <c r="F542"/>
      <c r="G542"/>
      <c r="H542"/>
      <c r="I542"/>
      <c r="J542"/>
      <c r="K542"/>
    </row>
    <row r="543" spans="1:11" x14ac:dyDescent="0.25">
      <c r="A543"/>
      <c r="B543"/>
      <c r="C543"/>
      <c r="D543"/>
      <c r="E543"/>
      <c r="F543"/>
      <c r="G543"/>
      <c r="H543"/>
      <c r="I543"/>
      <c r="J543"/>
      <c r="K543"/>
    </row>
    <row r="544" spans="1:11" x14ac:dyDescent="0.25">
      <c r="A544"/>
      <c r="B544"/>
      <c r="C544"/>
      <c r="D544"/>
      <c r="E544"/>
      <c r="F544"/>
      <c r="G544"/>
      <c r="H544"/>
      <c r="I544"/>
      <c r="J544"/>
      <c r="K544"/>
    </row>
    <row r="545" spans="1:11" x14ac:dyDescent="0.25">
      <c r="A545"/>
      <c r="B545"/>
      <c r="C545"/>
      <c r="D545"/>
      <c r="E545"/>
      <c r="F545"/>
      <c r="G545"/>
      <c r="H545"/>
      <c r="I545"/>
      <c r="J545"/>
      <c r="K545"/>
    </row>
    <row r="546" spans="1:11" x14ac:dyDescent="0.25">
      <c r="A546"/>
      <c r="B546"/>
      <c r="C546"/>
      <c r="D546"/>
      <c r="E546"/>
      <c r="F546"/>
      <c r="G546"/>
      <c r="H546"/>
      <c r="I546"/>
      <c r="J546"/>
      <c r="K546"/>
    </row>
    <row r="547" spans="1:11" x14ac:dyDescent="0.25">
      <c r="A547"/>
      <c r="B547"/>
      <c r="C547"/>
      <c r="D547"/>
      <c r="E547"/>
      <c r="F547"/>
      <c r="G547"/>
      <c r="H547"/>
      <c r="I547"/>
      <c r="J547"/>
      <c r="K547"/>
    </row>
    <row r="548" spans="1:11" x14ac:dyDescent="0.25">
      <c r="A548"/>
      <c r="B548"/>
      <c r="C548"/>
      <c r="D548"/>
      <c r="E548"/>
      <c r="F548"/>
      <c r="G548"/>
      <c r="H548"/>
      <c r="I548"/>
      <c r="J548"/>
      <c r="K548"/>
    </row>
    <row r="549" spans="1:11" x14ac:dyDescent="0.25">
      <c r="A549"/>
      <c r="B549"/>
      <c r="C549"/>
      <c r="D549"/>
      <c r="E549"/>
      <c r="F549"/>
      <c r="G549"/>
      <c r="H549"/>
      <c r="I549"/>
      <c r="J549"/>
      <c r="K549"/>
    </row>
    <row r="550" spans="1:11" x14ac:dyDescent="0.25">
      <c r="A550"/>
      <c r="B550"/>
      <c r="C550"/>
      <c r="D550"/>
      <c r="E550"/>
      <c r="F550"/>
      <c r="G550"/>
      <c r="H550"/>
      <c r="I550"/>
      <c r="J550"/>
      <c r="K550"/>
    </row>
    <row r="551" spans="1:11" x14ac:dyDescent="0.25">
      <c r="A551"/>
      <c r="B551"/>
      <c r="C551"/>
      <c r="D551"/>
      <c r="E551"/>
      <c r="F551"/>
      <c r="G551"/>
      <c r="H551"/>
      <c r="I551"/>
      <c r="J551"/>
      <c r="K551"/>
    </row>
    <row r="552" spans="1:11" x14ac:dyDescent="0.25">
      <c r="A552"/>
      <c r="B552"/>
      <c r="C552"/>
      <c r="D552"/>
      <c r="E552"/>
      <c r="F552"/>
      <c r="G552"/>
      <c r="H552"/>
      <c r="I552"/>
      <c r="J552"/>
      <c r="K552"/>
    </row>
    <row r="553" spans="1:11" x14ac:dyDescent="0.25">
      <c r="A553"/>
      <c r="B553"/>
      <c r="C553"/>
      <c r="D553"/>
      <c r="E553"/>
      <c r="F553"/>
      <c r="G553"/>
      <c r="H553"/>
      <c r="I553"/>
      <c r="J553"/>
      <c r="K553"/>
    </row>
    <row r="554" spans="1:11" x14ac:dyDescent="0.25">
      <c r="A554"/>
      <c r="B554"/>
      <c r="C554"/>
      <c r="D554"/>
      <c r="E554"/>
      <c r="F554"/>
      <c r="G554"/>
      <c r="H554"/>
      <c r="I554"/>
      <c r="J554"/>
      <c r="K554"/>
    </row>
    <row r="555" spans="1:11" x14ac:dyDescent="0.25">
      <c r="A555"/>
      <c r="B555"/>
      <c r="C555"/>
      <c r="D555"/>
      <c r="E555"/>
      <c r="F555"/>
      <c r="G555"/>
      <c r="H555"/>
      <c r="I555"/>
      <c r="J555"/>
      <c r="K555"/>
    </row>
    <row r="556" spans="1:11" x14ac:dyDescent="0.25">
      <c r="A556"/>
      <c r="B556"/>
      <c r="C556"/>
      <c r="D556"/>
      <c r="E556"/>
      <c r="F556"/>
      <c r="G556"/>
      <c r="H556"/>
      <c r="I556"/>
      <c r="J556"/>
      <c r="K556"/>
    </row>
    <row r="557" spans="1:11" x14ac:dyDescent="0.25">
      <c r="A557"/>
      <c r="B557"/>
      <c r="C557"/>
      <c r="D557"/>
      <c r="E557"/>
      <c r="F557"/>
      <c r="G557"/>
      <c r="H557"/>
      <c r="I557"/>
      <c r="J557"/>
      <c r="K557"/>
    </row>
    <row r="558" spans="1:11" x14ac:dyDescent="0.25">
      <c r="A558"/>
      <c r="B558"/>
      <c r="C558"/>
      <c r="D558"/>
      <c r="E558"/>
      <c r="F558"/>
      <c r="G558"/>
      <c r="H558"/>
      <c r="I558"/>
      <c r="J558"/>
      <c r="K558"/>
    </row>
    <row r="559" spans="1:11" x14ac:dyDescent="0.25">
      <c r="A559"/>
      <c r="B559"/>
      <c r="C559"/>
      <c r="D559"/>
      <c r="E559"/>
      <c r="F559"/>
      <c r="G559"/>
      <c r="H559"/>
      <c r="I559"/>
      <c r="J559"/>
      <c r="K559"/>
    </row>
    <row r="560" spans="1:11" x14ac:dyDescent="0.25">
      <c r="A560"/>
      <c r="B560"/>
      <c r="C560"/>
      <c r="D560"/>
      <c r="E560"/>
      <c r="F560"/>
      <c r="G560"/>
      <c r="H560"/>
      <c r="I560"/>
      <c r="J560"/>
      <c r="K560"/>
    </row>
    <row r="561" spans="1:11" x14ac:dyDescent="0.25">
      <c r="A561"/>
      <c r="B561"/>
      <c r="C561"/>
      <c r="D561"/>
      <c r="E561"/>
      <c r="F561"/>
      <c r="G561"/>
      <c r="H561"/>
      <c r="I561"/>
      <c r="J561"/>
      <c r="K561"/>
    </row>
    <row r="562" spans="1:11" x14ac:dyDescent="0.25">
      <c r="A562"/>
      <c r="B562"/>
      <c r="C562"/>
      <c r="D562"/>
      <c r="E562"/>
      <c r="F562"/>
      <c r="G562"/>
      <c r="H562"/>
      <c r="I562"/>
      <c r="J562"/>
      <c r="K562"/>
    </row>
    <row r="563" spans="1:11" x14ac:dyDescent="0.25">
      <c r="A563"/>
      <c r="B563"/>
      <c r="C563"/>
      <c r="D563"/>
      <c r="E563"/>
      <c r="F563"/>
      <c r="G563"/>
      <c r="H563"/>
      <c r="I563"/>
      <c r="J563"/>
      <c r="K563"/>
    </row>
    <row r="564" spans="1:11" x14ac:dyDescent="0.25">
      <c r="A564"/>
      <c r="B564"/>
      <c r="C564"/>
      <c r="D564"/>
      <c r="E564"/>
      <c r="F564"/>
      <c r="G564"/>
      <c r="H564"/>
      <c r="I564"/>
      <c r="J564"/>
      <c r="K564"/>
    </row>
    <row r="565" spans="1:11" x14ac:dyDescent="0.25">
      <c r="A565"/>
      <c r="B565"/>
      <c r="C565"/>
      <c r="D565"/>
      <c r="E565"/>
      <c r="F565"/>
      <c r="G565"/>
      <c r="H565"/>
      <c r="I565"/>
      <c r="J565"/>
      <c r="K565"/>
    </row>
    <row r="566" spans="1:11" x14ac:dyDescent="0.25">
      <c r="A566"/>
      <c r="B566"/>
      <c r="C566"/>
      <c r="D566"/>
      <c r="E566"/>
      <c r="F566"/>
      <c r="G566"/>
      <c r="H566"/>
      <c r="I566"/>
      <c r="J566"/>
      <c r="K566"/>
    </row>
    <row r="567" spans="1:11" x14ac:dyDescent="0.25">
      <c r="A567"/>
      <c r="B567"/>
      <c r="C567"/>
      <c r="D567"/>
      <c r="E567"/>
      <c r="F567"/>
      <c r="G567"/>
      <c r="H567"/>
      <c r="I567"/>
      <c r="J567"/>
      <c r="K567"/>
    </row>
    <row r="568" spans="1:11" x14ac:dyDescent="0.25">
      <c r="A568"/>
      <c r="B568"/>
      <c r="C568"/>
      <c r="D568"/>
      <c r="E568"/>
      <c r="F568"/>
      <c r="G568"/>
      <c r="H568"/>
      <c r="I568"/>
      <c r="J568"/>
      <c r="K568"/>
    </row>
    <row r="569" spans="1:11" x14ac:dyDescent="0.25">
      <c r="A569"/>
      <c r="B569"/>
      <c r="C569"/>
      <c r="D569"/>
      <c r="E569"/>
      <c r="F569"/>
      <c r="G569"/>
      <c r="H569"/>
      <c r="I569"/>
      <c r="J569"/>
      <c r="K569"/>
    </row>
    <row r="570" spans="1:11" x14ac:dyDescent="0.25">
      <c r="A570"/>
      <c r="B570"/>
      <c r="C570"/>
      <c r="D570"/>
      <c r="E570"/>
      <c r="F570"/>
      <c r="G570"/>
      <c r="H570"/>
      <c r="I570"/>
      <c r="J570"/>
      <c r="K570"/>
    </row>
    <row r="571" spans="1:11" x14ac:dyDescent="0.25">
      <c r="A571"/>
      <c r="B571"/>
      <c r="C571"/>
      <c r="D571"/>
      <c r="E571"/>
      <c r="F571"/>
      <c r="G571"/>
      <c r="H571"/>
      <c r="I571"/>
      <c r="J571"/>
      <c r="K571"/>
    </row>
    <row r="572" spans="1:11" x14ac:dyDescent="0.25">
      <c r="A572"/>
      <c r="B572"/>
      <c r="C572"/>
      <c r="D572"/>
      <c r="E572"/>
      <c r="F572"/>
      <c r="G572"/>
      <c r="H572"/>
      <c r="I572"/>
      <c r="J572"/>
      <c r="K572"/>
    </row>
    <row r="573" spans="1:11" x14ac:dyDescent="0.25">
      <c r="A573"/>
      <c r="B573"/>
      <c r="C573"/>
      <c r="D573"/>
      <c r="E573"/>
      <c r="F573"/>
      <c r="G573"/>
      <c r="H573"/>
      <c r="I573"/>
      <c r="J573"/>
      <c r="K573"/>
    </row>
    <row r="574" spans="1:11" x14ac:dyDescent="0.25">
      <c r="A574"/>
      <c r="B574"/>
      <c r="C574"/>
      <c r="D574"/>
      <c r="E574"/>
      <c r="F574"/>
      <c r="G574"/>
      <c r="H574"/>
      <c r="I574"/>
      <c r="J574"/>
      <c r="K574"/>
    </row>
    <row r="575" spans="1:11" x14ac:dyDescent="0.25">
      <c r="A575"/>
      <c r="B575"/>
      <c r="C575"/>
      <c r="D575"/>
      <c r="E575"/>
      <c r="F575"/>
      <c r="G575"/>
      <c r="H575"/>
      <c r="I575"/>
      <c r="J575"/>
      <c r="K575"/>
    </row>
    <row r="576" spans="1:11" x14ac:dyDescent="0.25">
      <c r="A576"/>
      <c r="B576"/>
      <c r="C576"/>
      <c r="D576"/>
      <c r="E576"/>
      <c r="F576"/>
      <c r="G576"/>
      <c r="H576"/>
      <c r="I576"/>
      <c r="J576"/>
      <c r="K576"/>
    </row>
    <row r="577" spans="1:11" x14ac:dyDescent="0.25">
      <c r="A577"/>
      <c r="B577"/>
      <c r="C577"/>
      <c r="D577"/>
      <c r="E577"/>
      <c r="F577"/>
      <c r="G577"/>
      <c r="H577"/>
      <c r="I577"/>
      <c r="J577"/>
      <c r="K577"/>
    </row>
    <row r="578" spans="1:11" x14ac:dyDescent="0.25">
      <c r="A578"/>
      <c r="B578"/>
      <c r="C578"/>
      <c r="D578"/>
      <c r="E578"/>
      <c r="F578"/>
      <c r="G578"/>
      <c r="H578"/>
      <c r="I578"/>
      <c r="J578"/>
      <c r="K578"/>
    </row>
    <row r="579" spans="1:11" x14ac:dyDescent="0.25">
      <c r="A579"/>
      <c r="B579"/>
      <c r="C579"/>
      <c r="D579"/>
      <c r="E579"/>
      <c r="F579"/>
      <c r="G579"/>
      <c r="H579"/>
      <c r="I579"/>
      <c r="J579"/>
      <c r="K579"/>
    </row>
    <row r="580" spans="1:11" x14ac:dyDescent="0.25">
      <c r="A580"/>
      <c r="B580"/>
      <c r="C580"/>
      <c r="D580"/>
      <c r="E580"/>
      <c r="F580"/>
      <c r="G580"/>
      <c r="H580"/>
      <c r="I580"/>
      <c r="J580"/>
      <c r="K580"/>
    </row>
    <row r="581" spans="1:11" x14ac:dyDescent="0.25">
      <c r="A581"/>
      <c r="B581"/>
      <c r="C581"/>
      <c r="D581"/>
      <c r="E581"/>
      <c r="F581"/>
      <c r="G581"/>
      <c r="H581"/>
      <c r="I581"/>
      <c r="J581"/>
      <c r="K581"/>
    </row>
    <row r="582" spans="1:11" x14ac:dyDescent="0.25">
      <c r="A582"/>
      <c r="B582"/>
      <c r="C582"/>
      <c r="D582"/>
      <c r="E582"/>
      <c r="F582"/>
      <c r="G582"/>
      <c r="H582"/>
      <c r="I582"/>
      <c r="J582"/>
      <c r="K582"/>
    </row>
    <row r="583" spans="1:11" x14ac:dyDescent="0.25">
      <c r="A583"/>
      <c r="B583"/>
      <c r="C583"/>
      <c r="D583"/>
      <c r="E583"/>
      <c r="F583"/>
      <c r="G583"/>
      <c r="H583"/>
      <c r="I583"/>
      <c r="J583"/>
      <c r="K583"/>
    </row>
    <row r="584" spans="1:11" x14ac:dyDescent="0.25">
      <c r="A584"/>
      <c r="B584"/>
      <c r="C584"/>
      <c r="D584"/>
      <c r="E584"/>
      <c r="F584"/>
      <c r="G584"/>
      <c r="H584"/>
      <c r="I584"/>
      <c r="J584"/>
      <c r="K584"/>
    </row>
    <row r="585" spans="1:11" x14ac:dyDescent="0.25">
      <c r="A585"/>
      <c r="B585"/>
      <c r="C585"/>
      <c r="D585"/>
      <c r="E585"/>
      <c r="F585"/>
      <c r="G585"/>
      <c r="H585"/>
      <c r="I585"/>
      <c r="J585"/>
      <c r="K585"/>
    </row>
    <row r="586" spans="1:11" x14ac:dyDescent="0.25">
      <c r="A586"/>
      <c r="B586"/>
      <c r="C586"/>
      <c r="D586"/>
      <c r="E586"/>
      <c r="F586"/>
      <c r="G586"/>
      <c r="H586"/>
      <c r="I586"/>
      <c r="J586"/>
      <c r="K586"/>
    </row>
    <row r="587" spans="1:11" x14ac:dyDescent="0.25">
      <c r="A587"/>
      <c r="B587"/>
      <c r="C587"/>
      <c r="D587"/>
      <c r="E587"/>
      <c r="F587"/>
      <c r="G587"/>
      <c r="H587"/>
      <c r="I587"/>
      <c r="J587"/>
      <c r="K587"/>
    </row>
    <row r="588" spans="1:11" x14ac:dyDescent="0.25">
      <c r="A588"/>
      <c r="B588"/>
      <c r="C588"/>
      <c r="D588"/>
      <c r="E588"/>
      <c r="F588"/>
      <c r="G588"/>
      <c r="H588"/>
      <c r="I588"/>
      <c r="J588"/>
      <c r="K588"/>
    </row>
    <row r="589" spans="1:11" x14ac:dyDescent="0.25">
      <c r="A589"/>
      <c r="B589"/>
      <c r="C589"/>
      <c r="D589"/>
      <c r="E589"/>
      <c r="F589"/>
      <c r="G589"/>
      <c r="H589"/>
      <c r="I589"/>
      <c r="J589"/>
      <c r="K589"/>
    </row>
    <row r="590" spans="1:11" x14ac:dyDescent="0.25">
      <c r="A590"/>
      <c r="B590"/>
      <c r="C590"/>
      <c r="D590"/>
      <c r="E590"/>
      <c r="F590"/>
      <c r="G590"/>
      <c r="H590"/>
      <c r="I590"/>
      <c r="J590"/>
      <c r="K590"/>
    </row>
    <row r="591" spans="1:11" x14ac:dyDescent="0.25">
      <c r="A591"/>
      <c r="B591"/>
      <c r="C591"/>
      <c r="D591"/>
      <c r="E591"/>
      <c r="F591"/>
      <c r="G591"/>
      <c r="H591"/>
      <c r="I591"/>
      <c r="J591"/>
      <c r="K591"/>
    </row>
    <row r="592" spans="1:11" x14ac:dyDescent="0.25">
      <c r="A592"/>
      <c r="B592"/>
      <c r="C592"/>
      <c r="D592"/>
      <c r="E592"/>
      <c r="F592"/>
      <c r="G592"/>
      <c r="H592"/>
      <c r="I592"/>
      <c r="J592"/>
      <c r="K592"/>
    </row>
    <row r="593" spans="1:11" x14ac:dyDescent="0.25">
      <c r="A593"/>
      <c r="B593"/>
      <c r="C593"/>
      <c r="D593"/>
      <c r="E593"/>
      <c r="F593"/>
      <c r="G593"/>
      <c r="H593"/>
      <c r="I593"/>
      <c r="J593"/>
      <c r="K593"/>
    </row>
    <row r="594" spans="1:11" x14ac:dyDescent="0.25">
      <c r="A594"/>
      <c r="B594"/>
      <c r="C594"/>
      <c r="D594"/>
      <c r="E594"/>
      <c r="F594"/>
      <c r="G594"/>
      <c r="H594"/>
      <c r="I594"/>
      <c r="J594"/>
      <c r="K594"/>
    </row>
    <row r="595" spans="1:11" x14ac:dyDescent="0.25">
      <c r="A595"/>
      <c r="B595"/>
      <c r="C595"/>
      <c r="D595"/>
      <c r="E595"/>
      <c r="F595"/>
      <c r="G595"/>
      <c r="H595"/>
      <c r="I595"/>
      <c r="J595"/>
      <c r="K595"/>
    </row>
    <row r="596" spans="1:11" x14ac:dyDescent="0.25">
      <c r="A596"/>
      <c r="B596"/>
      <c r="C596"/>
      <c r="D596"/>
      <c r="E596"/>
      <c r="F596"/>
      <c r="G596"/>
      <c r="H596"/>
      <c r="I596"/>
      <c r="J596"/>
      <c r="K596"/>
    </row>
    <row r="597" spans="1:11" x14ac:dyDescent="0.25">
      <c r="A597"/>
      <c r="B597"/>
      <c r="C597"/>
      <c r="D597"/>
      <c r="E597"/>
      <c r="F597"/>
      <c r="G597"/>
      <c r="H597"/>
      <c r="I597"/>
      <c r="J597"/>
      <c r="K597"/>
    </row>
    <row r="598" spans="1:11" x14ac:dyDescent="0.25">
      <c r="A598"/>
      <c r="B598"/>
      <c r="C598"/>
      <c r="D598"/>
      <c r="E598"/>
      <c r="F598"/>
      <c r="G598"/>
      <c r="H598"/>
      <c r="I598"/>
      <c r="J598"/>
      <c r="K598"/>
    </row>
    <row r="599" spans="1:11" x14ac:dyDescent="0.25">
      <c r="A599"/>
      <c r="B599"/>
      <c r="C599"/>
      <c r="D599"/>
      <c r="E599"/>
      <c r="F599"/>
      <c r="G599"/>
      <c r="H599"/>
      <c r="I599"/>
      <c r="J599"/>
      <c r="K599"/>
    </row>
    <row r="600" spans="1:11" x14ac:dyDescent="0.25">
      <c r="A600"/>
      <c r="B600"/>
      <c r="C600"/>
      <c r="D600"/>
      <c r="E600"/>
      <c r="F600"/>
      <c r="G600"/>
      <c r="H600"/>
      <c r="I600"/>
      <c r="J600"/>
      <c r="K600"/>
    </row>
    <row r="601" spans="1:11" x14ac:dyDescent="0.25">
      <c r="A601"/>
      <c r="B601"/>
      <c r="C601"/>
      <c r="D601"/>
      <c r="E601"/>
      <c r="F601"/>
      <c r="G601"/>
      <c r="H601"/>
      <c r="I601"/>
      <c r="J601"/>
      <c r="K601"/>
    </row>
    <row r="602" spans="1:11" x14ac:dyDescent="0.25">
      <c r="A602"/>
      <c r="B602"/>
      <c r="C602"/>
      <c r="D602"/>
      <c r="E602"/>
      <c r="F602"/>
      <c r="G602"/>
      <c r="H602"/>
      <c r="I602"/>
      <c r="J602"/>
      <c r="K602"/>
    </row>
    <row r="603" spans="1:11" x14ac:dyDescent="0.25">
      <c r="A603"/>
      <c r="B603"/>
      <c r="C603"/>
      <c r="D603"/>
      <c r="E603"/>
      <c r="F603"/>
      <c r="G603"/>
      <c r="H603"/>
      <c r="I603"/>
      <c r="J603"/>
      <c r="K603"/>
    </row>
    <row r="604" spans="1:11" x14ac:dyDescent="0.25">
      <c r="A604"/>
      <c r="B604"/>
      <c r="C604"/>
      <c r="D604"/>
      <c r="E604"/>
      <c r="F604"/>
      <c r="G604"/>
      <c r="H604"/>
      <c r="I604"/>
      <c r="J604"/>
      <c r="K604"/>
    </row>
    <row r="605" spans="1:11" x14ac:dyDescent="0.25">
      <c r="A605"/>
      <c r="B605"/>
      <c r="C605"/>
      <c r="D605"/>
      <c r="E605"/>
      <c r="F605"/>
      <c r="G605"/>
      <c r="H605"/>
      <c r="I605"/>
      <c r="J605"/>
      <c r="K605"/>
    </row>
    <row r="606" spans="1:11" x14ac:dyDescent="0.25">
      <c r="A606"/>
      <c r="B606"/>
      <c r="C606"/>
      <c r="D606"/>
      <c r="E606"/>
      <c r="F606"/>
      <c r="G606"/>
      <c r="H606"/>
      <c r="I606"/>
      <c r="J606"/>
      <c r="K606"/>
    </row>
    <row r="607" spans="1:11" x14ac:dyDescent="0.25">
      <c r="A607"/>
      <c r="B607"/>
      <c r="C607"/>
      <c r="D607"/>
      <c r="E607"/>
      <c r="F607"/>
      <c r="G607"/>
      <c r="H607"/>
      <c r="I607"/>
      <c r="J607"/>
      <c r="K607"/>
    </row>
    <row r="608" spans="1:11" x14ac:dyDescent="0.25">
      <c r="A608"/>
      <c r="B608"/>
      <c r="C608"/>
      <c r="D608"/>
      <c r="E608"/>
      <c r="F608"/>
      <c r="G608"/>
      <c r="H608"/>
      <c r="I608"/>
      <c r="J608"/>
      <c r="K608"/>
    </row>
    <row r="609" spans="1:11" x14ac:dyDescent="0.25">
      <c r="A609"/>
      <c r="B609"/>
      <c r="C609"/>
      <c r="D609"/>
      <c r="E609"/>
      <c r="F609"/>
      <c r="G609"/>
      <c r="H609"/>
      <c r="I609"/>
      <c r="J609"/>
      <c r="K609"/>
    </row>
    <row r="610" spans="1:11" x14ac:dyDescent="0.25">
      <c r="A610"/>
      <c r="B610"/>
      <c r="C610"/>
      <c r="D610"/>
      <c r="E610"/>
      <c r="F610"/>
      <c r="G610"/>
      <c r="H610"/>
      <c r="I610"/>
      <c r="J610"/>
      <c r="K610"/>
    </row>
    <row r="611" spans="1:11" x14ac:dyDescent="0.25">
      <c r="A611"/>
      <c r="B611"/>
      <c r="C611"/>
      <c r="D611"/>
      <c r="E611"/>
      <c r="F611"/>
      <c r="G611"/>
      <c r="H611"/>
      <c r="I611"/>
      <c r="J611"/>
      <c r="K611"/>
    </row>
    <row r="612" spans="1:11" x14ac:dyDescent="0.25">
      <c r="A612"/>
      <c r="B612"/>
      <c r="C612"/>
      <c r="D612"/>
      <c r="E612"/>
      <c r="F612"/>
      <c r="G612"/>
      <c r="H612"/>
      <c r="I612"/>
      <c r="J612"/>
      <c r="K612"/>
    </row>
    <row r="613" spans="1:11" x14ac:dyDescent="0.25">
      <c r="A613"/>
      <c r="B613"/>
      <c r="C613"/>
      <c r="D613"/>
      <c r="E613"/>
      <c r="F613"/>
      <c r="G613"/>
      <c r="H613"/>
      <c r="I613"/>
      <c r="J613"/>
      <c r="K613"/>
    </row>
    <row r="614" spans="1:11" x14ac:dyDescent="0.25">
      <c r="A614"/>
      <c r="B614"/>
      <c r="C614"/>
      <c r="D614"/>
      <c r="E614"/>
      <c r="F614"/>
      <c r="G614"/>
      <c r="H614"/>
      <c r="I614"/>
      <c r="J614"/>
      <c r="K614"/>
    </row>
    <row r="615" spans="1:11" x14ac:dyDescent="0.25">
      <c r="A615"/>
      <c r="B615"/>
      <c r="C615"/>
      <c r="D615"/>
      <c r="E615"/>
      <c r="F615"/>
      <c r="G615"/>
      <c r="H615"/>
      <c r="I615"/>
      <c r="J615"/>
      <c r="K615"/>
    </row>
    <row r="616" spans="1:11" x14ac:dyDescent="0.25">
      <c r="A616"/>
      <c r="B616"/>
      <c r="C616"/>
      <c r="D616"/>
      <c r="E616"/>
      <c r="F616"/>
      <c r="G616"/>
      <c r="H616"/>
      <c r="I616"/>
      <c r="J616"/>
      <c r="K616"/>
    </row>
    <row r="617" spans="1:11" x14ac:dyDescent="0.25">
      <c r="A617"/>
      <c r="B617"/>
      <c r="C617"/>
      <c r="D617"/>
      <c r="E617"/>
      <c r="F617"/>
      <c r="G617"/>
      <c r="H617"/>
      <c r="I617"/>
      <c r="J617"/>
      <c r="K617"/>
    </row>
    <row r="618" spans="1:11" x14ac:dyDescent="0.25">
      <c r="A618"/>
      <c r="B618"/>
      <c r="C618"/>
      <c r="D618"/>
      <c r="E618"/>
      <c r="F618"/>
      <c r="G618"/>
      <c r="H618"/>
      <c r="I618"/>
      <c r="J618"/>
      <c r="K618"/>
    </row>
    <row r="619" spans="1:11" x14ac:dyDescent="0.25">
      <c r="A619"/>
      <c r="B619"/>
      <c r="C619"/>
      <c r="D619"/>
      <c r="E619"/>
      <c r="F619"/>
      <c r="G619"/>
      <c r="H619"/>
      <c r="I619"/>
      <c r="J619"/>
      <c r="K619"/>
    </row>
    <row r="620" spans="1:11" x14ac:dyDescent="0.25">
      <c r="A620"/>
      <c r="B620"/>
      <c r="C620"/>
      <c r="D620"/>
      <c r="E620"/>
      <c r="F620"/>
      <c r="G620"/>
      <c r="H620"/>
      <c r="I620"/>
      <c r="J620"/>
      <c r="K620"/>
    </row>
    <row r="621" spans="1:11" x14ac:dyDescent="0.25">
      <c r="A621"/>
      <c r="B621"/>
      <c r="C621"/>
      <c r="D621"/>
      <c r="E621"/>
      <c r="F621"/>
      <c r="G621"/>
      <c r="H621"/>
      <c r="I621"/>
      <c r="J621"/>
      <c r="K621"/>
    </row>
    <row r="622" spans="1:11" x14ac:dyDescent="0.25">
      <c r="A622"/>
      <c r="B622"/>
      <c r="C622"/>
      <c r="D622"/>
      <c r="E622"/>
      <c r="F622"/>
      <c r="G622"/>
      <c r="H622"/>
      <c r="I622"/>
      <c r="J622"/>
      <c r="K622"/>
    </row>
    <row r="623" spans="1:11" x14ac:dyDescent="0.25">
      <c r="A623"/>
      <c r="B623"/>
      <c r="C623"/>
      <c r="D623"/>
      <c r="E623"/>
      <c r="F623"/>
      <c r="G623"/>
      <c r="H623"/>
      <c r="I623"/>
      <c r="J623"/>
      <c r="K623"/>
    </row>
    <row r="624" spans="1:11" x14ac:dyDescent="0.25">
      <c r="A624"/>
      <c r="B624"/>
      <c r="C624"/>
      <c r="D624"/>
      <c r="E624"/>
      <c r="F624"/>
      <c r="G624"/>
      <c r="H624"/>
      <c r="I624"/>
      <c r="J624"/>
      <c r="K624"/>
    </row>
    <row r="625" spans="1:11" x14ac:dyDescent="0.25">
      <c r="A625"/>
      <c r="B625"/>
      <c r="C625"/>
      <c r="D625"/>
      <c r="E625"/>
      <c r="F625"/>
      <c r="G625"/>
      <c r="H625"/>
      <c r="I625"/>
      <c r="J625"/>
      <c r="K625"/>
    </row>
    <row r="626" spans="1:11" x14ac:dyDescent="0.25">
      <c r="A626"/>
      <c r="B626"/>
      <c r="C626"/>
      <c r="D626"/>
      <c r="E626"/>
      <c r="F626"/>
      <c r="G626"/>
      <c r="H626"/>
      <c r="I626"/>
      <c r="J626"/>
      <c r="K626"/>
    </row>
    <row r="627" spans="1:11" x14ac:dyDescent="0.25">
      <c r="A627"/>
      <c r="B627"/>
      <c r="C627"/>
      <c r="D627"/>
      <c r="E627"/>
      <c r="F627"/>
      <c r="G627"/>
      <c r="H627"/>
      <c r="I627"/>
      <c r="J627"/>
      <c r="K627"/>
    </row>
    <row r="628" spans="1:11" x14ac:dyDescent="0.25">
      <c r="A628"/>
      <c r="B628"/>
      <c r="C628"/>
      <c r="D628"/>
      <c r="E628"/>
      <c r="F628"/>
      <c r="G628"/>
      <c r="H628"/>
      <c r="I628"/>
      <c r="J628"/>
      <c r="K628"/>
    </row>
    <row r="629" spans="1:11" x14ac:dyDescent="0.25">
      <c r="A629"/>
      <c r="B629"/>
      <c r="C629"/>
      <c r="D629"/>
      <c r="E629"/>
      <c r="F629"/>
      <c r="G629"/>
      <c r="H629"/>
      <c r="I629"/>
      <c r="J629"/>
      <c r="K629"/>
    </row>
    <row r="630" spans="1:11" x14ac:dyDescent="0.25">
      <c r="A630"/>
      <c r="B630"/>
      <c r="C630"/>
      <c r="D630"/>
      <c r="E630"/>
      <c r="F630"/>
      <c r="G630"/>
      <c r="H630"/>
      <c r="I630"/>
      <c r="J630"/>
      <c r="K630"/>
    </row>
    <row r="631" spans="1:11" x14ac:dyDescent="0.25">
      <c r="A631"/>
      <c r="B631"/>
      <c r="C631"/>
      <c r="D631"/>
      <c r="E631"/>
      <c r="F631"/>
      <c r="G631"/>
      <c r="H631"/>
      <c r="I631"/>
      <c r="J631"/>
      <c r="K631"/>
    </row>
    <row r="632" spans="1:11" x14ac:dyDescent="0.25">
      <c r="A632"/>
      <c r="B632"/>
      <c r="C632"/>
      <c r="D632"/>
      <c r="E632"/>
      <c r="F632"/>
      <c r="G632"/>
      <c r="H632"/>
      <c r="I632"/>
      <c r="J632"/>
      <c r="K632"/>
    </row>
    <row r="633" spans="1:11" x14ac:dyDescent="0.25">
      <c r="A633"/>
      <c r="B633"/>
      <c r="C633"/>
      <c r="D633"/>
      <c r="E633"/>
      <c r="F633"/>
      <c r="G633"/>
      <c r="H633"/>
      <c r="I633"/>
      <c r="J633"/>
      <c r="K633"/>
    </row>
    <row r="634" spans="1:11" x14ac:dyDescent="0.25">
      <c r="A634"/>
      <c r="B634"/>
      <c r="C634"/>
      <c r="D634"/>
      <c r="E634"/>
      <c r="F634"/>
      <c r="G634"/>
      <c r="H634"/>
      <c r="I634"/>
      <c r="J634"/>
      <c r="K634"/>
    </row>
    <row r="635" spans="1:11" x14ac:dyDescent="0.25">
      <c r="A635"/>
      <c r="B635"/>
      <c r="C635"/>
      <c r="D635"/>
      <c r="E635"/>
      <c r="F635"/>
      <c r="G635"/>
      <c r="H635"/>
      <c r="I635"/>
      <c r="J635"/>
      <c r="K635"/>
    </row>
    <row r="636" spans="1:11" x14ac:dyDescent="0.25">
      <c r="A636"/>
      <c r="B636"/>
      <c r="C636"/>
      <c r="D636"/>
      <c r="E636"/>
      <c r="F636"/>
      <c r="G636"/>
      <c r="H636"/>
      <c r="I636"/>
      <c r="J636"/>
      <c r="K636"/>
    </row>
    <row r="637" spans="1:11" x14ac:dyDescent="0.25">
      <c r="A637"/>
      <c r="B637"/>
      <c r="C637"/>
      <c r="D637"/>
      <c r="E637"/>
      <c r="F637"/>
      <c r="G637"/>
      <c r="H637"/>
      <c r="I637"/>
      <c r="J637"/>
      <c r="K637"/>
    </row>
    <row r="638" spans="1:11" x14ac:dyDescent="0.25">
      <c r="A638"/>
      <c r="B638"/>
      <c r="C638"/>
      <c r="D638"/>
      <c r="E638"/>
      <c r="F638"/>
      <c r="G638"/>
      <c r="H638"/>
      <c r="I638"/>
      <c r="J638"/>
      <c r="K638"/>
    </row>
    <row r="639" spans="1:11" x14ac:dyDescent="0.25">
      <c r="A639"/>
      <c r="B639"/>
      <c r="C639"/>
      <c r="D639"/>
      <c r="E639"/>
      <c r="F639"/>
      <c r="G639"/>
      <c r="H639"/>
      <c r="I639"/>
      <c r="J639"/>
      <c r="K639"/>
    </row>
    <row r="640" spans="1:11" x14ac:dyDescent="0.25">
      <c r="A640"/>
      <c r="B640"/>
      <c r="C640"/>
      <c r="D640"/>
      <c r="E640"/>
      <c r="F640"/>
      <c r="G640"/>
      <c r="H640"/>
      <c r="I640"/>
      <c r="J640"/>
      <c r="K640"/>
    </row>
    <row r="641" spans="1:11" x14ac:dyDescent="0.25">
      <c r="A641"/>
      <c r="B641"/>
      <c r="C641"/>
      <c r="D641"/>
      <c r="E641"/>
      <c r="F641"/>
      <c r="G641"/>
      <c r="H641"/>
      <c r="I641"/>
      <c r="J641"/>
      <c r="K641"/>
    </row>
    <row r="642" spans="1:11" x14ac:dyDescent="0.25">
      <c r="A642"/>
      <c r="B642"/>
      <c r="C642"/>
      <c r="D642"/>
      <c r="E642"/>
      <c r="F642"/>
      <c r="G642"/>
      <c r="H642"/>
      <c r="I642"/>
      <c r="J642"/>
      <c r="K642"/>
    </row>
    <row r="643" spans="1:11" x14ac:dyDescent="0.25">
      <c r="A643"/>
      <c r="B643"/>
      <c r="C643"/>
      <c r="D643"/>
      <c r="E643"/>
      <c r="F643"/>
      <c r="G643"/>
      <c r="H643"/>
      <c r="I643"/>
      <c r="J643"/>
      <c r="K643"/>
    </row>
    <row r="644" spans="1:11" x14ac:dyDescent="0.25">
      <c r="A644"/>
      <c r="B644"/>
      <c r="C644"/>
      <c r="D644"/>
      <c r="E644"/>
      <c r="F644"/>
      <c r="G644"/>
      <c r="H644"/>
      <c r="I644"/>
      <c r="J644"/>
      <c r="K644"/>
    </row>
    <row r="645" spans="1:11" x14ac:dyDescent="0.25">
      <c r="A645"/>
      <c r="B645"/>
      <c r="C645"/>
      <c r="D645"/>
      <c r="E645"/>
      <c r="F645"/>
      <c r="G645"/>
      <c r="H645"/>
      <c r="I645"/>
      <c r="J645"/>
      <c r="K645"/>
    </row>
    <row r="646" spans="1:11" x14ac:dyDescent="0.25">
      <c r="A646"/>
      <c r="B646"/>
      <c r="C646"/>
      <c r="D646"/>
      <c r="E646"/>
      <c r="F646"/>
      <c r="G646"/>
      <c r="H646"/>
      <c r="I646"/>
      <c r="J646"/>
      <c r="K646"/>
    </row>
    <row r="647" spans="1:11" x14ac:dyDescent="0.25">
      <c r="A647"/>
      <c r="B647"/>
      <c r="C647"/>
      <c r="D647"/>
      <c r="E647"/>
      <c r="F647"/>
      <c r="G647"/>
      <c r="H647"/>
      <c r="I647"/>
      <c r="J647"/>
      <c r="K647"/>
    </row>
    <row r="648" spans="1:11" x14ac:dyDescent="0.25">
      <c r="A648"/>
      <c r="B648"/>
      <c r="C648"/>
      <c r="D648"/>
      <c r="E648"/>
      <c r="F648"/>
      <c r="G648"/>
      <c r="H648"/>
      <c r="I648"/>
      <c r="J648"/>
      <c r="K648"/>
    </row>
    <row r="649" spans="1:11" x14ac:dyDescent="0.25">
      <c r="A649"/>
      <c r="B649"/>
      <c r="C649"/>
      <c r="D649"/>
      <c r="E649"/>
      <c r="F649"/>
      <c r="G649"/>
      <c r="H649"/>
      <c r="I649"/>
      <c r="J649"/>
      <c r="K649"/>
    </row>
    <row r="650" spans="1:11" x14ac:dyDescent="0.25">
      <c r="A650"/>
      <c r="B650"/>
      <c r="C650"/>
      <c r="D650"/>
      <c r="E650"/>
      <c r="F650"/>
      <c r="G650"/>
      <c r="H650"/>
      <c r="I650"/>
      <c r="J650"/>
      <c r="K650"/>
    </row>
    <row r="651" spans="1:11" x14ac:dyDescent="0.25">
      <c r="A651"/>
      <c r="B651"/>
      <c r="C651"/>
      <c r="D651"/>
      <c r="E651"/>
      <c r="F651"/>
      <c r="G651"/>
      <c r="H651"/>
      <c r="I651"/>
      <c r="J651"/>
      <c r="K651"/>
    </row>
    <row r="652" spans="1:11" x14ac:dyDescent="0.25">
      <c r="A652"/>
      <c r="B652"/>
      <c r="C652"/>
      <c r="D652"/>
      <c r="E652"/>
      <c r="F652"/>
      <c r="G652"/>
      <c r="H652"/>
      <c r="I652"/>
      <c r="J652"/>
      <c r="K652"/>
    </row>
    <row r="653" spans="1:11" x14ac:dyDescent="0.25">
      <c r="A653"/>
      <c r="B653"/>
      <c r="C653"/>
      <c r="D653"/>
      <c r="E653"/>
      <c r="F653"/>
      <c r="G653"/>
      <c r="H653"/>
      <c r="I653"/>
      <c r="J653"/>
      <c r="K653"/>
    </row>
    <row r="654" spans="1:11" x14ac:dyDescent="0.25">
      <c r="A654"/>
      <c r="B654"/>
      <c r="C654"/>
      <c r="D654"/>
      <c r="E654"/>
      <c r="F654"/>
      <c r="G654"/>
      <c r="H654"/>
      <c r="I654"/>
      <c r="J654"/>
      <c r="K654"/>
    </row>
    <row r="655" spans="1:11" x14ac:dyDescent="0.25">
      <c r="A655"/>
      <c r="B655"/>
      <c r="C655"/>
      <c r="D655"/>
      <c r="E655"/>
      <c r="F655"/>
      <c r="G655"/>
      <c r="H655"/>
      <c r="I655"/>
      <c r="J655"/>
      <c r="K655"/>
    </row>
    <row r="656" spans="1:11" x14ac:dyDescent="0.25">
      <c r="A656"/>
      <c r="B656"/>
      <c r="C656"/>
      <c r="D656"/>
      <c r="E656"/>
      <c r="F656"/>
      <c r="G656"/>
      <c r="H656"/>
      <c r="I656"/>
      <c r="J656"/>
      <c r="K656"/>
    </row>
    <row r="657" spans="1:11" x14ac:dyDescent="0.25">
      <c r="A657"/>
      <c r="B657"/>
      <c r="C657"/>
      <c r="D657"/>
      <c r="E657"/>
      <c r="F657"/>
      <c r="G657"/>
      <c r="H657"/>
      <c r="I657"/>
      <c r="J657"/>
      <c r="K657"/>
    </row>
    <row r="658" spans="1:11" x14ac:dyDescent="0.25">
      <c r="A658"/>
      <c r="B658"/>
      <c r="C658"/>
      <c r="D658"/>
      <c r="E658"/>
      <c r="F658"/>
      <c r="G658"/>
      <c r="H658"/>
      <c r="I658"/>
      <c r="J658"/>
      <c r="K658"/>
    </row>
    <row r="659" spans="1:11" x14ac:dyDescent="0.25">
      <c r="A659"/>
      <c r="B659"/>
      <c r="C659"/>
      <c r="D659"/>
      <c r="E659"/>
      <c r="F659"/>
      <c r="G659"/>
      <c r="H659"/>
      <c r="I659"/>
      <c r="J659"/>
      <c r="K659"/>
    </row>
    <row r="660" spans="1:11" x14ac:dyDescent="0.25">
      <c r="A660"/>
      <c r="B660"/>
      <c r="C660"/>
      <c r="D660"/>
      <c r="E660"/>
      <c r="F660"/>
      <c r="G660"/>
      <c r="H660"/>
      <c r="I660"/>
      <c r="J660"/>
      <c r="K660"/>
    </row>
    <row r="661" spans="1:11" x14ac:dyDescent="0.25">
      <c r="A661"/>
      <c r="B661"/>
      <c r="C661"/>
      <c r="D661"/>
      <c r="E661"/>
      <c r="F661"/>
      <c r="G661"/>
      <c r="H661"/>
      <c r="I661"/>
      <c r="J661"/>
      <c r="K661"/>
    </row>
    <row r="662" spans="1:11" x14ac:dyDescent="0.25">
      <c r="A662"/>
      <c r="B662"/>
      <c r="C662"/>
      <c r="D662"/>
      <c r="E662"/>
      <c r="F662"/>
      <c r="G662"/>
      <c r="H662"/>
      <c r="I662"/>
      <c r="J662"/>
      <c r="K662"/>
    </row>
    <row r="663" spans="1:11" x14ac:dyDescent="0.25">
      <c r="A663"/>
      <c r="B663"/>
      <c r="C663"/>
      <c r="D663"/>
      <c r="E663"/>
      <c r="F663"/>
      <c r="G663"/>
      <c r="H663"/>
      <c r="I663"/>
      <c r="J663"/>
      <c r="K663"/>
    </row>
    <row r="664" spans="1:11" x14ac:dyDescent="0.25">
      <c r="A664"/>
      <c r="B664"/>
      <c r="C664"/>
      <c r="D664"/>
      <c r="E664"/>
      <c r="F664"/>
      <c r="G664"/>
      <c r="H664"/>
      <c r="I664"/>
      <c r="J664"/>
      <c r="K664"/>
    </row>
    <row r="665" spans="1:11" x14ac:dyDescent="0.25">
      <c r="A665"/>
      <c r="B665"/>
      <c r="C665"/>
      <c r="D665"/>
      <c r="E665"/>
      <c r="F665"/>
      <c r="G665"/>
      <c r="H665"/>
      <c r="I665"/>
      <c r="J665"/>
      <c r="K665"/>
    </row>
    <row r="666" spans="1:11" x14ac:dyDescent="0.25">
      <c r="A666"/>
      <c r="B666"/>
      <c r="C666"/>
      <c r="D666"/>
      <c r="E666"/>
      <c r="F666"/>
      <c r="G666"/>
      <c r="H666"/>
      <c r="I666"/>
      <c r="J666"/>
      <c r="K666"/>
    </row>
    <row r="667" spans="1:11" x14ac:dyDescent="0.25">
      <c r="A667"/>
      <c r="B667"/>
      <c r="C667"/>
      <c r="D667"/>
      <c r="E667"/>
      <c r="F667"/>
      <c r="G667"/>
      <c r="H667"/>
      <c r="I667"/>
      <c r="J667"/>
      <c r="K667"/>
    </row>
    <row r="668" spans="1:11" x14ac:dyDescent="0.25">
      <c r="A668"/>
      <c r="B668"/>
      <c r="C668"/>
      <c r="D668"/>
      <c r="E668"/>
      <c r="F668"/>
      <c r="G668"/>
      <c r="H668"/>
      <c r="I668"/>
      <c r="J668"/>
      <c r="K668"/>
    </row>
    <row r="669" spans="1:11" x14ac:dyDescent="0.25">
      <c r="A669"/>
      <c r="B669"/>
      <c r="C669"/>
      <c r="D669"/>
      <c r="E669"/>
      <c r="F669"/>
      <c r="G669"/>
      <c r="H669"/>
      <c r="I669"/>
      <c r="J669"/>
      <c r="K669"/>
    </row>
    <row r="670" spans="1:11" x14ac:dyDescent="0.25">
      <c r="A670"/>
      <c r="B670"/>
      <c r="C670"/>
      <c r="D670"/>
      <c r="E670"/>
      <c r="F670"/>
      <c r="G670"/>
      <c r="H670"/>
      <c r="I670"/>
      <c r="J670"/>
      <c r="K670"/>
    </row>
    <row r="671" spans="1:11" x14ac:dyDescent="0.25">
      <c r="A671"/>
      <c r="B671"/>
      <c r="C671"/>
      <c r="D671"/>
      <c r="E671"/>
      <c r="F671"/>
      <c r="G671"/>
      <c r="H671"/>
      <c r="I671"/>
      <c r="J671"/>
      <c r="K671"/>
    </row>
    <row r="672" spans="1:11" x14ac:dyDescent="0.25">
      <c r="A672"/>
      <c r="B672"/>
      <c r="C672"/>
      <c r="D672"/>
      <c r="E672"/>
      <c r="F672"/>
      <c r="G672"/>
      <c r="H672"/>
      <c r="I672"/>
      <c r="J672"/>
      <c r="K672"/>
    </row>
    <row r="673" spans="1:11" x14ac:dyDescent="0.25">
      <c r="A673"/>
      <c r="B673"/>
      <c r="C673"/>
      <c r="D673"/>
      <c r="E673"/>
      <c r="F673"/>
      <c r="G673"/>
      <c r="H673"/>
      <c r="I673"/>
      <c r="J673"/>
      <c r="K673"/>
    </row>
    <row r="674" spans="1:11" x14ac:dyDescent="0.25">
      <c r="A674"/>
      <c r="B674"/>
      <c r="C674"/>
      <c r="D674"/>
      <c r="E674"/>
      <c r="F674"/>
      <c r="G674"/>
      <c r="H674"/>
      <c r="I674"/>
      <c r="J674"/>
      <c r="K674"/>
    </row>
    <row r="675" spans="1:11" x14ac:dyDescent="0.25">
      <c r="A675"/>
      <c r="B675"/>
      <c r="C675"/>
      <c r="D675"/>
      <c r="E675"/>
      <c r="F675"/>
      <c r="G675"/>
      <c r="H675"/>
      <c r="I675"/>
      <c r="J675"/>
      <c r="K675"/>
    </row>
    <row r="676" spans="1:11" x14ac:dyDescent="0.25">
      <c r="A676"/>
      <c r="B676"/>
      <c r="C676"/>
      <c r="D676"/>
      <c r="E676"/>
      <c r="F676"/>
      <c r="G676"/>
      <c r="H676"/>
      <c r="I676"/>
      <c r="J676"/>
      <c r="K676"/>
    </row>
    <row r="677" spans="1:11" x14ac:dyDescent="0.25">
      <c r="A677"/>
      <c r="B677"/>
      <c r="C677"/>
      <c r="D677"/>
      <c r="E677"/>
      <c r="F677"/>
      <c r="G677"/>
      <c r="H677"/>
      <c r="I677"/>
      <c r="J677"/>
      <c r="K677"/>
    </row>
    <row r="678" spans="1:11" x14ac:dyDescent="0.25">
      <c r="A678"/>
      <c r="B678"/>
      <c r="C678"/>
      <c r="D678"/>
      <c r="E678"/>
      <c r="F678"/>
      <c r="G678"/>
      <c r="H678"/>
      <c r="I678"/>
      <c r="J678"/>
      <c r="K678"/>
    </row>
    <row r="679" spans="1:11" x14ac:dyDescent="0.25">
      <c r="A679"/>
      <c r="B679"/>
      <c r="C679"/>
      <c r="D679"/>
      <c r="E679"/>
      <c r="F679"/>
      <c r="G679"/>
      <c r="H679"/>
      <c r="I679"/>
      <c r="J679"/>
      <c r="K679"/>
    </row>
    <row r="680" spans="1:11" x14ac:dyDescent="0.25">
      <c r="A680"/>
      <c r="B680"/>
      <c r="C680"/>
      <c r="D680"/>
      <c r="E680"/>
      <c r="F680"/>
      <c r="G680"/>
      <c r="H680"/>
      <c r="I680"/>
      <c r="J680"/>
      <c r="K680"/>
    </row>
    <row r="681" spans="1:11" x14ac:dyDescent="0.25">
      <c r="A681"/>
      <c r="B681"/>
      <c r="C681"/>
      <c r="D681"/>
      <c r="E681"/>
      <c r="F681"/>
      <c r="G681"/>
      <c r="H681"/>
      <c r="I681"/>
      <c r="J681"/>
      <c r="K681"/>
    </row>
    <row r="682" spans="1:11" x14ac:dyDescent="0.25">
      <c r="A682"/>
      <c r="B682"/>
      <c r="C682"/>
      <c r="D682"/>
      <c r="E682"/>
      <c r="F682"/>
      <c r="G682"/>
      <c r="H682"/>
      <c r="I682"/>
      <c r="J682"/>
      <c r="K682"/>
    </row>
    <row r="683" spans="1:11" x14ac:dyDescent="0.25">
      <c r="A683"/>
      <c r="B683"/>
      <c r="C683"/>
      <c r="D683"/>
      <c r="E683"/>
      <c r="F683"/>
      <c r="G683"/>
      <c r="H683"/>
      <c r="I683"/>
      <c r="J683"/>
      <c r="K683"/>
    </row>
    <row r="684" spans="1:11" x14ac:dyDescent="0.25">
      <c r="A684"/>
      <c r="B684"/>
      <c r="C684"/>
      <c r="D684"/>
      <c r="E684"/>
      <c r="F684"/>
      <c r="G684"/>
      <c r="H684"/>
      <c r="I684"/>
      <c r="J684"/>
      <c r="K684"/>
    </row>
    <row r="685" spans="1:11" x14ac:dyDescent="0.25">
      <c r="A685"/>
      <c r="B685"/>
      <c r="C685"/>
      <c r="D685"/>
      <c r="E685"/>
      <c r="F685"/>
      <c r="G685"/>
      <c r="H685"/>
      <c r="I685"/>
      <c r="J685"/>
      <c r="K685"/>
    </row>
    <row r="686" spans="1:11" x14ac:dyDescent="0.25">
      <c r="A686"/>
      <c r="B686"/>
      <c r="C686"/>
      <c r="D686"/>
      <c r="E686"/>
      <c r="F686"/>
      <c r="G686"/>
      <c r="H686"/>
      <c r="I686"/>
      <c r="J686"/>
      <c r="K686"/>
    </row>
    <row r="687" spans="1:11" x14ac:dyDescent="0.25">
      <c r="A687"/>
      <c r="B687"/>
      <c r="C687"/>
      <c r="D687"/>
      <c r="E687"/>
      <c r="F687"/>
      <c r="G687"/>
      <c r="H687"/>
      <c r="I687"/>
      <c r="J687"/>
      <c r="K687"/>
    </row>
    <row r="688" spans="1:11" x14ac:dyDescent="0.25">
      <c r="A688"/>
      <c r="B688"/>
      <c r="C688"/>
      <c r="D688"/>
      <c r="E688"/>
      <c r="F688"/>
      <c r="G688"/>
      <c r="H688"/>
      <c r="I688"/>
      <c r="J688"/>
      <c r="K688"/>
    </row>
    <row r="689" spans="1:11" x14ac:dyDescent="0.25">
      <c r="A689"/>
      <c r="B689"/>
      <c r="C689"/>
      <c r="D689"/>
      <c r="E689"/>
      <c r="F689"/>
      <c r="G689"/>
      <c r="H689"/>
      <c r="I689"/>
      <c r="J689"/>
      <c r="K689"/>
    </row>
    <row r="690" spans="1:11" x14ac:dyDescent="0.25">
      <c r="A690"/>
      <c r="B690"/>
      <c r="C690"/>
      <c r="D690"/>
      <c r="E690"/>
      <c r="F690"/>
      <c r="G690"/>
      <c r="H690"/>
      <c r="I690"/>
      <c r="J690"/>
      <c r="K690"/>
    </row>
    <row r="691" spans="1:11" x14ac:dyDescent="0.25">
      <c r="A691"/>
      <c r="B691"/>
      <c r="C691"/>
      <c r="D691"/>
      <c r="E691"/>
      <c r="F691"/>
      <c r="G691"/>
      <c r="H691"/>
      <c r="I691"/>
      <c r="J691"/>
      <c r="K691"/>
    </row>
    <row r="692" spans="1:11" x14ac:dyDescent="0.25">
      <c r="A692"/>
      <c r="B692"/>
      <c r="C692"/>
      <c r="D692"/>
      <c r="E692"/>
      <c r="F692"/>
      <c r="G692"/>
      <c r="H692"/>
      <c r="I692"/>
      <c r="J692"/>
      <c r="K692"/>
    </row>
    <row r="693" spans="1:11" x14ac:dyDescent="0.25">
      <c r="A693"/>
      <c r="B693"/>
      <c r="C693"/>
      <c r="D693"/>
      <c r="E693"/>
      <c r="F693"/>
      <c r="G693"/>
      <c r="H693"/>
      <c r="I693"/>
      <c r="J693"/>
      <c r="K693"/>
    </row>
    <row r="694" spans="1:11" x14ac:dyDescent="0.25">
      <c r="A694"/>
      <c r="B694"/>
      <c r="C694"/>
      <c r="D694"/>
      <c r="E694"/>
      <c r="F694"/>
      <c r="G694"/>
      <c r="H694"/>
      <c r="I694"/>
      <c r="J694"/>
      <c r="K694"/>
    </row>
    <row r="695" spans="1:11" x14ac:dyDescent="0.25">
      <c r="A695"/>
      <c r="B695"/>
      <c r="C695"/>
      <c r="D695"/>
      <c r="E695"/>
      <c r="F695"/>
      <c r="G695"/>
      <c r="H695"/>
      <c r="I695"/>
      <c r="J695"/>
      <c r="K695"/>
    </row>
    <row r="696" spans="1:11" x14ac:dyDescent="0.25">
      <c r="A696"/>
      <c r="B696"/>
      <c r="C696"/>
      <c r="D696"/>
      <c r="E696"/>
      <c r="F696"/>
      <c r="G696"/>
      <c r="H696"/>
      <c r="I696"/>
      <c r="J696"/>
      <c r="K696"/>
    </row>
    <row r="697" spans="1:11" x14ac:dyDescent="0.25">
      <c r="A697"/>
      <c r="B697"/>
      <c r="C697"/>
      <c r="D697"/>
      <c r="E697"/>
      <c r="F697"/>
      <c r="G697"/>
      <c r="H697"/>
      <c r="I697"/>
      <c r="J697"/>
      <c r="K697"/>
    </row>
    <row r="698" spans="1:11" x14ac:dyDescent="0.25">
      <c r="A698"/>
      <c r="B698"/>
      <c r="C698"/>
      <c r="D698"/>
      <c r="E698"/>
      <c r="F698"/>
      <c r="G698"/>
      <c r="H698"/>
      <c r="I698"/>
      <c r="J698"/>
      <c r="K698"/>
    </row>
    <row r="699" spans="1:11" x14ac:dyDescent="0.25">
      <c r="A699"/>
      <c r="B699"/>
      <c r="C699"/>
      <c r="D699"/>
      <c r="E699"/>
      <c r="F699"/>
      <c r="G699"/>
      <c r="H699"/>
      <c r="I699"/>
      <c r="J699"/>
      <c r="K699"/>
    </row>
    <row r="700" spans="1:11" x14ac:dyDescent="0.25">
      <c r="A700"/>
      <c r="B700"/>
      <c r="C700"/>
      <c r="D700"/>
      <c r="E700"/>
      <c r="F700"/>
      <c r="G700"/>
      <c r="H700"/>
      <c r="I700"/>
      <c r="J700"/>
      <c r="K700"/>
    </row>
    <row r="701" spans="1:11" x14ac:dyDescent="0.25">
      <c r="A701"/>
      <c r="B701"/>
      <c r="C701"/>
      <c r="D701"/>
      <c r="E701"/>
      <c r="F701"/>
      <c r="G701"/>
      <c r="H701"/>
      <c r="I701"/>
      <c r="J701"/>
      <c r="K701"/>
    </row>
    <row r="702" spans="1:11" x14ac:dyDescent="0.25">
      <c r="A702"/>
      <c r="B702"/>
      <c r="C702"/>
      <c r="D702"/>
      <c r="E702"/>
      <c r="F702"/>
      <c r="G702"/>
      <c r="H702"/>
      <c r="I702"/>
      <c r="J702"/>
      <c r="K702"/>
    </row>
    <row r="703" spans="1:11" x14ac:dyDescent="0.25">
      <c r="A703"/>
      <c r="B703"/>
      <c r="C703"/>
      <c r="D703"/>
      <c r="E703"/>
      <c r="F703"/>
      <c r="G703"/>
      <c r="H703"/>
      <c r="I703"/>
      <c r="J703"/>
      <c r="K703"/>
    </row>
    <row r="704" spans="1:11" x14ac:dyDescent="0.25">
      <c r="A704"/>
      <c r="B704"/>
      <c r="C704"/>
      <c r="D704"/>
      <c r="E704"/>
      <c r="F704"/>
      <c r="G704"/>
      <c r="H704"/>
      <c r="I704"/>
      <c r="J704"/>
      <c r="K704"/>
    </row>
    <row r="705" spans="1:11" x14ac:dyDescent="0.25">
      <c r="A705"/>
      <c r="B705"/>
      <c r="C705"/>
      <c r="D705"/>
      <c r="E705"/>
      <c r="F705"/>
      <c r="G705"/>
      <c r="H705"/>
      <c r="I705"/>
      <c r="J705"/>
      <c r="K705"/>
    </row>
    <row r="706" spans="1:11" x14ac:dyDescent="0.25">
      <c r="A706"/>
      <c r="B706"/>
      <c r="C706"/>
      <c r="D706"/>
      <c r="E706"/>
      <c r="F706"/>
      <c r="G706"/>
      <c r="H706"/>
      <c r="I706"/>
      <c r="J706"/>
      <c r="K706"/>
    </row>
    <row r="707" spans="1:11" x14ac:dyDescent="0.25">
      <c r="A707"/>
      <c r="B707"/>
      <c r="C707"/>
      <c r="D707"/>
      <c r="E707"/>
      <c r="F707"/>
      <c r="G707"/>
      <c r="H707"/>
      <c r="I707"/>
      <c r="J707"/>
      <c r="K707"/>
    </row>
    <row r="708" spans="1:11" x14ac:dyDescent="0.25">
      <c r="A708"/>
      <c r="B708"/>
      <c r="C708"/>
      <c r="D708"/>
      <c r="E708"/>
      <c r="F708"/>
      <c r="G708"/>
      <c r="H708"/>
      <c r="I708"/>
      <c r="J708"/>
      <c r="K708"/>
    </row>
    <row r="709" spans="1:11" x14ac:dyDescent="0.25">
      <c r="A709"/>
      <c r="B709"/>
      <c r="C709"/>
      <c r="D709"/>
      <c r="E709"/>
      <c r="F709"/>
      <c r="G709"/>
      <c r="H709"/>
      <c r="I709"/>
      <c r="J709"/>
      <c r="K709"/>
    </row>
    <row r="710" spans="1:11" x14ac:dyDescent="0.25">
      <c r="A710"/>
      <c r="B710"/>
      <c r="C710"/>
      <c r="D710"/>
      <c r="E710"/>
      <c r="F710"/>
      <c r="G710"/>
      <c r="H710"/>
      <c r="I710"/>
      <c r="J710"/>
      <c r="K710"/>
    </row>
    <row r="711" spans="1:11" x14ac:dyDescent="0.25">
      <c r="A711"/>
      <c r="B711"/>
      <c r="C711"/>
      <c r="D711"/>
      <c r="E711"/>
      <c r="F711"/>
      <c r="G711"/>
      <c r="H711"/>
      <c r="I711"/>
      <c r="J711"/>
      <c r="K711"/>
    </row>
    <row r="712" spans="1:11" x14ac:dyDescent="0.25">
      <c r="A712"/>
      <c r="B712"/>
      <c r="C712"/>
      <c r="D712"/>
      <c r="E712"/>
      <c r="F712"/>
      <c r="G712"/>
      <c r="H712"/>
      <c r="I712"/>
      <c r="J712"/>
      <c r="K712"/>
    </row>
    <row r="713" spans="1:11" x14ac:dyDescent="0.25">
      <c r="A713"/>
      <c r="B713"/>
      <c r="C713"/>
      <c r="D713"/>
      <c r="E713"/>
      <c r="F713"/>
      <c r="G713"/>
      <c r="H713"/>
      <c r="I713"/>
      <c r="J713"/>
      <c r="K713"/>
    </row>
    <row r="714" spans="1:11" x14ac:dyDescent="0.25">
      <c r="A714"/>
      <c r="B714"/>
      <c r="C714"/>
      <c r="D714"/>
      <c r="E714"/>
      <c r="F714"/>
      <c r="G714"/>
      <c r="H714"/>
      <c r="I714"/>
      <c r="J714"/>
      <c r="K714"/>
    </row>
    <row r="715" spans="1:11" x14ac:dyDescent="0.25">
      <c r="A715"/>
      <c r="B715"/>
      <c r="C715"/>
      <c r="D715"/>
      <c r="E715"/>
      <c r="F715"/>
      <c r="G715"/>
      <c r="H715"/>
      <c r="I715"/>
      <c r="J715"/>
      <c r="K715"/>
    </row>
    <row r="716" spans="1:11" x14ac:dyDescent="0.25">
      <c r="A716"/>
      <c r="B716"/>
      <c r="C716"/>
      <c r="D716"/>
      <c r="E716"/>
      <c r="F716"/>
      <c r="G716"/>
      <c r="H716"/>
      <c r="I716"/>
      <c r="J716"/>
      <c r="K716"/>
    </row>
    <row r="717" spans="1:11" x14ac:dyDescent="0.25">
      <c r="A717"/>
      <c r="B717"/>
      <c r="C717"/>
      <c r="D717"/>
      <c r="E717"/>
      <c r="F717"/>
      <c r="G717"/>
      <c r="H717"/>
      <c r="I717"/>
      <c r="J717"/>
      <c r="K717"/>
    </row>
    <row r="718" spans="1:11" x14ac:dyDescent="0.25">
      <c r="A718"/>
      <c r="B718"/>
      <c r="C718"/>
      <c r="D718"/>
      <c r="E718"/>
      <c r="F718"/>
      <c r="G718"/>
      <c r="H718"/>
      <c r="I718"/>
      <c r="J718"/>
      <c r="K718"/>
    </row>
    <row r="719" spans="1:11" x14ac:dyDescent="0.25">
      <c r="A719"/>
      <c r="B719"/>
      <c r="C719"/>
      <c r="D719"/>
      <c r="E719"/>
      <c r="F719"/>
      <c r="G719"/>
      <c r="H719"/>
      <c r="I719"/>
      <c r="J719"/>
      <c r="K719"/>
    </row>
    <row r="720" spans="1:11" x14ac:dyDescent="0.25">
      <c r="A720"/>
      <c r="B720"/>
      <c r="C720"/>
      <c r="D720"/>
      <c r="E720"/>
      <c r="F720"/>
      <c r="G720"/>
      <c r="H720"/>
      <c r="I720"/>
      <c r="J720"/>
      <c r="K720"/>
    </row>
    <row r="721" spans="1:11" x14ac:dyDescent="0.25">
      <c r="A721"/>
      <c r="B721"/>
      <c r="C721"/>
      <c r="D721"/>
      <c r="E721"/>
      <c r="F721"/>
      <c r="G721"/>
      <c r="H721"/>
      <c r="I721"/>
      <c r="J721"/>
      <c r="K721"/>
    </row>
    <row r="722" spans="1:11" x14ac:dyDescent="0.25">
      <c r="A722"/>
      <c r="B722"/>
      <c r="C722"/>
      <c r="D722"/>
      <c r="E722"/>
      <c r="F722"/>
      <c r="G722"/>
      <c r="H722"/>
      <c r="I722"/>
      <c r="J722"/>
      <c r="K722"/>
    </row>
    <row r="723" spans="1:11" x14ac:dyDescent="0.25">
      <c r="A723"/>
      <c r="B723"/>
      <c r="C723"/>
      <c r="D723"/>
      <c r="E723"/>
      <c r="F723"/>
      <c r="G723"/>
      <c r="H723"/>
      <c r="I723"/>
      <c r="J723"/>
      <c r="K723"/>
    </row>
    <row r="724" spans="1:11" x14ac:dyDescent="0.25">
      <c r="A724"/>
      <c r="B724"/>
      <c r="C724"/>
      <c r="D724"/>
      <c r="E724"/>
      <c r="F724"/>
      <c r="G724"/>
      <c r="H724"/>
      <c r="I724"/>
      <c r="J724"/>
      <c r="K724"/>
    </row>
    <row r="725" spans="1:11" x14ac:dyDescent="0.25">
      <c r="A725"/>
      <c r="B725"/>
      <c r="C725"/>
      <c r="D725"/>
      <c r="E725"/>
      <c r="F725"/>
      <c r="G725"/>
      <c r="H725"/>
      <c r="I725"/>
      <c r="J725"/>
      <c r="K725"/>
    </row>
    <row r="726" spans="1:11" x14ac:dyDescent="0.25">
      <c r="A726"/>
      <c r="B726"/>
      <c r="C726"/>
      <c r="D726"/>
      <c r="E726"/>
      <c r="F726"/>
      <c r="G726"/>
      <c r="H726"/>
      <c r="I726"/>
      <c r="J726"/>
      <c r="K726"/>
    </row>
    <row r="727" spans="1:11" x14ac:dyDescent="0.25">
      <c r="A727"/>
      <c r="B727"/>
      <c r="C727"/>
      <c r="D727"/>
      <c r="E727"/>
      <c r="F727"/>
      <c r="G727"/>
      <c r="H727"/>
      <c r="I727"/>
      <c r="J727"/>
      <c r="K727"/>
    </row>
    <row r="728" spans="1:11" x14ac:dyDescent="0.25">
      <c r="A728"/>
      <c r="B728"/>
      <c r="C728"/>
      <c r="D728"/>
      <c r="E728"/>
      <c r="F728"/>
      <c r="G728"/>
      <c r="H728"/>
      <c r="I728"/>
      <c r="J728"/>
      <c r="K728"/>
    </row>
    <row r="729" spans="1:11" x14ac:dyDescent="0.25">
      <c r="A729"/>
      <c r="B729"/>
      <c r="C729"/>
      <c r="D729"/>
      <c r="E729"/>
      <c r="F729"/>
      <c r="G729"/>
      <c r="H729"/>
      <c r="I729"/>
      <c r="J729"/>
      <c r="K729"/>
    </row>
    <row r="730" spans="1:11" x14ac:dyDescent="0.25">
      <c r="A730"/>
      <c r="B730"/>
      <c r="C730"/>
      <c r="D730"/>
      <c r="E730"/>
      <c r="F730"/>
      <c r="G730"/>
      <c r="H730"/>
      <c r="I730"/>
      <c r="J730"/>
      <c r="K730"/>
    </row>
    <row r="731" spans="1:11" x14ac:dyDescent="0.25">
      <c r="A731"/>
      <c r="B731"/>
      <c r="C731"/>
      <c r="D731"/>
      <c r="E731"/>
      <c r="F731"/>
      <c r="G731"/>
      <c r="H731"/>
      <c r="I731"/>
      <c r="J731"/>
      <c r="K731"/>
    </row>
    <row r="732" spans="1:11" x14ac:dyDescent="0.25">
      <c r="A732"/>
      <c r="B732"/>
      <c r="C732"/>
      <c r="D732"/>
      <c r="E732"/>
      <c r="F732"/>
      <c r="G732"/>
      <c r="H732"/>
      <c r="I732"/>
      <c r="J732"/>
      <c r="K732"/>
    </row>
    <row r="733" spans="1:11" x14ac:dyDescent="0.25">
      <c r="A733"/>
      <c r="B733"/>
      <c r="C733"/>
      <c r="D733"/>
      <c r="E733"/>
      <c r="F733"/>
      <c r="G733"/>
      <c r="H733"/>
      <c r="I733"/>
      <c r="J733"/>
      <c r="K733"/>
    </row>
    <row r="734" spans="1:11" x14ac:dyDescent="0.25">
      <c r="A734"/>
      <c r="B734"/>
      <c r="C734"/>
      <c r="D734"/>
      <c r="E734"/>
      <c r="F734"/>
      <c r="G734"/>
      <c r="H734"/>
      <c r="I734"/>
      <c r="J734"/>
      <c r="K734"/>
    </row>
    <row r="735" spans="1:11" x14ac:dyDescent="0.25">
      <c r="A735"/>
      <c r="B735"/>
      <c r="C735"/>
      <c r="D735"/>
      <c r="E735"/>
      <c r="F735"/>
      <c r="G735"/>
      <c r="H735"/>
      <c r="I735"/>
      <c r="J735"/>
      <c r="K735"/>
    </row>
    <row r="736" spans="1:11" x14ac:dyDescent="0.25">
      <c r="A736"/>
      <c r="B736"/>
      <c r="C736"/>
      <c r="D736"/>
      <c r="E736"/>
      <c r="F736"/>
      <c r="G736"/>
      <c r="H736"/>
      <c r="I736"/>
      <c r="J736"/>
      <c r="K736"/>
    </row>
    <row r="737" spans="1:11" x14ac:dyDescent="0.25">
      <c r="A737"/>
      <c r="B737"/>
      <c r="C737"/>
      <c r="D737"/>
      <c r="E737"/>
      <c r="F737"/>
      <c r="G737"/>
      <c r="H737"/>
      <c r="I737"/>
      <c r="J737"/>
      <c r="K737"/>
    </row>
    <row r="738" spans="1:11" x14ac:dyDescent="0.25">
      <c r="A738"/>
      <c r="B738"/>
      <c r="C738"/>
      <c r="D738"/>
      <c r="E738"/>
      <c r="F738"/>
      <c r="G738"/>
      <c r="H738"/>
      <c r="I738"/>
      <c r="J738"/>
      <c r="K738"/>
    </row>
    <row r="739" spans="1:11" x14ac:dyDescent="0.25">
      <c r="A739"/>
      <c r="B739"/>
      <c r="C739"/>
      <c r="D739"/>
      <c r="E739"/>
      <c r="F739"/>
      <c r="G739"/>
      <c r="H739"/>
      <c r="I739"/>
      <c r="J739"/>
      <c r="K739"/>
    </row>
    <row r="740" spans="1:11" x14ac:dyDescent="0.25">
      <c r="A740"/>
      <c r="B740"/>
      <c r="C740"/>
      <c r="D740"/>
      <c r="E740"/>
      <c r="F740"/>
      <c r="G740"/>
      <c r="H740"/>
      <c r="I740"/>
      <c r="J740"/>
      <c r="K740"/>
    </row>
    <row r="741" spans="1:11" x14ac:dyDescent="0.25">
      <c r="A741"/>
      <c r="B741"/>
      <c r="C741"/>
      <c r="D741"/>
      <c r="E741"/>
      <c r="F741"/>
      <c r="G741"/>
      <c r="H741"/>
      <c r="I741"/>
      <c r="J741"/>
      <c r="K741"/>
    </row>
    <row r="742" spans="1:11" x14ac:dyDescent="0.25">
      <c r="A742"/>
      <c r="B742"/>
      <c r="C742"/>
      <c r="D742"/>
      <c r="E742"/>
      <c r="F742"/>
      <c r="G742"/>
      <c r="H742"/>
      <c r="I742"/>
      <c r="J742"/>
      <c r="K742"/>
    </row>
    <row r="743" spans="1:11" x14ac:dyDescent="0.25">
      <c r="A743"/>
      <c r="B743"/>
      <c r="C743"/>
      <c r="D743"/>
      <c r="E743"/>
      <c r="F743"/>
      <c r="G743"/>
      <c r="H743"/>
      <c r="I743"/>
      <c r="J743"/>
      <c r="K743"/>
    </row>
    <row r="744" spans="1:11" x14ac:dyDescent="0.25">
      <c r="A744"/>
      <c r="B744"/>
      <c r="C744"/>
      <c r="D744"/>
      <c r="E744"/>
      <c r="F744"/>
      <c r="G744"/>
      <c r="H744"/>
      <c r="I744"/>
      <c r="J744"/>
      <c r="K744"/>
    </row>
    <row r="745" spans="1:11" x14ac:dyDescent="0.25">
      <c r="A745"/>
      <c r="B745"/>
      <c r="C745"/>
      <c r="D745"/>
      <c r="E745"/>
      <c r="F745"/>
      <c r="G745"/>
      <c r="H745"/>
      <c r="I745"/>
      <c r="J745"/>
      <c r="K745"/>
    </row>
    <row r="746" spans="1:11" x14ac:dyDescent="0.25">
      <c r="A746"/>
      <c r="B746"/>
      <c r="C746"/>
      <c r="D746"/>
      <c r="E746"/>
      <c r="F746"/>
      <c r="G746"/>
      <c r="H746"/>
      <c r="I746"/>
      <c r="J746"/>
      <c r="K746"/>
    </row>
    <row r="747" spans="1:11" x14ac:dyDescent="0.25">
      <c r="A747"/>
      <c r="B747"/>
      <c r="C747"/>
      <c r="D747"/>
      <c r="E747"/>
      <c r="F747"/>
      <c r="G747"/>
      <c r="H747"/>
      <c r="I747"/>
      <c r="J747"/>
      <c r="K747"/>
    </row>
    <row r="748" spans="1:11" x14ac:dyDescent="0.25">
      <c r="A748"/>
      <c r="B748"/>
      <c r="C748"/>
      <c r="D748"/>
      <c r="E748"/>
      <c r="F748"/>
      <c r="G748"/>
      <c r="H748"/>
      <c r="I748"/>
      <c r="J748"/>
      <c r="K748"/>
    </row>
    <row r="749" spans="1:11" x14ac:dyDescent="0.25">
      <c r="A749"/>
      <c r="B749"/>
      <c r="C749"/>
      <c r="D749"/>
      <c r="E749"/>
      <c r="F749"/>
      <c r="G749"/>
      <c r="H749"/>
      <c r="I749"/>
      <c r="J749"/>
      <c r="K749"/>
    </row>
    <row r="750" spans="1:11" x14ac:dyDescent="0.25">
      <c r="A750"/>
      <c r="B750"/>
      <c r="C750"/>
      <c r="D750"/>
      <c r="E750"/>
      <c r="F750"/>
      <c r="G750"/>
      <c r="H750"/>
      <c r="I750"/>
      <c r="J750"/>
      <c r="K750"/>
    </row>
    <row r="751" spans="1:11" x14ac:dyDescent="0.25">
      <c r="A751"/>
      <c r="B751"/>
      <c r="C751"/>
      <c r="D751"/>
      <c r="E751"/>
      <c r="F751"/>
      <c r="G751"/>
      <c r="H751"/>
      <c r="I751"/>
      <c r="J751"/>
      <c r="K751"/>
    </row>
    <row r="752" spans="1:11" x14ac:dyDescent="0.25">
      <c r="A752"/>
      <c r="B752"/>
      <c r="C752"/>
      <c r="D752"/>
      <c r="E752"/>
      <c r="F752"/>
      <c r="G752"/>
      <c r="H752"/>
      <c r="I752"/>
      <c r="J752"/>
      <c r="K752"/>
    </row>
    <row r="753" spans="1:11" x14ac:dyDescent="0.25">
      <c r="A753"/>
      <c r="B753"/>
      <c r="C753"/>
      <c r="D753"/>
      <c r="E753"/>
      <c r="F753"/>
      <c r="G753"/>
      <c r="H753"/>
      <c r="I753"/>
      <c r="J753"/>
      <c r="K753"/>
    </row>
    <row r="754" spans="1:11" x14ac:dyDescent="0.25">
      <c r="A754"/>
      <c r="B754"/>
      <c r="C754"/>
      <c r="D754"/>
      <c r="E754"/>
      <c r="F754"/>
      <c r="G754"/>
      <c r="H754"/>
      <c r="I754"/>
      <c r="J754"/>
      <c r="K754"/>
    </row>
    <row r="755" spans="1:11" x14ac:dyDescent="0.25">
      <c r="A755"/>
      <c r="B755"/>
      <c r="C755"/>
      <c r="D755"/>
      <c r="E755"/>
      <c r="F755"/>
      <c r="G755"/>
      <c r="H755"/>
      <c r="I755"/>
      <c r="J755"/>
      <c r="K755"/>
    </row>
    <row r="756" spans="1:11" x14ac:dyDescent="0.25">
      <c r="A756"/>
      <c r="B756"/>
      <c r="C756"/>
      <c r="D756"/>
      <c r="E756"/>
      <c r="F756"/>
      <c r="G756"/>
      <c r="H756"/>
      <c r="I756"/>
      <c r="J756"/>
      <c r="K756"/>
    </row>
    <row r="757" spans="1:11" x14ac:dyDescent="0.25">
      <c r="A757"/>
      <c r="B757"/>
      <c r="C757"/>
      <c r="D757"/>
      <c r="E757"/>
      <c r="F757"/>
      <c r="G757"/>
      <c r="H757"/>
      <c r="I757"/>
      <c r="J757"/>
      <c r="K757"/>
    </row>
    <row r="758" spans="1:11" x14ac:dyDescent="0.25">
      <c r="A758"/>
      <c r="B758"/>
      <c r="C758"/>
      <c r="D758"/>
      <c r="E758"/>
      <c r="F758"/>
      <c r="G758"/>
      <c r="H758"/>
      <c r="I758"/>
      <c r="J758"/>
      <c r="K758"/>
    </row>
    <row r="759" spans="1:11" x14ac:dyDescent="0.25">
      <c r="A759"/>
      <c r="B759"/>
      <c r="C759"/>
      <c r="D759"/>
      <c r="E759"/>
      <c r="F759"/>
      <c r="G759"/>
      <c r="H759"/>
      <c r="I759"/>
      <c r="J759"/>
      <c r="K759"/>
    </row>
    <row r="760" spans="1:11" x14ac:dyDescent="0.25">
      <c r="A760"/>
      <c r="B760"/>
      <c r="C760"/>
      <c r="D760"/>
      <c r="E760"/>
      <c r="F760"/>
      <c r="G760"/>
      <c r="H760"/>
      <c r="I760"/>
      <c r="J760"/>
      <c r="K760"/>
    </row>
    <row r="761" spans="1:11" x14ac:dyDescent="0.25">
      <c r="A761"/>
      <c r="B761"/>
      <c r="C761"/>
      <c r="D761"/>
      <c r="E761"/>
      <c r="F761"/>
      <c r="G761"/>
      <c r="H761"/>
      <c r="I761"/>
      <c r="J761"/>
      <c r="K761"/>
    </row>
    <row r="762" spans="1:11" x14ac:dyDescent="0.25">
      <c r="A762"/>
      <c r="B762"/>
      <c r="C762"/>
      <c r="D762"/>
      <c r="E762"/>
      <c r="F762"/>
      <c r="G762"/>
      <c r="H762"/>
      <c r="I762"/>
      <c r="J762"/>
      <c r="K762"/>
    </row>
    <row r="763" spans="1:11" x14ac:dyDescent="0.25">
      <c r="A763"/>
      <c r="B763"/>
      <c r="C763"/>
      <c r="D763"/>
      <c r="E763"/>
      <c r="F763"/>
      <c r="G763"/>
      <c r="H763"/>
      <c r="I763"/>
      <c r="J763"/>
      <c r="K763"/>
    </row>
    <row r="764" spans="1:11" x14ac:dyDescent="0.25">
      <c r="A764"/>
      <c r="B764"/>
      <c r="C764"/>
      <c r="D764"/>
      <c r="E764"/>
      <c r="F764"/>
      <c r="G764"/>
      <c r="H764"/>
      <c r="I764"/>
      <c r="J764"/>
      <c r="K764"/>
    </row>
    <row r="765" spans="1:11" x14ac:dyDescent="0.25">
      <c r="A765"/>
      <c r="B765"/>
      <c r="C765"/>
      <c r="D765"/>
      <c r="E765"/>
      <c r="F765"/>
      <c r="G765"/>
      <c r="H765"/>
      <c r="I765"/>
      <c r="J765"/>
      <c r="K765"/>
    </row>
    <row r="766" spans="1:11" x14ac:dyDescent="0.25">
      <c r="A766"/>
      <c r="B766"/>
      <c r="C766"/>
      <c r="D766"/>
      <c r="E766"/>
      <c r="F766"/>
      <c r="G766"/>
      <c r="H766"/>
      <c r="I766"/>
      <c r="J766"/>
      <c r="K766"/>
    </row>
    <row r="767" spans="1:11" x14ac:dyDescent="0.25">
      <c r="A767"/>
      <c r="B767"/>
      <c r="C767"/>
      <c r="D767"/>
      <c r="E767"/>
      <c r="F767"/>
      <c r="G767"/>
      <c r="H767"/>
      <c r="I767"/>
      <c r="J767"/>
      <c r="K767"/>
    </row>
    <row r="768" spans="1:11" x14ac:dyDescent="0.25">
      <c r="A768"/>
      <c r="B768"/>
      <c r="C768"/>
      <c r="D768"/>
      <c r="E768"/>
      <c r="F768"/>
      <c r="G768"/>
      <c r="H768"/>
      <c r="I768"/>
      <c r="J768"/>
      <c r="K768"/>
    </row>
    <row r="769" spans="1:11" x14ac:dyDescent="0.25">
      <c r="A769"/>
      <c r="B769"/>
      <c r="C769"/>
      <c r="D769"/>
      <c r="E769"/>
      <c r="F769"/>
      <c r="G769"/>
      <c r="H769"/>
      <c r="I769"/>
      <c r="J769"/>
      <c r="K769"/>
    </row>
    <row r="770" spans="1:11" x14ac:dyDescent="0.25">
      <c r="A770"/>
      <c r="B770"/>
      <c r="C770"/>
      <c r="D770"/>
      <c r="E770"/>
      <c r="F770"/>
      <c r="G770"/>
      <c r="H770"/>
      <c r="I770"/>
      <c r="J770"/>
      <c r="K770"/>
    </row>
    <row r="771" spans="1:11" x14ac:dyDescent="0.25">
      <c r="A771"/>
      <c r="B771"/>
      <c r="C771"/>
      <c r="D771"/>
      <c r="E771"/>
      <c r="F771"/>
      <c r="G771"/>
      <c r="H771"/>
      <c r="I771"/>
      <c r="J771"/>
      <c r="K771"/>
    </row>
    <row r="772" spans="1:11" x14ac:dyDescent="0.25">
      <c r="A772"/>
      <c r="B772"/>
      <c r="C772"/>
      <c r="D772"/>
      <c r="E772"/>
      <c r="F772"/>
      <c r="G772"/>
      <c r="H772"/>
      <c r="I772"/>
      <c r="J772"/>
      <c r="K772"/>
    </row>
    <row r="773" spans="1:11" x14ac:dyDescent="0.25">
      <c r="A773"/>
      <c r="B773"/>
      <c r="C773"/>
      <c r="D773"/>
      <c r="E773"/>
      <c r="F773"/>
      <c r="G773"/>
      <c r="H773"/>
      <c r="I773"/>
      <c r="J773"/>
      <c r="K773"/>
    </row>
    <row r="774" spans="1:11" x14ac:dyDescent="0.25">
      <c r="A774"/>
      <c r="B774"/>
      <c r="C774"/>
      <c r="D774"/>
      <c r="E774"/>
      <c r="F774"/>
      <c r="G774"/>
      <c r="H774"/>
      <c r="I774"/>
      <c r="J774"/>
      <c r="K774"/>
    </row>
    <row r="775" spans="1:11" x14ac:dyDescent="0.25">
      <c r="A775"/>
      <c r="B775"/>
      <c r="C775"/>
      <c r="D775"/>
      <c r="E775"/>
      <c r="F775"/>
      <c r="G775"/>
      <c r="H775"/>
      <c r="I775"/>
      <c r="J775"/>
      <c r="K775"/>
    </row>
    <row r="776" spans="1:11" x14ac:dyDescent="0.25">
      <c r="A776"/>
      <c r="B776"/>
      <c r="C776"/>
      <c r="D776"/>
      <c r="E776"/>
      <c r="F776"/>
      <c r="G776"/>
      <c r="H776"/>
      <c r="I776"/>
      <c r="J776"/>
      <c r="K776"/>
    </row>
    <row r="777" spans="1:11" x14ac:dyDescent="0.25">
      <c r="A777"/>
      <c r="B777"/>
      <c r="C777"/>
      <c r="D777"/>
      <c r="E777"/>
      <c r="F777"/>
      <c r="G777"/>
      <c r="H777"/>
      <c r="I777"/>
      <c r="J777"/>
      <c r="K777"/>
    </row>
    <row r="778" spans="1:11" x14ac:dyDescent="0.25">
      <c r="A778"/>
      <c r="B778"/>
      <c r="C778"/>
      <c r="D778"/>
      <c r="E778"/>
      <c r="F778"/>
      <c r="G778"/>
      <c r="H778"/>
      <c r="I778"/>
      <c r="J778"/>
      <c r="K778"/>
    </row>
    <row r="779" spans="1:11" x14ac:dyDescent="0.25">
      <c r="A779"/>
      <c r="B779"/>
      <c r="C779"/>
      <c r="D779"/>
      <c r="E779"/>
      <c r="F779"/>
      <c r="G779"/>
      <c r="H779"/>
      <c r="I779"/>
      <c r="J779"/>
      <c r="K779"/>
    </row>
    <row r="780" spans="1:11" x14ac:dyDescent="0.25">
      <c r="A780"/>
      <c r="B780"/>
      <c r="C780"/>
      <c r="D780"/>
      <c r="E780"/>
      <c r="F780"/>
      <c r="G780"/>
      <c r="H780"/>
      <c r="I780"/>
      <c r="J780"/>
      <c r="K780"/>
    </row>
    <row r="781" spans="1:11" x14ac:dyDescent="0.25">
      <c r="A781"/>
      <c r="B781"/>
      <c r="C781"/>
      <c r="D781"/>
      <c r="E781"/>
      <c r="F781"/>
      <c r="G781"/>
      <c r="H781"/>
      <c r="I781"/>
      <c r="J781"/>
      <c r="K781"/>
    </row>
    <row r="782" spans="1:11" x14ac:dyDescent="0.25">
      <c r="A782"/>
      <c r="B782"/>
      <c r="C782"/>
      <c r="D782"/>
      <c r="E782"/>
      <c r="F782"/>
      <c r="G782"/>
      <c r="H782"/>
      <c r="I782"/>
      <c r="J782"/>
      <c r="K782"/>
    </row>
    <row r="783" spans="1:11" x14ac:dyDescent="0.25">
      <c r="A783"/>
      <c r="B783"/>
      <c r="C783"/>
      <c r="D783"/>
      <c r="E783"/>
      <c r="F783"/>
      <c r="G783"/>
      <c r="H783"/>
      <c r="I783"/>
      <c r="J783"/>
      <c r="K783"/>
    </row>
    <row r="784" spans="1:11" x14ac:dyDescent="0.25">
      <c r="A784"/>
      <c r="B784"/>
      <c r="C784"/>
      <c r="D784"/>
      <c r="E784"/>
      <c r="F784"/>
      <c r="G784"/>
      <c r="H784"/>
      <c r="I784"/>
      <c r="J784"/>
      <c r="K784"/>
    </row>
    <row r="785" spans="1:11" x14ac:dyDescent="0.25">
      <c r="A785"/>
      <c r="B785"/>
      <c r="C785"/>
      <c r="D785"/>
      <c r="E785"/>
      <c r="F785"/>
      <c r="G785"/>
      <c r="H785"/>
      <c r="I785"/>
      <c r="J785"/>
      <c r="K785"/>
    </row>
    <row r="786" spans="1:11" x14ac:dyDescent="0.25">
      <c r="A786"/>
      <c r="B786"/>
      <c r="C786"/>
      <c r="D786"/>
      <c r="E786"/>
      <c r="F786"/>
      <c r="G786"/>
      <c r="H786"/>
      <c r="I786"/>
      <c r="J786"/>
      <c r="K786"/>
    </row>
    <row r="787" spans="1:11" x14ac:dyDescent="0.25">
      <c r="A787"/>
      <c r="B787"/>
      <c r="C787"/>
      <c r="D787"/>
      <c r="E787"/>
      <c r="F787"/>
      <c r="G787"/>
      <c r="H787"/>
      <c r="I787"/>
      <c r="J787"/>
      <c r="K787"/>
    </row>
    <row r="788" spans="1:11" x14ac:dyDescent="0.25">
      <c r="A788"/>
      <c r="B788"/>
      <c r="C788"/>
      <c r="D788"/>
      <c r="E788"/>
      <c r="F788"/>
      <c r="G788"/>
      <c r="H788"/>
      <c r="I788"/>
      <c r="J788"/>
      <c r="K788"/>
    </row>
    <row r="789" spans="1:11" x14ac:dyDescent="0.25">
      <c r="A789"/>
      <c r="B789"/>
      <c r="C789"/>
      <c r="D789"/>
      <c r="E789"/>
      <c r="F789"/>
      <c r="G789"/>
      <c r="H789"/>
      <c r="I789"/>
      <c r="J789"/>
      <c r="K789"/>
    </row>
    <row r="790" spans="1:11" x14ac:dyDescent="0.25">
      <c r="A790"/>
      <c r="B790"/>
      <c r="C790"/>
      <c r="D790"/>
      <c r="E790"/>
      <c r="F790"/>
      <c r="G790"/>
      <c r="H790"/>
      <c r="I790"/>
      <c r="J790"/>
      <c r="K790"/>
    </row>
    <row r="791" spans="1:11" x14ac:dyDescent="0.25">
      <c r="A791"/>
      <c r="B791"/>
      <c r="C791"/>
      <c r="D791"/>
      <c r="E791"/>
      <c r="F791"/>
      <c r="G791"/>
      <c r="H791"/>
      <c r="I791"/>
      <c r="J791"/>
      <c r="K791"/>
    </row>
    <row r="792" spans="1:11" x14ac:dyDescent="0.25">
      <c r="A792"/>
      <c r="B792"/>
      <c r="C792"/>
      <c r="D792"/>
      <c r="E792"/>
      <c r="F792"/>
      <c r="G792"/>
      <c r="H792"/>
      <c r="I792"/>
      <c r="J792"/>
      <c r="K792"/>
    </row>
    <row r="793" spans="1:11" x14ac:dyDescent="0.25">
      <c r="A793"/>
      <c r="B793"/>
      <c r="C793"/>
      <c r="D793"/>
      <c r="E793"/>
      <c r="F793"/>
      <c r="G793"/>
      <c r="H793"/>
      <c r="I793"/>
      <c r="J793"/>
      <c r="K793"/>
    </row>
    <row r="794" spans="1:11" x14ac:dyDescent="0.25">
      <c r="A794"/>
      <c r="B794"/>
      <c r="C794"/>
      <c r="D794"/>
      <c r="E794"/>
      <c r="F794"/>
      <c r="G794"/>
      <c r="H794"/>
      <c r="I794"/>
      <c r="J794"/>
      <c r="K794"/>
    </row>
    <row r="795" spans="1:11" x14ac:dyDescent="0.25">
      <c r="A795"/>
      <c r="B795"/>
      <c r="C795"/>
      <c r="D795"/>
      <c r="E795"/>
      <c r="F795"/>
      <c r="G795"/>
      <c r="H795"/>
      <c r="I795"/>
      <c r="J795"/>
      <c r="K795"/>
    </row>
    <row r="796" spans="1:11" x14ac:dyDescent="0.25">
      <c r="A796"/>
      <c r="B796"/>
      <c r="C796"/>
      <c r="D796"/>
      <c r="E796"/>
      <c r="F796"/>
      <c r="G796"/>
      <c r="H796"/>
      <c r="I796"/>
      <c r="J796"/>
      <c r="K796"/>
    </row>
    <row r="797" spans="1:11" x14ac:dyDescent="0.25">
      <c r="A797"/>
      <c r="B797"/>
      <c r="C797"/>
      <c r="D797"/>
      <c r="E797"/>
      <c r="F797"/>
      <c r="G797"/>
      <c r="H797"/>
      <c r="I797"/>
      <c r="J797"/>
      <c r="K797"/>
    </row>
    <row r="798" spans="1:11" x14ac:dyDescent="0.25">
      <c r="A798"/>
      <c r="B798"/>
      <c r="C798"/>
      <c r="D798"/>
      <c r="E798"/>
      <c r="F798"/>
      <c r="G798"/>
      <c r="H798"/>
      <c r="I798"/>
      <c r="J798"/>
      <c r="K798"/>
    </row>
    <row r="799" spans="1:11" x14ac:dyDescent="0.25">
      <c r="A799"/>
      <c r="B799"/>
      <c r="C799"/>
      <c r="D799"/>
      <c r="E799"/>
      <c r="F799"/>
      <c r="G799"/>
      <c r="H799"/>
      <c r="I799"/>
      <c r="J799"/>
      <c r="K799"/>
    </row>
    <row r="800" spans="1:11" x14ac:dyDescent="0.25">
      <c r="A800"/>
      <c r="B800"/>
      <c r="C800"/>
      <c r="D800"/>
      <c r="E800"/>
      <c r="F800"/>
      <c r="G800"/>
      <c r="H800"/>
      <c r="I800"/>
      <c r="J800"/>
      <c r="K800"/>
    </row>
    <row r="801" spans="1:11" x14ac:dyDescent="0.25">
      <c r="A801"/>
      <c r="B801"/>
      <c r="C801"/>
      <c r="D801"/>
      <c r="E801"/>
      <c r="F801"/>
      <c r="G801"/>
      <c r="H801"/>
      <c r="I801"/>
      <c r="J801"/>
      <c r="K801"/>
    </row>
    <row r="802" spans="1:11" x14ac:dyDescent="0.25">
      <c r="A802"/>
      <c r="B802"/>
      <c r="C802"/>
      <c r="D802"/>
      <c r="E802"/>
      <c r="F802"/>
      <c r="G802"/>
      <c r="H802"/>
      <c r="I802"/>
      <c r="J802"/>
      <c r="K802"/>
    </row>
    <row r="803" spans="1:11" x14ac:dyDescent="0.25">
      <c r="A803"/>
      <c r="B803"/>
      <c r="C803"/>
      <c r="D803"/>
      <c r="E803"/>
      <c r="F803"/>
      <c r="G803"/>
      <c r="H803"/>
      <c r="I803"/>
      <c r="J803"/>
      <c r="K803"/>
    </row>
    <row r="804" spans="1:11" x14ac:dyDescent="0.25">
      <c r="A804"/>
      <c r="B804"/>
      <c r="C804"/>
      <c r="D804"/>
      <c r="E804"/>
      <c r="F804"/>
      <c r="G804"/>
      <c r="H804"/>
      <c r="I804"/>
      <c r="J804"/>
      <c r="K804"/>
    </row>
    <row r="805" spans="1:11" x14ac:dyDescent="0.25">
      <c r="A805"/>
      <c r="B805"/>
      <c r="C805"/>
      <c r="D805"/>
      <c r="E805"/>
      <c r="F805"/>
      <c r="G805"/>
      <c r="H805"/>
      <c r="I805"/>
      <c r="J805"/>
      <c r="K805"/>
    </row>
    <row r="806" spans="1:11" x14ac:dyDescent="0.25">
      <c r="A806"/>
      <c r="B806"/>
      <c r="C806"/>
      <c r="D806"/>
      <c r="E806"/>
      <c r="F806"/>
      <c r="G806"/>
      <c r="H806"/>
      <c r="I806"/>
      <c r="J806"/>
      <c r="K806"/>
    </row>
    <row r="807" spans="1:11" x14ac:dyDescent="0.25">
      <c r="A807"/>
      <c r="B807"/>
      <c r="C807"/>
      <c r="D807"/>
      <c r="E807"/>
      <c r="F807"/>
      <c r="G807"/>
      <c r="H807"/>
      <c r="I807"/>
      <c r="J807"/>
      <c r="K807"/>
    </row>
    <row r="808" spans="1:11" x14ac:dyDescent="0.25">
      <c r="A808"/>
      <c r="B808"/>
      <c r="C808"/>
      <c r="D808"/>
      <c r="E808"/>
      <c r="F808"/>
      <c r="G808"/>
      <c r="H808"/>
      <c r="I808"/>
      <c r="J808"/>
      <c r="K808"/>
    </row>
    <row r="809" spans="1:11" x14ac:dyDescent="0.25">
      <c r="A809"/>
      <c r="B809"/>
      <c r="C809"/>
      <c r="D809"/>
      <c r="E809"/>
      <c r="F809"/>
      <c r="G809"/>
      <c r="H809"/>
      <c r="I809"/>
      <c r="J809"/>
      <c r="K809"/>
    </row>
    <row r="810" spans="1:11" x14ac:dyDescent="0.25">
      <c r="A810"/>
      <c r="B810"/>
      <c r="C810"/>
      <c r="D810"/>
      <c r="E810"/>
      <c r="F810"/>
      <c r="G810"/>
      <c r="H810"/>
      <c r="I810"/>
      <c r="J810"/>
      <c r="K810"/>
    </row>
    <row r="811" spans="1:11" x14ac:dyDescent="0.25">
      <c r="A811"/>
      <c r="B811"/>
      <c r="C811"/>
      <c r="D811"/>
      <c r="E811"/>
      <c r="F811"/>
      <c r="G811"/>
      <c r="H811"/>
      <c r="I811"/>
      <c r="J811"/>
      <c r="K811"/>
    </row>
    <row r="812" spans="1:11" x14ac:dyDescent="0.25">
      <c r="A812"/>
      <c r="B812"/>
      <c r="C812"/>
      <c r="D812"/>
      <c r="E812"/>
      <c r="F812"/>
      <c r="G812"/>
      <c r="H812"/>
      <c r="I812"/>
      <c r="J812"/>
      <c r="K812"/>
    </row>
    <row r="813" spans="1:11" x14ac:dyDescent="0.25">
      <c r="A813"/>
      <c r="B813"/>
      <c r="C813"/>
      <c r="D813"/>
      <c r="E813"/>
      <c r="F813"/>
      <c r="G813"/>
      <c r="H813"/>
      <c r="I813"/>
      <c r="J813"/>
      <c r="K813"/>
    </row>
    <row r="814" spans="1:11" x14ac:dyDescent="0.25">
      <c r="A814"/>
      <c r="B814"/>
      <c r="C814"/>
      <c r="D814"/>
      <c r="E814"/>
      <c r="F814"/>
      <c r="G814"/>
      <c r="H814"/>
      <c r="I814"/>
      <c r="J814"/>
      <c r="K814"/>
    </row>
    <row r="815" spans="1:11" x14ac:dyDescent="0.25">
      <c r="A815"/>
      <c r="B815"/>
      <c r="C815"/>
      <c r="D815"/>
      <c r="E815"/>
      <c r="F815"/>
      <c r="G815"/>
      <c r="H815"/>
      <c r="I815"/>
      <c r="J815"/>
      <c r="K815"/>
    </row>
    <row r="816" spans="1:11" x14ac:dyDescent="0.25">
      <c r="A816"/>
      <c r="B816"/>
      <c r="C816"/>
      <c r="D816"/>
      <c r="E816"/>
      <c r="F816"/>
      <c r="G816"/>
      <c r="H816"/>
      <c r="I816"/>
      <c r="J816"/>
      <c r="K816"/>
    </row>
    <row r="817" spans="1:11" x14ac:dyDescent="0.25">
      <c r="A817"/>
      <c r="B817"/>
      <c r="C817"/>
      <c r="D817"/>
      <c r="E817"/>
      <c r="F817"/>
      <c r="G817"/>
      <c r="H817"/>
      <c r="I817"/>
      <c r="J817"/>
      <c r="K817"/>
    </row>
    <row r="818" spans="1:11" x14ac:dyDescent="0.25">
      <c r="A818"/>
      <c r="B818"/>
      <c r="C818"/>
      <c r="D818"/>
      <c r="E818"/>
      <c r="F818"/>
      <c r="G818"/>
      <c r="H818"/>
      <c r="I818"/>
      <c r="J818"/>
      <c r="K818"/>
    </row>
    <row r="819" spans="1:11" x14ac:dyDescent="0.25">
      <c r="A819"/>
      <c r="B819"/>
      <c r="C819"/>
      <c r="D819"/>
      <c r="E819"/>
      <c r="F819"/>
      <c r="G819"/>
      <c r="H819"/>
      <c r="I819"/>
      <c r="J819"/>
      <c r="K819"/>
    </row>
    <row r="820" spans="1:11" x14ac:dyDescent="0.25">
      <c r="A820"/>
      <c r="B820"/>
      <c r="C820"/>
      <c r="D820"/>
      <c r="E820"/>
      <c r="F820"/>
      <c r="G820"/>
      <c r="H820"/>
      <c r="I820"/>
      <c r="J820"/>
      <c r="K820"/>
    </row>
    <row r="821" spans="1:11" x14ac:dyDescent="0.25">
      <c r="A821"/>
      <c r="B821"/>
      <c r="C821"/>
      <c r="D821"/>
      <c r="E821"/>
      <c r="F821"/>
      <c r="G821"/>
      <c r="H821"/>
      <c r="I821"/>
      <c r="J821"/>
      <c r="K821"/>
    </row>
    <row r="822" spans="1:11" x14ac:dyDescent="0.25">
      <c r="A822"/>
      <c r="B822"/>
      <c r="C822"/>
      <c r="D822"/>
      <c r="E822"/>
      <c r="F822"/>
      <c r="G822"/>
      <c r="H822"/>
      <c r="I822"/>
      <c r="J822"/>
      <c r="K822"/>
    </row>
    <row r="823" spans="1:11" x14ac:dyDescent="0.25">
      <c r="A823"/>
      <c r="B823"/>
      <c r="C823"/>
      <c r="D823"/>
      <c r="E823"/>
      <c r="F823"/>
      <c r="G823"/>
      <c r="H823"/>
      <c r="I823"/>
      <c r="J823"/>
      <c r="K823"/>
    </row>
    <row r="824" spans="1:11" x14ac:dyDescent="0.25">
      <c r="A824"/>
      <c r="B824"/>
      <c r="C824"/>
      <c r="D824"/>
      <c r="E824"/>
      <c r="F824"/>
      <c r="G824"/>
      <c r="H824"/>
      <c r="I824"/>
      <c r="J824"/>
      <c r="K824"/>
    </row>
    <row r="825" spans="1:11" x14ac:dyDescent="0.25">
      <c r="A825"/>
      <c r="B825"/>
      <c r="C825"/>
      <c r="D825"/>
      <c r="E825"/>
      <c r="F825"/>
      <c r="G825"/>
      <c r="H825"/>
      <c r="I825"/>
      <c r="J825"/>
      <c r="K825"/>
    </row>
    <row r="826" spans="1:11" x14ac:dyDescent="0.25">
      <c r="A826"/>
      <c r="B826"/>
      <c r="C826"/>
      <c r="D826"/>
      <c r="E826"/>
      <c r="F826"/>
      <c r="G826"/>
      <c r="H826"/>
      <c r="I826"/>
      <c r="J826"/>
      <c r="K826"/>
    </row>
    <row r="827" spans="1:11" x14ac:dyDescent="0.25">
      <c r="A827"/>
      <c r="B827"/>
      <c r="C827"/>
      <c r="D827"/>
      <c r="E827"/>
      <c r="F827"/>
      <c r="G827"/>
      <c r="H827"/>
      <c r="I827"/>
      <c r="J827"/>
      <c r="K827"/>
    </row>
    <row r="828" spans="1:11" x14ac:dyDescent="0.25">
      <c r="A828"/>
      <c r="B828"/>
      <c r="C828"/>
      <c r="D828"/>
      <c r="E828"/>
      <c r="F828"/>
      <c r="G828"/>
      <c r="H828"/>
      <c r="I828"/>
      <c r="J828"/>
      <c r="K828"/>
    </row>
    <row r="829" spans="1:11" x14ac:dyDescent="0.25">
      <c r="A829"/>
      <c r="B829"/>
      <c r="C829"/>
      <c r="D829"/>
      <c r="E829"/>
      <c r="F829"/>
      <c r="G829"/>
      <c r="H829"/>
      <c r="I829"/>
      <c r="J829"/>
      <c r="K829"/>
    </row>
    <row r="830" spans="1:11" x14ac:dyDescent="0.25">
      <c r="A830"/>
      <c r="B830"/>
      <c r="C830"/>
      <c r="D830"/>
      <c r="E830"/>
      <c r="F830"/>
      <c r="G830"/>
      <c r="H830"/>
      <c r="I830"/>
      <c r="J830"/>
      <c r="K830"/>
    </row>
    <row r="831" spans="1:11" x14ac:dyDescent="0.25">
      <c r="A831"/>
      <c r="B831"/>
      <c r="C831"/>
      <c r="D831"/>
      <c r="E831"/>
      <c r="F831"/>
      <c r="G831"/>
      <c r="H831"/>
      <c r="I831"/>
      <c r="J831"/>
      <c r="K831"/>
    </row>
    <row r="832" spans="1:11" x14ac:dyDescent="0.25">
      <c r="A832"/>
      <c r="B832"/>
      <c r="C832"/>
      <c r="D832"/>
      <c r="E832"/>
      <c r="F832"/>
      <c r="G832"/>
      <c r="H832"/>
      <c r="I832"/>
      <c r="J832"/>
      <c r="K832"/>
    </row>
    <row r="833" spans="1:11" x14ac:dyDescent="0.25">
      <c r="A833"/>
      <c r="B833"/>
      <c r="C833"/>
      <c r="D833"/>
      <c r="E833"/>
      <c r="F833"/>
      <c r="G833"/>
      <c r="H833"/>
      <c r="I833"/>
      <c r="J833"/>
      <c r="K833"/>
    </row>
    <row r="834" spans="1:11" x14ac:dyDescent="0.25">
      <c r="A834"/>
      <c r="B834"/>
      <c r="C834"/>
      <c r="D834"/>
      <c r="E834"/>
      <c r="F834"/>
      <c r="G834"/>
      <c r="H834"/>
      <c r="I834"/>
      <c r="J834"/>
      <c r="K834"/>
    </row>
    <row r="835" spans="1:11" x14ac:dyDescent="0.25">
      <c r="A835"/>
      <c r="B835"/>
      <c r="C835"/>
      <c r="D835"/>
      <c r="E835"/>
      <c r="F835"/>
      <c r="G835"/>
      <c r="H835"/>
      <c r="I835"/>
      <c r="J835"/>
      <c r="K835"/>
    </row>
    <row r="836" spans="1:11" x14ac:dyDescent="0.25">
      <c r="A836"/>
      <c r="B836"/>
      <c r="C836"/>
      <c r="D836"/>
      <c r="E836"/>
      <c r="F836"/>
      <c r="G836"/>
      <c r="H836"/>
      <c r="I836"/>
      <c r="J836"/>
      <c r="K836"/>
    </row>
    <row r="837" spans="1:11" x14ac:dyDescent="0.25">
      <c r="A837"/>
      <c r="B837"/>
      <c r="C837"/>
      <c r="D837"/>
      <c r="E837"/>
      <c r="F837"/>
      <c r="G837"/>
      <c r="H837"/>
      <c r="I837"/>
      <c r="J837"/>
      <c r="K837"/>
    </row>
    <row r="838" spans="1:11" x14ac:dyDescent="0.25">
      <c r="A838"/>
      <c r="B838"/>
      <c r="C838"/>
      <c r="D838"/>
      <c r="E838"/>
      <c r="F838"/>
      <c r="G838"/>
      <c r="H838"/>
      <c r="I838"/>
      <c r="J838"/>
      <c r="K838"/>
    </row>
    <row r="839" spans="1:11" x14ac:dyDescent="0.25">
      <c r="A839"/>
      <c r="B839"/>
      <c r="C839"/>
      <c r="D839"/>
      <c r="E839"/>
      <c r="F839"/>
      <c r="G839"/>
      <c r="H839"/>
      <c r="I839"/>
      <c r="J839"/>
      <c r="K839"/>
    </row>
    <row r="840" spans="1:11" x14ac:dyDescent="0.25">
      <c r="A840"/>
      <c r="B840"/>
      <c r="C840"/>
      <c r="D840"/>
      <c r="E840"/>
      <c r="F840"/>
      <c r="G840"/>
      <c r="H840"/>
      <c r="I840"/>
      <c r="J840"/>
      <c r="K840"/>
    </row>
    <row r="841" spans="1:11" x14ac:dyDescent="0.25">
      <c r="A841"/>
      <c r="B841"/>
      <c r="C841"/>
      <c r="D841"/>
      <c r="E841"/>
      <c r="F841"/>
      <c r="G841"/>
      <c r="H841"/>
      <c r="I841"/>
      <c r="J841"/>
      <c r="K841"/>
    </row>
    <row r="842" spans="1:11" x14ac:dyDescent="0.25">
      <c r="A842"/>
      <c r="B842"/>
      <c r="C842"/>
      <c r="D842"/>
      <c r="E842"/>
      <c r="F842"/>
      <c r="G842"/>
      <c r="H842"/>
      <c r="I842"/>
      <c r="J842"/>
      <c r="K842"/>
    </row>
    <row r="843" spans="1:11" x14ac:dyDescent="0.25">
      <c r="A843"/>
      <c r="B843"/>
      <c r="C843"/>
      <c r="D843"/>
      <c r="E843"/>
      <c r="F843"/>
      <c r="G843"/>
      <c r="H843"/>
      <c r="I843"/>
      <c r="J843"/>
      <c r="K843"/>
    </row>
    <row r="844" spans="1:11" x14ac:dyDescent="0.25">
      <c r="A844"/>
      <c r="B844"/>
      <c r="C844"/>
      <c r="D844"/>
      <c r="E844"/>
      <c r="F844"/>
      <c r="G844"/>
      <c r="H844"/>
      <c r="I844"/>
      <c r="J844"/>
      <c r="K844"/>
    </row>
    <row r="845" spans="1:11" x14ac:dyDescent="0.25">
      <c r="A845"/>
      <c r="B845"/>
      <c r="C845"/>
      <c r="D845"/>
      <c r="E845"/>
      <c r="F845"/>
      <c r="G845"/>
      <c r="H845"/>
      <c r="I845"/>
      <c r="J845"/>
      <c r="K845"/>
    </row>
    <row r="846" spans="1:11" x14ac:dyDescent="0.25">
      <c r="A846"/>
      <c r="B846"/>
      <c r="C846"/>
      <c r="D846"/>
      <c r="E846"/>
      <c r="F846"/>
      <c r="G846"/>
      <c r="H846"/>
      <c r="I846"/>
      <c r="J846"/>
      <c r="K846"/>
    </row>
    <row r="847" spans="1:11" x14ac:dyDescent="0.25">
      <c r="A847"/>
      <c r="B847"/>
      <c r="C847"/>
      <c r="D847"/>
      <c r="E847"/>
      <c r="F847"/>
      <c r="G847"/>
      <c r="H847"/>
      <c r="I847"/>
      <c r="J847"/>
      <c r="K847"/>
    </row>
    <row r="848" spans="1:11" x14ac:dyDescent="0.25">
      <c r="A848"/>
      <c r="B848"/>
      <c r="C848"/>
      <c r="D848"/>
      <c r="E848"/>
      <c r="F848"/>
      <c r="G848"/>
      <c r="H848"/>
      <c r="I848"/>
      <c r="J848"/>
      <c r="K848"/>
    </row>
    <row r="849" spans="1:11" x14ac:dyDescent="0.25">
      <c r="A849"/>
      <c r="B849"/>
      <c r="C849"/>
      <c r="D849"/>
      <c r="E849"/>
      <c r="F849"/>
      <c r="G849"/>
      <c r="H849"/>
      <c r="I849"/>
      <c r="J849"/>
      <c r="K849"/>
    </row>
    <row r="850" spans="1:11" x14ac:dyDescent="0.25">
      <c r="A850"/>
      <c r="B850"/>
      <c r="C850"/>
      <c r="D850"/>
      <c r="E850"/>
      <c r="F850"/>
      <c r="G850"/>
      <c r="H850"/>
      <c r="I850"/>
      <c r="J850"/>
      <c r="K850"/>
    </row>
    <row r="851" spans="1:11" x14ac:dyDescent="0.25">
      <c r="A851"/>
      <c r="B851"/>
      <c r="C851"/>
      <c r="D851"/>
      <c r="E851"/>
      <c r="F851"/>
      <c r="G851"/>
      <c r="H851"/>
      <c r="I851"/>
      <c r="J851"/>
      <c r="K851"/>
    </row>
    <row r="852" spans="1:11" x14ac:dyDescent="0.25">
      <c r="A852"/>
      <c r="B852"/>
      <c r="C852"/>
      <c r="D852"/>
      <c r="E852"/>
      <c r="F852"/>
      <c r="G852"/>
      <c r="H852"/>
      <c r="I852"/>
      <c r="J852"/>
      <c r="K852"/>
    </row>
    <row r="853" spans="1:11" x14ac:dyDescent="0.25">
      <c r="A853"/>
      <c r="B853"/>
      <c r="C853"/>
      <c r="D853"/>
      <c r="E853"/>
      <c r="F853"/>
      <c r="G853"/>
      <c r="H853"/>
      <c r="I853"/>
      <c r="J853"/>
      <c r="K853"/>
    </row>
    <row r="854" spans="1:11" x14ac:dyDescent="0.25">
      <c r="A854"/>
      <c r="B854"/>
      <c r="C854"/>
      <c r="D854"/>
      <c r="E854"/>
      <c r="F854"/>
      <c r="G854"/>
      <c r="H854"/>
      <c r="I854"/>
      <c r="J854"/>
      <c r="K854"/>
    </row>
    <row r="855" spans="1:11" x14ac:dyDescent="0.25">
      <c r="A855"/>
      <c r="B855"/>
      <c r="C855"/>
      <c r="D855"/>
      <c r="E855"/>
      <c r="F855"/>
      <c r="G855"/>
      <c r="H855"/>
      <c r="I855"/>
      <c r="J855"/>
      <c r="K855"/>
    </row>
    <row r="856" spans="1:11" x14ac:dyDescent="0.25">
      <c r="A856"/>
      <c r="B856"/>
      <c r="C856"/>
      <c r="D856"/>
      <c r="E856"/>
      <c r="F856"/>
      <c r="G856"/>
      <c r="H856"/>
      <c r="I856"/>
      <c r="J856"/>
      <c r="K856"/>
    </row>
    <row r="857" spans="1:11" x14ac:dyDescent="0.25">
      <c r="A857"/>
      <c r="B857"/>
      <c r="C857"/>
      <c r="D857"/>
      <c r="E857"/>
      <c r="F857"/>
      <c r="G857"/>
      <c r="H857"/>
      <c r="I857"/>
      <c r="J857"/>
      <c r="K857"/>
    </row>
    <row r="858" spans="1:11" x14ac:dyDescent="0.25">
      <c r="A858"/>
      <c r="B858"/>
      <c r="C858"/>
      <c r="D858"/>
      <c r="E858"/>
      <c r="F858"/>
      <c r="G858"/>
      <c r="H858"/>
      <c r="I858"/>
      <c r="J858"/>
      <c r="K858"/>
    </row>
    <row r="859" spans="1:11" x14ac:dyDescent="0.25">
      <c r="A859"/>
      <c r="B859"/>
      <c r="C859"/>
      <c r="D859"/>
      <c r="E859"/>
      <c r="F859"/>
      <c r="G859"/>
      <c r="H859"/>
      <c r="I859"/>
      <c r="J859"/>
      <c r="K859"/>
    </row>
    <row r="860" spans="1:11" x14ac:dyDescent="0.25">
      <c r="A860"/>
      <c r="B860"/>
      <c r="C860"/>
      <c r="D860"/>
      <c r="E860"/>
      <c r="F860"/>
      <c r="G860"/>
      <c r="H860"/>
      <c r="I860"/>
      <c r="J860"/>
      <c r="K860"/>
    </row>
    <row r="861" spans="1:11" x14ac:dyDescent="0.25">
      <c r="A861"/>
      <c r="B861"/>
      <c r="C861"/>
      <c r="D861"/>
      <c r="E861"/>
      <c r="F861"/>
      <c r="G861"/>
      <c r="H861"/>
      <c r="I861"/>
      <c r="J861"/>
      <c r="K861"/>
    </row>
    <row r="862" spans="1:11" x14ac:dyDescent="0.25">
      <c r="A862"/>
      <c r="B862"/>
      <c r="C862"/>
      <c r="D862"/>
      <c r="E862"/>
      <c r="F862"/>
      <c r="G862"/>
      <c r="H862"/>
      <c r="I862"/>
      <c r="J862"/>
      <c r="K862"/>
    </row>
    <row r="863" spans="1:11" x14ac:dyDescent="0.25">
      <c r="A863"/>
      <c r="B863"/>
      <c r="C863"/>
      <c r="D863"/>
      <c r="E863"/>
      <c r="F863"/>
      <c r="G863"/>
      <c r="H863"/>
      <c r="I863"/>
      <c r="J863"/>
      <c r="K863"/>
    </row>
    <row r="864" spans="1:11" x14ac:dyDescent="0.25">
      <c r="A864"/>
      <c r="B864"/>
      <c r="C864"/>
      <c r="D864"/>
      <c r="E864"/>
      <c r="F864"/>
      <c r="G864"/>
      <c r="H864"/>
      <c r="I864"/>
      <c r="J864"/>
      <c r="K864"/>
    </row>
    <row r="865" spans="1:11" x14ac:dyDescent="0.25">
      <c r="A865"/>
      <c r="B865"/>
      <c r="C865"/>
      <c r="D865"/>
      <c r="E865"/>
      <c r="F865"/>
      <c r="G865"/>
      <c r="H865"/>
      <c r="I865"/>
      <c r="J865"/>
      <c r="K865"/>
    </row>
    <row r="866" spans="1:11" x14ac:dyDescent="0.25">
      <c r="A866"/>
      <c r="B866"/>
      <c r="C866"/>
      <c r="D866"/>
      <c r="E866"/>
      <c r="F866"/>
      <c r="G866"/>
      <c r="H866"/>
      <c r="I866"/>
      <c r="J866"/>
      <c r="K866"/>
    </row>
    <row r="867" spans="1:11" x14ac:dyDescent="0.25">
      <c r="A867"/>
      <c r="B867"/>
      <c r="C867"/>
      <c r="D867"/>
      <c r="E867"/>
      <c r="F867"/>
      <c r="G867"/>
      <c r="H867"/>
      <c r="I867"/>
      <c r="J867"/>
      <c r="K867"/>
    </row>
    <row r="868" spans="1:11" x14ac:dyDescent="0.25">
      <c r="A868"/>
      <c r="B868"/>
      <c r="C868"/>
      <c r="D868"/>
      <c r="E868"/>
      <c r="F868"/>
      <c r="G868"/>
      <c r="H868"/>
      <c r="I868"/>
      <c r="J868"/>
      <c r="K868"/>
    </row>
    <row r="869" spans="1:11" x14ac:dyDescent="0.25">
      <c r="A869"/>
      <c r="B869"/>
      <c r="C869"/>
      <c r="D869"/>
      <c r="E869"/>
      <c r="F869"/>
      <c r="G869"/>
      <c r="H869"/>
      <c r="I869"/>
      <c r="J869"/>
      <c r="K869"/>
    </row>
    <row r="870" spans="1:11" x14ac:dyDescent="0.25">
      <c r="A870"/>
      <c r="B870"/>
      <c r="C870"/>
      <c r="D870"/>
      <c r="E870"/>
      <c r="F870"/>
      <c r="G870"/>
      <c r="H870"/>
      <c r="I870"/>
      <c r="J870"/>
      <c r="K870"/>
    </row>
    <row r="871" spans="1:11" x14ac:dyDescent="0.25">
      <c r="A871"/>
      <c r="B871"/>
      <c r="C871"/>
      <c r="D871"/>
      <c r="E871"/>
      <c r="F871"/>
      <c r="G871"/>
      <c r="H871"/>
      <c r="I871"/>
      <c r="J871"/>
      <c r="K871"/>
    </row>
    <row r="872" spans="1:11" x14ac:dyDescent="0.25">
      <c r="A872"/>
      <c r="B872"/>
      <c r="C872"/>
      <c r="D872"/>
      <c r="E872"/>
      <c r="F872"/>
      <c r="G872"/>
      <c r="H872"/>
      <c r="I872"/>
      <c r="J872"/>
      <c r="K872"/>
    </row>
    <row r="873" spans="1:11" x14ac:dyDescent="0.25">
      <c r="A873"/>
      <c r="B873"/>
      <c r="C873"/>
      <c r="D873"/>
      <c r="E873"/>
      <c r="F873"/>
      <c r="G873"/>
      <c r="H873"/>
      <c r="I873"/>
      <c r="J873"/>
      <c r="K873"/>
    </row>
    <row r="874" spans="1:11" x14ac:dyDescent="0.25">
      <c r="A874"/>
      <c r="B874"/>
      <c r="C874"/>
      <c r="D874"/>
      <c r="E874"/>
      <c r="F874"/>
      <c r="G874"/>
      <c r="H874"/>
      <c r="I874"/>
      <c r="J874"/>
      <c r="K874"/>
    </row>
    <row r="875" spans="1:11" x14ac:dyDescent="0.25">
      <c r="A875"/>
      <c r="B875"/>
      <c r="C875"/>
      <c r="D875"/>
      <c r="E875"/>
      <c r="F875"/>
      <c r="G875"/>
      <c r="H875"/>
      <c r="I875"/>
      <c r="J875"/>
      <c r="K875"/>
    </row>
    <row r="876" spans="1:11" x14ac:dyDescent="0.25">
      <c r="A876"/>
      <c r="B876"/>
      <c r="C876"/>
      <c r="D876"/>
      <c r="E876"/>
      <c r="F876"/>
      <c r="G876"/>
      <c r="H876"/>
      <c r="I876"/>
      <c r="J876"/>
      <c r="K876"/>
    </row>
    <row r="877" spans="1:11" x14ac:dyDescent="0.25">
      <c r="A877"/>
      <c r="B877"/>
      <c r="C877"/>
      <c r="D877"/>
      <c r="E877"/>
      <c r="F877"/>
      <c r="G877"/>
      <c r="H877"/>
      <c r="I877"/>
      <c r="J877"/>
      <c r="K877"/>
    </row>
    <row r="878" spans="1:11" x14ac:dyDescent="0.25">
      <c r="A878"/>
      <c r="B878"/>
      <c r="C878"/>
      <c r="D878"/>
      <c r="E878"/>
      <c r="F878"/>
      <c r="G878"/>
      <c r="H878"/>
      <c r="I878"/>
      <c r="J878"/>
      <c r="K878"/>
    </row>
    <row r="879" spans="1:11" x14ac:dyDescent="0.25">
      <c r="A879"/>
      <c r="B879"/>
      <c r="C879"/>
      <c r="D879"/>
      <c r="E879"/>
      <c r="F879"/>
      <c r="G879"/>
      <c r="H879"/>
      <c r="I879"/>
      <c r="J879"/>
      <c r="K879"/>
    </row>
    <row r="880" spans="1:11" x14ac:dyDescent="0.25">
      <c r="A880"/>
      <c r="B880"/>
      <c r="C880"/>
      <c r="D880"/>
      <c r="E880"/>
      <c r="F880"/>
      <c r="G880"/>
      <c r="H880"/>
      <c r="I880"/>
      <c r="J880"/>
      <c r="K880"/>
    </row>
    <row r="881" spans="1:11" x14ac:dyDescent="0.25">
      <c r="A881"/>
      <c r="B881"/>
      <c r="C881"/>
      <c r="D881"/>
      <c r="E881"/>
      <c r="F881"/>
      <c r="G881"/>
      <c r="H881"/>
      <c r="I881"/>
      <c r="J881"/>
      <c r="K881"/>
    </row>
    <row r="882" spans="1:11" x14ac:dyDescent="0.25">
      <c r="A882"/>
      <c r="B882"/>
      <c r="C882"/>
      <c r="D882"/>
      <c r="E882"/>
      <c r="F882"/>
      <c r="G882"/>
      <c r="H882"/>
      <c r="I882"/>
      <c r="J882"/>
      <c r="K882"/>
    </row>
    <row r="883" spans="1:11" x14ac:dyDescent="0.25">
      <c r="A883"/>
      <c r="B883"/>
      <c r="C883"/>
      <c r="D883"/>
      <c r="E883"/>
      <c r="F883"/>
      <c r="G883"/>
      <c r="H883"/>
      <c r="I883"/>
      <c r="J883"/>
      <c r="K883"/>
    </row>
    <row r="884" spans="1:11" x14ac:dyDescent="0.25">
      <c r="A884"/>
      <c r="B884"/>
      <c r="C884"/>
      <c r="D884"/>
      <c r="E884"/>
      <c r="F884"/>
      <c r="G884"/>
      <c r="H884"/>
      <c r="I884"/>
      <c r="J884"/>
      <c r="K884"/>
    </row>
    <row r="885" spans="1:11" x14ac:dyDescent="0.25">
      <c r="A885"/>
      <c r="B885"/>
      <c r="C885"/>
      <c r="D885"/>
      <c r="E885"/>
      <c r="F885"/>
      <c r="G885"/>
      <c r="H885"/>
      <c r="I885"/>
      <c r="J885"/>
      <c r="K885"/>
    </row>
    <row r="886" spans="1:11" x14ac:dyDescent="0.25">
      <c r="A886"/>
      <c r="B886"/>
      <c r="C886"/>
      <c r="D886"/>
      <c r="E886"/>
      <c r="F886"/>
      <c r="G886"/>
      <c r="H886"/>
      <c r="I886"/>
      <c r="J886"/>
      <c r="K886"/>
    </row>
    <row r="887" spans="1:11" x14ac:dyDescent="0.25">
      <c r="A887"/>
      <c r="B887"/>
      <c r="C887"/>
      <c r="D887"/>
      <c r="E887"/>
      <c r="F887"/>
      <c r="G887"/>
      <c r="H887"/>
      <c r="I887"/>
      <c r="J887"/>
      <c r="K887"/>
    </row>
    <row r="888" spans="1:11" x14ac:dyDescent="0.25">
      <c r="A888"/>
      <c r="B888"/>
      <c r="C888"/>
      <c r="D888"/>
      <c r="E888"/>
      <c r="F888"/>
      <c r="G888"/>
      <c r="H888"/>
      <c r="I888"/>
      <c r="J888"/>
      <c r="K888"/>
    </row>
    <row r="889" spans="1:11" x14ac:dyDescent="0.25">
      <c r="A889"/>
      <c r="B889"/>
      <c r="C889"/>
      <c r="D889"/>
      <c r="E889"/>
      <c r="F889"/>
      <c r="G889"/>
      <c r="H889"/>
      <c r="I889"/>
      <c r="J889"/>
      <c r="K889"/>
    </row>
    <row r="890" spans="1:11" x14ac:dyDescent="0.25">
      <c r="A890"/>
      <c r="B890"/>
      <c r="C890"/>
      <c r="D890"/>
      <c r="E890"/>
      <c r="F890"/>
      <c r="G890"/>
      <c r="H890"/>
      <c r="I890"/>
      <c r="J890"/>
      <c r="K890"/>
    </row>
    <row r="891" spans="1:11" x14ac:dyDescent="0.25">
      <c r="A891"/>
      <c r="B891"/>
      <c r="C891"/>
      <c r="D891"/>
      <c r="E891"/>
      <c r="F891"/>
      <c r="G891"/>
      <c r="H891"/>
      <c r="I891"/>
      <c r="J891"/>
      <c r="K891"/>
    </row>
    <row r="892" spans="1:11" x14ac:dyDescent="0.25">
      <c r="A892"/>
      <c r="B892"/>
      <c r="C892"/>
      <c r="D892"/>
      <c r="E892"/>
      <c r="F892"/>
      <c r="G892"/>
      <c r="H892"/>
      <c r="I892"/>
      <c r="J892"/>
      <c r="K892"/>
    </row>
    <row r="893" spans="1:11" x14ac:dyDescent="0.25">
      <c r="A893"/>
      <c r="B893"/>
      <c r="C893"/>
      <c r="D893"/>
      <c r="E893"/>
      <c r="F893"/>
      <c r="G893"/>
      <c r="H893"/>
      <c r="I893"/>
      <c r="J893"/>
      <c r="K893"/>
    </row>
    <row r="894" spans="1:11" x14ac:dyDescent="0.25">
      <c r="A894"/>
      <c r="B894"/>
      <c r="C894"/>
      <c r="D894"/>
      <c r="E894"/>
      <c r="F894"/>
      <c r="G894"/>
      <c r="H894"/>
      <c r="I894"/>
      <c r="J894"/>
      <c r="K894"/>
    </row>
    <row r="895" spans="1:11" x14ac:dyDescent="0.25">
      <c r="A895"/>
      <c r="B895"/>
      <c r="C895"/>
      <c r="D895"/>
      <c r="E895"/>
      <c r="F895"/>
      <c r="G895"/>
      <c r="H895"/>
      <c r="I895"/>
      <c r="J895"/>
      <c r="K895"/>
    </row>
    <row r="896" spans="1:11" x14ac:dyDescent="0.25">
      <c r="A896"/>
      <c r="B896"/>
      <c r="C896"/>
      <c r="D896"/>
      <c r="E896"/>
      <c r="F896"/>
      <c r="G896"/>
      <c r="H896"/>
      <c r="I896"/>
      <c r="J896"/>
      <c r="K896"/>
    </row>
    <row r="897" spans="1:11" x14ac:dyDescent="0.25">
      <c r="A897"/>
      <c r="B897"/>
      <c r="C897"/>
      <c r="D897"/>
      <c r="E897"/>
      <c r="F897"/>
      <c r="G897"/>
      <c r="H897"/>
      <c r="I897"/>
      <c r="J897"/>
      <c r="K897"/>
    </row>
    <row r="898" spans="1:11" x14ac:dyDescent="0.25">
      <c r="A898"/>
      <c r="B898"/>
      <c r="C898"/>
      <c r="D898"/>
      <c r="E898"/>
      <c r="F898"/>
      <c r="G898"/>
      <c r="H898"/>
      <c r="I898"/>
      <c r="J898"/>
      <c r="K898"/>
    </row>
    <row r="899" spans="1:11" x14ac:dyDescent="0.25">
      <c r="A899"/>
      <c r="B899"/>
      <c r="C899"/>
      <c r="D899"/>
      <c r="E899"/>
      <c r="F899"/>
      <c r="G899"/>
      <c r="H899"/>
      <c r="I899"/>
      <c r="J899"/>
      <c r="K899"/>
    </row>
    <row r="900" spans="1:11" x14ac:dyDescent="0.25">
      <c r="A900"/>
      <c r="B900"/>
      <c r="C900"/>
      <c r="D900"/>
      <c r="E900"/>
      <c r="F900"/>
      <c r="G900"/>
      <c r="H900"/>
      <c r="I900"/>
      <c r="J900"/>
      <c r="K900"/>
    </row>
    <row r="901" spans="1:11" x14ac:dyDescent="0.25">
      <c r="A901"/>
      <c r="B901"/>
      <c r="C901"/>
      <c r="D901"/>
      <c r="E901"/>
      <c r="F901"/>
      <c r="G901"/>
      <c r="H901"/>
      <c r="I901"/>
      <c r="J901"/>
      <c r="K901"/>
    </row>
    <row r="902" spans="1:11" x14ac:dyDescent="0.25">
      <c r="A902"/>
      <c r="B902"/>
      <c r="C902"/>
      <c r="D902"/>
      <c r="E902"/>
      <c r="F902"/>
      <c r="G902"/>
      <c r="H902"/>
      <c r="I902"/>
      <c r="J902"/>
      <c r="K902"/>
    </row>
    <row r="903" spans="1:11" x14ac:dyDescent="0.25">
      <c r="A903"/>
      <c r="B903"/>
      <c r="C903"/>
      <c r="D903"/>
      <c r="E903"/>
      <c r="F903"/>
      <c r="G903"/>
      <c r="H903"/>
      <c r="I903"/>
      <c r="J903"/>
      <c r="K903"/>
    </row>
    <row r="904" spans="1:11" x14ac:dyDescent="0.25">
      <c r="A904"/>
      <c r="B904"/>
      <c r="C904"/>
      <c r="D904"/>
      <c r="E904"/>
      <c r="F904"/>
      <c r="G904"/>
      <c r="H904"/>
      <c r="I904"/>
      <c r="J904"/>
      <c r="K904"/>
    </row>
    <row r="905" spans="1:11" x14ac:dyDescent="0.25">
      <c r="A905"/>
      <c r="B905"/>
      <c r="C905"/>
      <c r="D905"/>
      <c r="E905"/>
      <c r="F905"/>
      <c r="G905"/>
      <c r="H905"/>
      <c r="I905"/>
      <c r="J905"/>
      <c r="K905"/>
    </row>
    <row r="906" spans="1:11" x14ac:dyDescent="0.25">
      <c r="A906"/>
      <c r="B906"/>
      <c r="C906"/>
      <c r="D906"/>
      <c r="E906"/>
      <c r="F906"/>
      <c r="G906"/>
      <c r="H906"/>
      <c r="I906"/>
      <c r="J906"/>
      <c r="K906"/>
    </row>
    <row r="907" spans="1:11" x14ac:dyDescent="0.25">
      <c r="A907"/>
      <c r="B907"/>
      <c r="C907"/>
      <c r="D907"/>
      <c r="E907"/>
      <c r="F907"/>
      <c r="G907"/>
      <c r="H907"/>
      <c r="I907"/>
      <c r="J907"/>
      <c r="K907"/>
    </row>
    <row r="908" spans="1:11" x14ac:dyDescent="0.25">
      <c r="A908"/>
      <c r="B908"/>
      <c r="C908"/>
      <c r="D908"/>
      <c r="E908"/>
      <c r="F908"/>
      <c r="G908"/>
      <c r="H908"/>
      <c r="I908"/>
      <c r="J908"/>
      <c r="K908"/>
    </row>
    <row r="909" spans="1:11" x14ac:dyDescent="0.25">
      <c r="A909"/>
      <c r="B909"/>
      <c r="C909"/>
      <c r="D909"/>
      <c r="E909"/>
      <c r="F909"/>
      <c r="G909"/>
      <c r="H909"/>
      <c r="I909"/>
      <c r="J909"/>
      <c r="K909"/>
    </row>
    <row r="910" spans="1:11" x14ac:dyDescent="0.25">
      <c r="A910"/>
      <c r="B910"/>
      <c r="C910"/>
      <c r="D910"/>
      <c r="E910"/>
      <c r="F910"/>
      <c r="G910"/>
      <c r="H910"/>
      <c r="I910"/>
      <c r="J910"/>
      <c r="K910"/>
    </row>
    <row r="911" spans="1:11" x14ac:dyDescent="0.25">
      <c r="A911"/>
      <c r="B911"/>
      <c r="C911"/>
      <c r="D911"/>
      <c r="E911"/>
      <c r="F911"/>
      <c r="G911"/>
      <c r="H911"/>
      <c r="I911"/>
      <c r="J911"/>
      <c r="K911"/>
    </row>
    <row r="912" spans="1:11" x14ac:dyDescent="0.25">
      <c r="A912"/>
      <c r="B912"/>
      <c r="C912"/>
      <c r="D912"/>
      <c r="E912"/>
      <c r="F912"/>
      <c r="G912"/>
      <c r="H912"/>
      <c r="I912"/>
      <c r="J912"/>
      <c r="K912"/>
    </row>
    <row r="913" spans="1:11" x14ac:dyDescent="0.25">
      <c r="A913"/>
      <c r="B913"/>
      <c r="C913"/>
      <c r="D913"/>
      <c r="E913"/>
      <c r="F913"/>
      <c r="G913"/>
      <c r="H913"/>
      <c r="I913"/>
      <c r="J913"/>
      <c r="K913"/>
    </row>
    <row r="914" spans="1:11" x14ac:dyDescent="0.25">
      <c r="A914"/>
      <c r="B914"/>
      <c r="C914"/>
      <c r="D914"/>
      <c r="E914"/>
      <c r="F914"/>
      <c r="G914"/>
      <c r="H914"/>
      <c r="I914"/>
      <c r="J914"/>
      <c r="K914"/>
    </row>
    <row r="915" spans="1:11" x14ac:dyDescent="0.25">
      <c r="A915"/>
      <c r="B915"/>
      <c r="C915"/>
      <c r="D915"/>
      <c r="E915"/>
      <c r="F915"/>
      <c r="G915"/>
      <c r="H915"/>
      <c r="I915"/>
      <c r="J915"/>
      <c r="K915"/>
    </row>
    <row r="916" spans="1:11" x14ac:dyDescent="0.25">
      <c r="A916"/>
      <c r="B916"/>
      <c r="C916"/>
      <c r="D916"/>
      <c r="E916"/>
      <c r="F916"/>
      <c r="G916"/>
      <c r="H916"/>
      <c r="I916"/>
      <c r="J916"/>
      <c r="K916"/>
    </row>
    <row r="917" spans="1:11" x14ac:dyDescent="0.25">
      <c r="A917"/>
      <c r="B917"/>
      <c r="C917"/>
      <c r="D917"/>
      <c r="E917"/>
      <c r="F917"/>
      <c r="G917"/>
      <c r="H917"/>
      <c r="I917"/>
      <c r="J917"/>
      <c r="K917"/>
    </row>
    <row r="918" spans="1:11" x14ac:dyDescent="0.25">
      <c r="A918"/>
      <c r="B918"/>
      <c r="C918"/>
      <c r="D918"/>
      <c r="E918"/>
      <c r="F918"/>
      <c r="G918"/>
      <c r="H918"/>
      <c r="I918"/>
      <c r="J918"/>
      <c r="K918"/>
    </row>
    <row r="919" spans="1:11" x14ac:dyDescent="0.25">
      <c r="A919"/>
      <c r="B919"/>
      <c r="C919"/>
      <c r="D919"/>
      <c r="E919"/>
      <c r="F919"/>
      <c r="G919"/>
      <c r="H919"/>
      <c r="I919"/>
      <c r="J919"/>
      <c r="K919"/>
    </row>
    <row r="920" spans="1:11" x14ac:dyDescent="0.25">
      <c r="A920"/>
      <c r="B920"/>
      <c r="C920"/>
      <c r="D920"/>
      <c r="E920"/>
      <c r="F920"/>
      <c r="G920"/>
      <c r="H920"/>
      <c r="I920"/>
      <c r="J920"/>
      <c r="K920"/>
    </row>
    <row r="921" spans="1:11" x14ac:dyDescent="0.25">
      <c r="A921"/>
      <c r="B921"/>
      <c r="C921"/>
      <c r="D921"/>
      <c r="E921"/>
      <c r="F921"/>
      <c r="G921"/>
      <c r="H921"/>
      <c r="I921"/>
      <c r="J921"/>
      <c r="K921"/>
    </row>
    <row r="922" spans="1:11" x14ac:dyDescent="0.25">
      <c r="A922"/>
      <c r="B922"/>
      <c r="C922"/>
      <c r="D922"/>
      <c r="E922"/>
      <c r="F922"/>
      <c r="G922"/>
      <c r="H922"/>
      <c r="I922"/>
      <c r="J922"/>
      <c r="K922"/>
    </row>
    <row r="923" spans="1:11" x14ac:dyDescent="0.25">
      <c r="A923"/>
      <c r="B923"/>
      <c r="C923"/>
      <c r="D923"/>
      <c r="E923"/>
      <c r="F923"/>
      <c r="G923"/>
      <c r="H923"/>
      <c r="I923"/>
      <c r="J923"/>
      <c r="K923"/>
    </row>
    <row r="924" spans="1:11" x14ac:dyDescent="0.25">
      <c r="A924"/>
      <c r="B924"/>
      <c r="C924"/>
      <c r="D924"/>
      <c r="E924"/>
      <c r="F924"/>
      <c r="G924"/>
      <c r="H924"/>
      <c r="I924"/>
      <c r="J924"/>
      <c r="K924"/>
    </row>
    <row r="925" spans="1:11" x14ac:dyDescent="0.25">
      <c r="A925"/>
      <c r="B925"/>
      <c r="C925"/>
      <c r="D925"/>
      <c r="E925"/>
      <c r="F925"/>
      <c r="G925"/>
      <c r="H925"/>
      <c r="I925"/>
      <c r="J925"/>
      <c r="K925"/>
    </row>
    <row r="926" spans="1:11" x14ac:dyDescent="0.25">
      <c r="A926"/>
      <c r="B926"/>
      <c r="C926"/>
      <c r="D926"/>
      <c r="E926"/>
      <c r="F926"/>
      <c r="G926"/>
      <c r="H926"/>
      <c r="I926"/>
      <c r="J926"/>
      <c r="K926"/>
    </row>
    <row r="927" spans="1:11" x14ac:dyDescent="0.25">
      <c r="A927"/>
      <c r="B927"/>
      <c r="C927"/>
      <c r="D927"/>
      <c r="E927"/>
      <c r="F927"/>
      <c r="G927"/>
      <c r="H927"/>
      <c r="I927"/>
      <c r="J927"/>
      <c r="K927"/>
    </row>
    <row r="928" spans="1:11" x14ac:dyDescent="0.25">
      <c r="A928"/>
      <c r="B928"/>
      <c r="C928"/>
      <c r="D928"/>
      <c r="E928"/>
      <c r="F928"/>
      <c r="G928"/>
      <c r="H928"/>
      <c r="I928"/>
      <c r="J928"/>
      <c r="K928"/>
    </row>
    <row r="929" spans="1:11" x14ac:dyDescent="0.25">
      <c r="A929"/>
      <c r="B929"/>
      <c r="C929"/>
      <c r="D929"/>
      <c r="E929"/>
      <c r="F929"/>
      <c r="G929"/>
      <c r="H929"/>
      <c r="I929"/>
      <c r="J929"/>
      <c r="K929"/>
    </row>
    <row r="930" spans="1:11" x14ac:dyDescent="0.25">
      <c r="A930"/>
      <c r="B930"/>
      <c r="C930"/>
      <c r="D930"/>
      <c r="E930"/>
      <c r="F930"/>
      <c r="G930"/>
      <c r="H930"/>
      <c r="I930"/>
      <c r="J930"/>
      <c r="K930"/>
    </row>
    <row r="931" spans="1:11" x14ac:dyDescent="0.25">
      <c r="A931"/>
      <c r="B931"/>
      <c r="C931"/>
      <c r="D931"/>
      <c r="E931"/>
      <c r="F931"/>
      <c r="G931"/>
      <c r="H931"/>
      <c r="I931"/>
      <c r="J931"/>
      <c r="K931"/>
    </row>
    <row r="932" spans="1:11" x14ac:dyDescent="0.25">
      <c r="A932"/>
      <c r="B932"/>
      <c r="C932"/>
      <c r="D932"/>
      <c r="E932"/>
      <c r="F932"/>
      <c r="G932"/>
      <c r="H932"/>
      <c r="I932"/>
      <c r="J932"/>
      <c r="K932"/>
    </row>
    <row r="933" spans="1:11" x14ac:dyDescent="0.25">
      <c r="A933"/>
      <c r="B933"/>
      <c r="C933"/>
      <c r="D933"/>
      <c r="E933"/>
      <c r="F933"/>
      <c r="G933"/>
      <c r="H933"/>
      <c r="I933"/>
      <c r="J933"/>
      <c r="K933"/>
    </row>
    <row r="934" spans="1:11" x14ac:dyDescent="0.25">
      <c r="A934"/>
      <c r="B934"/>
      <c r="C934"/>
      <c r="D934"/>
      <c r="E934"/>
      <c r="F934"/>
      <c r="G934"/>
      <c r="H934"/>
      <c r="I934"/>
      <c r="J934"/>
      <c r="K934"/>
    </row>
    <row r="935" spans="1:11" x14ac:dyDescent="0.25">
      <c r="A935"/>
      <c r="B935"/>
      <c r="C935"/>
      <c r="D935"/>
      <c r="E935"/>
      <c r="F935"/>
      <c r="G935"/>
      <c r="H935"/>
      <c r="I935"/>
      <c r="J935"/>
      <c r="K935"/>
    </row>
    <row r="936" spans="1:11" x14ac:dyDescent="0.25">
      <c r="A936"/>
      <c r="B936"/>
      <c r="C936"/>
      <c r="D936"/>
      <c r="E936"/>
      <c r="F936"/>
      <c r="G936"/>
      <c r="H936"/>
      <c r="I936"/>
      <c r="J936"/>
      <c r="K936"/>
    </row>
    <row r="937" spans="1:11" x14ac:dyDescent="0.25">
      <c r="A937"/>
      <c r="B937"/>
      <c r="C937"/>
      <c r="D937"/>
      <c r="E937"/>
      <c r="F937"/>
      <c r="G937"/>
      <c r="H937"/>
      <c r="I937"/>
      <c r="J937"/>
      <c r="K937"/>
    </row>
    <row r="938" spans="1:11" x14ac:dyDescent="0.25">
      <c r="A938"/>
      <c r="B938"/>
      <c r="C938"/>
      <c r="D938"/>
      <c r="E938"/>
      <c r="F938"/>
      <c r="G938"/>
      <c r="H938"/>
      <c r="I938"/>
      <c r="J938"/>
      <c r="K938"/>
    </row>
    <row r="939" spans="1:11" x14ac:dyDescent="0.25">
      <c r="A939"/>
      <c r="B939"/>
      <c r="C939"/>
      <c r="D939"/>
      <c r="E939"/>
      <c r="F939"/>
      <c r="G939"/>
      <c r="H939"/>
      <c r="I939"/>
      <c r="J939"/>
      <c r="K939"/>
    </row>
    <row r="940" spans="1:11" x14ac:dyDescent="0.25">
      <c r="A940"/>
      <c r="B940"/>
      <c r="C940"/>
      <c r="D940"/>
      <c r="E940"/>
      <c r="F940"/>
      <c r="G940"/>
      <c r="H940"/>
      <c r="I940"/>
      <c r="J940"/>
      <c r="K940"/>
    </row>
    <row r="941" spans="1:11" x14ac:dyDescent="0.25">
      <c r="A941"/>
      <c r="B941"/>
      <c r="C941"/>
      <c r="D941"/>
      <c r="E941"/>
      <c r="F941"/>
      <c r="G941"/>
      <c r="H941"/>
      <c r="I941"/>
      <c r="J941"/>
      <c r="K941"/>
    </row>
    <row r="942" spans="1:11" x14ac:dyDescent="0.25">
      <c r="A942"/>
      <c r="B942"/>
      <c r="C942"/>
      <c r="D942"/>
      <c r="E942"/>
      <c r="F942"/>
      <c r="G942"/>
      <c r="H942"/>
      <c r="I942"/>
      <c r="J942"/>
      <c r="K942"/>
    </row>
    <row r="943" spans="1:11" x14ac:dyDescent="0.25">
      <c r="A943"/>
      <c r="B943"/>
      <c r="C943"/>
      <c r="D943"/>
      <c r="E943"/>
      <c r="F943"/>
      <c r="G943"/>
      <c r="H943"/>
      <c r="I943"/>
      <c r="J943"/>
      <c r="K943"/>
    </row>
    <row r="944" spans="1:11" x14ac:dyDescent="0.25">
      <c r="A944"/>
      <c r="B944"/>
      <c r="C944"/>
      <c r="D944"/>
      <c r="E944"/>
      <c r="F944"/>
      <c r="G944"/>
      <c r="H944"/>
      <c r="I944"/>
      <c r="J944"/>
      <c r="K944"/>
    </row>
    <row r="945" spans="1:11" x14ac:dyDescent="0.25">
      <c r="A945"/>
      <c r="B945"/>
      <c r="C945"/>
      <c r="D945"/>
      <c r="E945"/>
      <c r="F945"/>
      <c r="G945"/>
      <c r="H945"/>
      <c r="I945"/>
      <c r="J945"/>
      <c r="K945"/>
    </row>
    <row r="946" spans="1:11" x14ac:dyDescent="0.25">
      <c r="A946"/>
      <c r="B946"/>
      <c r="C946"/>
      <c r="D946"/>
      <c r="E946"/>
      <c r="F946"/>
      <c r="G946"/>
      <c r="H946"/>
      <c r="I946"/>
      <c r="J946"/>
      <c r="K946"/>
    </row>
    <row r="947" spans="1:11" x14ac:dyDescent="0.25">
      <c r="A947"/>
      <c r="B947"/>
      <c r="C947"/>
      <c r="D947"/>
      <c r="E947"/>
      <c r="F947"/>
      <c r="G947"/>
      <c r="H947"/>
      <c r="I947"/>
      <c r="J947"/>
      <c r="K947"/>
    </row>
    <row r="948" spans="1:11" x14ac:dyDescent="0.25">
      <c r="A948"/>
      <c r="B948"/>
      <c r="C948"/>
      <c r="D948"/>
      <c r="E948"/>
      <c r="F948"/>
      <c r="G948"/>
      <c r="H948"/>
      <c r="I948"/>
      <c r="J948"/>
      <c r="K948"/>
    </row>
    <row r="949" spans="1:11" x14ac:dyDescent="0.25">
      <c r="A949"/>
      <c r="B949"/>
      <c r="C949"/>
      <c r="D949"/>
      <c r="E949"/>
      <c r="F949"/>
      <c r="G949"/>
      <c r="H949"/>
      <c r="I949"/>
      <c r="J949"/>
      <c r="K949"/>
    </row>
    <row r="950" spans="1:11" x14ac:dyDescent="0.25">
      <c r="A950"/>
      <c r="B950"/>
      <c r="C950"/>
      <c r="D950"/>
      <c r="E950"/>
      <c r="F950"/>
      <c r="G950"/>
      <c r="H950"/>
      <c r="I950"/>
      <c r="J950"/>
      <c r="K950"/>
    </row>
    <row r="951" spans="1:11" x14ac:dyDescent="0.25">
      <c r="A951"/>
      <c r="B951"/>
      <c r="C951"/>
      <c r="D951"/>
      <c r="E951"/>
      <c r="F951"/>
      <c r="G951"/>
      <c r="H951"/>
      <c r="I951"/>
      <c r="J951"/>
      <c r="K951"/>
    </row>
    <row r="952" spans="1:11" x14ac:dyDescent="0.25">
      <c r="A952"/>
      <c r="B952"/>
      <c r="C952"/>
      <c r="D952"/>
      <c r="E952"/>
      <c r="F952"/>
      <c r="G952"/>
      <c r="H952"/>
      <c r="I952"/>
      <c r="J952"/>
      <c r="K952"/>
    </row>
    <row r="953" spans="1:11" x14ac:dyDescent="0.25">
      <c r="A953"/>
      <c r="B953"/>
      <c r="C953"/>
      <c r="D953"/>
      <c r="E953"/>
      <c r="F953"/>
      <c r="G953"/>
      <c r="H953"/>
      <c r="I953"/>
      <c r="J953"/>
      <c r="K953"/>
    </row>
    <row r="954" spans="1:11" x14ac:dyDescent="0.25">
      <c r="A954"/>
      <c r="B954"/>
      <c r="C954"/>
      <c r="D954"/>
      <c r="E954"/>
      <c r="F954"/>
      <c r="G954"/>
      <c r="H954"/>
      <c r="I954"/>
      <c r="J954"/>
      <c r="K954"/>
    </row>
    <row r="955" spans="1:11" x14ac:dyDescent="0.25">
      <c r="A955"/>
      <c r="B955"/>
      <c r="C955"/>
      <c r="D955"/>
      <c r="E955"/>
      <c r="F955"/>
      <c r="G955"/>
      <c r="H955"/>
      <c r="I955"/>
      <c r="J955"/>
      <c r="K955"/>
    </row>
    <row r="956" spans="1:11" x14ac:dyDescent="0.25">
      <c r="A956"/>
      <c r="B956"/>
      <c r="C956"/>
      <c r="D956"/>
      <c r="E956"/>
      <c r="F956"/>
      <c r="G956"/>
      <c r="H956"/>
      <c r="I956"/>
      <c r="J956"/>
      <c r="K956"/>
    </row>
    <row r="957" spans="1:11" x14ac:dyDescent="0.25">
      <c r="A957"/>
      <c r="B957"/>
      <c r="C957"/>
      <c r="D957"/>
      <c r="E957"/>
      <c r="F957"/>
      <c r="G957"/>
      <c r="H957"/>
      <c r="I957"/>
      <c r="J957"/>
      <c r="K957"/>
    </row>
    <row r="958" spans="1:11" x14ac:dyDescent="0.25">
      <c r="A958"/>
      <c r="B958"/>
      <c r="C958"/>
      <c r="D958"/>
      <c r="E958"/>
      <c r="F958"/>
      <c r="G958"/>
      <c r="H958"/>
      <c r="I958"/>
      <c r="J958"/>
      <c r="K958"/>
    </row>
    <row r="959" spans="1:11" x14ac:dyDescent="0.25">
      <c r="A959"/>
      <c r="B959"/>
      <c r="C959"/>
      <c r="D959"/>
      <c r="E959"/>
      <c r="F959"/>
      <c r="G959"/>
      <c r="H959"/>
      <c r="I959"/>
      <c r="J959"/>
      <c r="K959"/>
    </row>
    <row r="960" spans="1:11" x14ac:dyDescent="0.25">
      <c r="A960"/>
      <c r="B960"/>
      <c r="C960"/>
      <c r="D960"/>
      <c r="E960"/>
      <c r="F960"/>
      <c r="G960"/>
      <c r="H960"/>
      <c r="I960"/>
      <c r="J960"/>
      <c r="K960"/>
    </row>
    <row r="961" spans="1:11" x14ac:dyDescent="0.25">
      <c r="A961"/>
      <c r="B961"/>
      <c r="C961"/>
      <c r="D961"/>
      <c r="E961"/>
      <c r="F961"/>
      <c r="G961"/>
      <c r="H961"/>
      <c r="I961"/>
      <c r="J961"/>
      <c r="K961"/>
    </row>
    <row r="962" spans="1:11" x14ac:dyDescent="0.25">
      <c r="A962"/>
      <c r="B962"/>
      <c r="C962"/>
      <c r="D962"/>
      <c r="E962"/>
      <c r="F962"/>
      <c r="G962"/>
      <c r="H962"/>
      <c r="I962"/>
      <c r="J962"/>
      <c r="K962"/>
    </row>
    <row r="963" spans="1:11" x14ac:dyDescent="0.25">
      <c r="A963"/>
      <c r="B963"/>
      <c r="C963"/>
      <c r="D963"/>
      <c r="E963"/>
      <c r="F963"/>
      <c r="G963"/>
      <c r="H963"/>
      <c r="I963"/>
      <c r="J963"/>
      <c r="K963"/>
    </row>
    <row r="964" spans="1:11" x14ac:dyDescent="0.25">
      <c r="A964"/>
      <c r="B964"/>
      <c r="C964"/>
      <c r="D964"/>
      <c r="E964"/>
      <c r="F964"/>
      <c r="G964"/>
      <c r="H964"/>
      <c r="I964"/>
      <c r="J964"/>
      <c r="K964"/>
    </row>
    <row r="965" spans="1:11" x14ac:dyDescent="0.25">
      <c r="A965"/>
      <c r="B965"/>
      <c r="C965"/>
      <c r="D965"/>
      <c r="E965"/>
      <c r="F965"/>
      <c r="G965"/>
      <c r="H965"/>
      <c r="I965"/>
      <c r="J965"/>
      <c r="K965"/>
    </row>
    <row r="966" spans="1:11" x14ac:dyDescent="0.25">
      <c r="A966"/>
      <c r="B966"/>
      <c r="C966"/>
      <c r="D966"/>
      <c r="E966"/>
      <c r="F966"/>
      <c r="G966"/>
      <c r="H966"/>
      <c r="I966"/>
      <c r="J966"/>
      <c r="K966"/>
    </row>
    <row r="967" spans="1:11" x14ac:dyDescent="0.25">
      <c r="A967"/>
      <c r="B967"/>
      <c r="C967"/>
      <c r="D967"/>
      <c r="E967"/>
      <c r="F967"/>
      <c r="G967"/>
      <c r="H967"/>
      <c r="I967"/>
      <c r="J967"/>
      <c r="K967"/>
    </row>
    <row r="968" spans="1:11" x14ac:dyDescent="0.25">
      <c r="A968"/>
      <c r="B968"/>
      <c r="C968"/>
      <c r="D968"/>
      <c r="E968"/>
      <c r="F968"/>
      <c r="G968"/>
      <c r="H968"/>
      <c r="I968"/>
      <c r="J968"/>
      <c r="K968"/>
    </row>
    <row r="969" spans="1:11" x14ac:dyDescent="0.25">
      <c r="A969"/>
      <c r="B969"/>
      <c r="C969"/>
      <c r="D969"/>
      <c r="E969"/>
      <c r="F969"/>
      <c r="G969"/>
      <c r="H969"/>
      <c r="I969"/>
      <c r="J969"/>
      <c r="K969"/>
    </row>
    <row r="970" spans="1:11" x14ac:dyDescent="0.25">
      <c r="A970"/>
      <c r="B970"/>
      <c r="C970"/>
      <c r="D970"/>
      <c r="E970"/>
      <c r="F970"/>
      <c r="G970"/>
      <c r="H970"/>
      <c r="I970"/>
      <c r="J970"/>
      <c r="K970"/>
    </row>
    <row r="971" spans="1:11" x14ac:dyDescent="0.25">
      <c r="A971"/>
      <c r="B971"/>
      <c r="C971"/>
      <c r="D971"/>
      <c r="E971"/>
      <c r="F971"/>
      <c r="G971"/>
      <c r="H971"/>
      <c r="I971"/>
      <c r="J971"/>
      <c r="K971"/>
    </row>
    <row r="972" spans="1:11" x14ac:dyDescent="0.25">
      <c r="A972"/>
      <c r="B972"/>
      <c r="C972"/>
      <c r="D972"/>
      <c r="E972"/>
      <c r="F972"/>
      <c r="G972"/>
      <c r="H972"/>
      <c r="I972"/>
      <c r="J972"/>
      <c r="K972"/>
    </row>
    <row r="973" spans="1:11" x14ac:dyDescent="0.25">
      <c r="A973"/>
      <c r="B973"/>
      <c r="C973"/>
      <c r="D973"/>
      <c r="E973"/>
      <c r="F973"/>
      <c r="G973"/>
      <c r="H973"/>
      <c r="I973"/>
      <c r="J973"/>
      <c r="K973"/>
    </row>
    <row r="974" spans="1:11" x14ac:dyDescent="0.25">
      <c r="A974"/>
      <c r="B974"/>
      <c r="C974"/>
      <c r="D974"/>
      <c r="E974"/>
      <c r="F974"/>
      <c r="G974"/>
      <c r="H974"/>
      <c r="I974"/>
      <c r="J974"/>
      <c r="K974"/>
    </row>
    <row r="975" spans="1:11" x14ac:dyDescent="0.25">
      <c r="A975"/>
      <c r="B975"/>
      <c r="C975"/>
      <c r="D975"/>
      <c r="E975"/>
      <c r="F975"/>
      <c r="G975"/>
      <c r="H975"/>
      <c r="I975"/>
      <c r="J975"/>
      <c r="K975"/>
    </row>
    <row r="976" spans="1:11" x14ac:dyDescent="0.25">
      <c r="A976"/>
      <c r="B976"/>
      <c r="C976"/>
      <c r="D976"/>
      <c r="E976"/>
      <c r="F976"/>
      <c r="G976"/>
      <c r="H976"/>
      <c r="I976"/>
      <c r="J976"/>
      <c r="K976"/>
    </row>
    <row r="977" spans="1:11" x14ac:dyDescent="0.25">
      <c r="A977"/>
      <c r="B977"/>
      <c r="C977"/>
      <c r="D977"/>
      <c r="E977"/>
      <c r="F977"/>
      <c r="G977"/>
      <c r="H977"/>
      <c r="I977"/>
      <c r="J977"/>
      <c r="K977"/>
    </row>
    <row r="978" spans="1:11" x14ac:dyDescent="0.25">
      <c r="A978"/>
      <c r="B978"/>
      <c r="C978"/>
      <c r="D978"/>
      <c r="E978"/>
      <c r="F978"/>
      <c r="G978"/>
      <c r="H978"/>
      <c r="I978"/>
      <c r="J978"/>
      <c r="K978"/>
    </row>
    <row r="979" spans="1:11" x14ac:dyDescent="0.25">
      <c r="A979"/>
      <c r="B979"/>
      <c r="C979"/>
      <c r="D979"/>
      <c r="E979"/>
      <c r="F979"/>
      <c r="G979"/>
      <c r="H979"/>
      <c r="I979"/>
      <c r="J979"/>
      <c r="K979"/>
    </row>
    <row r="980" spans="1:11" x14ac:dyDescent="0.25">
      <c r="A980"/>
      <c r="B980"/>
      <c r="C980"/>
      <c r="D980"/>
      <c r="E980"/>
      <c r="F980"/>
      <c r="G980"/>
      <c r="H980"/>
      <c r="I980"/>
      <c r="J980"/>
      <c r="K980"/>
    </row>
    <row r="981" spans="1:11" x14ac:dyDescent="0.25">
      <c r="A981"/>
      <c r="B981"/>
      <c r="C981"/>
      <c r="D981"/>
      <c r="E981"/>
      <c r="F981"/>
      <c r="G981"/>
      <c r="H981"/>
      <c r="I981"/>
      <c r="J981"/>
      <c r="K981"/>
    </row>
    <row r="982" spans="1:11" x14ac:dyDescent="0.25">
      <c r="A982"/>
      <c r="B982"/>
      <c r="C982"/>
      <c r="D982"/>
      <c r="E982"/>
      <c r="F982"/>
      <c r="G982"/>
      <c r="H982"/>
      <c r="I982"/>
      <c r="J982"/>
      <c r="K982"/>
    </row>
    <row r="983" spans="1:11" x14ac:dyDescent="0.25">
      <c r="A983"/>
      <c r="B983"/>
      <c r="C983"/>
      <c r="D983"/>
      <c r="E983"/>
      <c r="F983"/>
      <c r="G983"/>
      <c r="H983"/>
      <c r="I983"/>
      <c r="J983"/>
      <c r="K983"/>
    </row>
    <row r="984" spans="1:11" x14ac:dyDescent="0.25">
      <c r="A984"/>
      <c r="B984"/>
      <c r="C984"/>
      <c r="D984"/>
      <c r="E984"/>
      <c r="F984"/>
      <c r="G984"/>
      <c r="H984"/>
      <c r="I984"/>
      <c r="J984"/>
      <c r="K984"/>
    </row>
    <row r="985" spans="1:11" x14ac:dyDescent="0.25">
      <c r="A985"/>
      <c r="B985"/>
      <c r="C985"/>
      <c r="D985"/>
      <c r="E985"/>
      <c r="F985"/>
      <c r="G985"/>
      <c r="H985"/>
      <c r="I985"/>
      <c r="J985"/>
      <c r="K985"/>
    </row>
    <row r="986" spans="1:11" x14ac:dyDescent="0.25">
      <c r="A986"/>
      <c r="B986"/>
      <c r="C986"/>
      <c r="D986"/>
      <c r="E986"/>
      <c r="F986"/>
      <c r="G986"/>
      <c r="H986"/>
      <c r="I986"/>
      <c r="J986"/>
      <c r="K986"/>
    </row>
    <row r="987" spans="1:11" x14ac:dyDescent="0.25">
      <c r="A987"/>
      <c r="B987"/>
      <c r="C987"/>
      <c r="D987"/>
      <c r="E987"/>
      <c r="F987"/>
      <c r="G987"/>
      <c r="H987"/>
      <c r="I987"/>
      <c r="J987"/>
      <c r="K987"/>
    </row>
    <row r="988" spans="1:11" x14ac:dyDescent="0.25">
      <c r="A988"/>
      <c r="B988"/>
      <c r="C988"/>
      <c r="D988"/>
      <c r="E988"/>
      <c r="F988"/>
      <c r="G988"/>
      <c r="H988"/>
      <c r="I988"/>
      <c r="J988"/>
      <c r="K988"/>
    </row>
    <row r="989" spans="1:11" x14ac:dyDescent="0.25">
      <c r="A989"/>
      <c r="B989"/>
      <c r="C989"/>
      <c r="D989"/>
      <c r="E989"/>
      <c r="F989"/>
      <c r="G989"/>
      <c r="H989"/>
      <c r="I989"/>
      <c r="J989"/>
      <c r="K989"/>
    </row>
    <row r="990" spans="1:11" x14ac:dyDescent="0.25">
      <c r="A990"/>
      <c r="B990"/>
      <c r="C990"/>
      <c r="D990"/>
      <c r="E990"/>
      <c r="F990"/>
      <c r="G990"/>
      <c r="H990"/>
      <c r="I990"/>
      <c r="J990"/>
      <c r="K990"/>
    </row>
    <row r="991" spans="1:11" x14ac:dyDescent="0.25">
      <c r="A991"/>
      <c r="B991"/>
      <c r="C991"/>
      <c r="D991"/>
      <c r="E991"/>
      <c r="F991"/>
      <c r="G991"/>
      <c r="H991"/>
      <c r="I991"/>
      <c r="J991"/>
      <c r="K991"/>
    </row>
    <row r="992" spans="1:11" x14ac:dyDescent="0.25">
      <c r="A992"/>
      <c r="B992"/>
      <c r="C992"/>
      <c r="D992"/>
      <c r="E992"/>
      <c r="F992"/>
      <c r="G992"/>
      <c r="H992"/>
      <c r="I992"/>
      <c r="J992"/>
      <c r="K992"/>
    </row>
    <row r="993" spans="1:11" x14ac:dyDescent="0.25">
      <c r="A993"/>
      <c r="B993"/>
      <c r="C993"/>
      <c r="D993"/>
      <c r="E993"/>
      <c r="F993"/>
      <c r="G993"/>
      <c r="H993"/>
      <c r="I993"/>
      <c r="J993"/>
      <c r="K993"/>
    </row>
    <row r="994" spans="1:11" x14ac:dyDescent="0.25">
      <c r="A994"/>
      <c r="B994"/>
      <c r="C994"/>
      <c r="D994"/>
      <c r="E994"/>
      <c r="F994"/>
      <c r="G994"/>
      <c r="H994"/>
      <c r="I994"/>
      <c r="J994"/>
      <c r="K994"/>
    </row>
    <row r="995" spans="1:11" x14ac:dyDescent="0.25">
      <c r="A995"/>
      <c r="B995"/>
      <c r="C995"/>
      <c r="D995"/>
      <c r="E995"/>
      <c r="F995"/>
      <c r="G995"/>
      <c r="H995"/>
      <c r="I995"/>
      <c r="J995"/>
      <c r="K995"/>
    </row>
    <row r="996" spans="1:11" x14ac:dyDescent="0.25">
      <c r="A996"/>
      <c r="B996"/>
      <c r="C996"/>
      <c r="D996"/>
      <c r="E996"/>
      <c r="F996"/>
      <c r="G996"/>
      <c r="H996"/>
      <c r="I996"/>
      <c r="J996"/>
      <c r="K996"/>
    </row>
    <row r="997" spans="1:11" x14ac:dyDescent="0.25">
      <c r="A997"/>
      <c r="B997"/>
      <c r="C997"/>
      <c r="D997"/>
      <c r="E997"/>
      <c r="F997"/>
      <c r="G997"/>
      <c r="H997"/>
      <c r="I997"/>
      <c r="J997"/>
      <c r="K997"/>
    </row>
    <row r="998" spans="1:11" x14ac:dyDescent="0.25">
      <c r="A998"/>
      <c r="B998"/>
      <c r="C998"/>
      <c r="D998"/>
      <c r="E998"/>
      <c r="F998"/>
      <c r="G998"/>
      <c r="H998"/>
      <c r="I998"/>
      <c r="J998"/>
      <c r="K998"/>
    </row>
    <row r="999" spans="1:11" x14ac:dyDescent="0.25">
      <c r="A999"/>
      <c r="B999"/>
      <c r="C999"/>
      <c r="D999"/>
      <c r="E999"/>
      <c r="F999"/>
      <c r="G999"/>
      <c r="H999"/>
      <c r="I999"/>
      <c r="J999"/>
      <c r="K999"/>
    </row>
    <row r="1000" spans="1:11" x14ac:dyDescent="0.25">
      <c r="A1000"/>
      <c r="B1000"/>
      <c r="C1000"/>
      <c r="D1000"/>
      <c r="E1000"/>
      <c r="F1000"/>
      <c r="G1000"/>
      <c r="H1000"/>
      <c r="I1000"/>
      <c r="J1000"/>
      <c r="K1000"/>
    </row>
    <row r="1001" spans="1:11" x14ac:dyDescent="0.25">
      <c r="A1001"/>
      <c r="B1001"/>
      <c r="C1001"/>
      <c r="D1001"/>
      <c r="E1001"/>
      <c r="F1001"/>
      <c r="G1001"/>
      <c r="H1001"/>
      <c r="I1001"/>
      <c r="J1001"/>
      <c r="K1001"/>
    </row>
    <row r="1002" spans="1:11" x14ac:dyDescent="0.25">
      <c r="A1002"/>
      <c r="B1002"/>
      <c r="C1002"/>
      <c r="D1002"/>
      <c r="E1002"/>
      <c r="F1002"/>
      <c r="G1002"/>
      <c r="H1002"/>
      <c r="I1002"/>
      <c r="J1002"/>
      <c r="K1002"/>
    </row>
    <row r="1003" spans="1:11" x14ac:dyDescent="0.25">
      <c r="A1003"/>
      <c r="B1003"/>
      <c r="C1003"/>
      <c r="D1003"/>
      <c r="E1003"/>
      <c r="F1003"/>
      <c r="G1003"/>
      <c r="H1003"/>
      <c r="I1003"/>
      <c r="J1003"/>
      <c r="K1003"/>
    </row>
    <row r="1004" spans="1:11" x14ac:dyDescent="0.25">
      <c r="A1004"/>
      <c r="B1004"/>
      <c r="C1004"/>
      <c r="D1004"/>
      <c r="E1004"/>
      <c r="F1004"/>
      <c r="G1004"/>
      <c r="H1004"/>
      <c r="I1004"/>
      <c r="J1004"/>
      <c r="K1004"/>
    </row>
    <row r="1005" spans="1:11" x14ac:dyDescent="0.25">
      <c r="A1005"/>
      <c r="B1005"/>
      <c r="C1005"/>
      <c r="D1005"/>
      <c r="E1005"/>
      <c r="F1005"/>
      <c r="G1005"/>
      <c r="H1005"/>
      <c r="I1005"/>
      <c r="J1005"/>
      <c r="K1005"/>
    </row>
    <row r="1006" spans="1:11" x14ac:dyDescent="0.25">
      <c r="A1006"/>
      <c r="B1006"/>
      <c r="C1006"/>
      <c r="D1006"/>
      <c r="E1006"/>
      <c r="F1006"/>
      <c r="G1006"/>
      <c r="H1006"/>
      <c r="I1006"/>
      <c r="J1006"/>
      <c r="K1006"/>
    </row>
    <row r="1007" spans="1:11" x14ac:dyDescent="0.25">
      <c r="A1007"/>
      <c r="B1007"/>
      <c r="C1007"/>
      <c r="D1007"/>
      <c r="E1007"/>
      <c r="F1007"/>
      <c r="G1007"/>
      <c r="H1007"/>
      <c r="I1007"/>
      <c r="J1007"/>
      <c r="K1007"/>
    </row>
    <row r="1008" spans="1:11" x14ac:dyDescent="0.25">
      <c r="A1008"/>
      <c r="B1008"/>
      <c r="C1008"/>
      <c r="D1008"/>
      <c r="E1008"/>
      <c r="F1008"/>
      <c r="G1008"/>
      <c r="H1008"/>
      <c r="I1008"/>
      <c r="J1008"/>
      <c r="K1008"/>
    </row>
    <row r="1009" spans="1:11" x14ac:dyDescent="0.25">
      <c r="A1009"/>
      <c r="B1009"/>
      <c r="C1009"/>
      <c r="D1009"/>
      <c r="E1009"/>
      <c r="F1009"/>
      <c r="G1009"/>
      <c r="H1009"/>
      <c r="I1009"/>
      <c r="J1009"/>
      <c r="K1009"/>
    </row>
    <row r="1010" spans="1:11" x14ac:dyDescent="0.25">
      <c r="A1010"/>
      <c r="B1010"/>
      <c r="C1010"/>
      <c r="D1010"/>
      <c r="E1010"/>
      <c r="F1010"/>
      <c r="G1010"/>
      <c r="H1010"/>
      <c r="I1010"/>
      <c r="J1010"/>
      <c r="K1010"/>
    </row>
    <row r="1011" spans="1:11" x14ac:dyDescent="0.25">
      <c r="A1011"/>
      <c r="B1011"/>
      <c r="C1011"/>
      <c r="D1011"/>
      <c r="E1011"/>
      <c r="F1011"/>
      <c r="G1011"/>
      <c r="H1011"/>
      <c r="I1011"/>
      <c r="J1011"/>
      <c r="K1011"/>
    </row>
    <row r="1012" spans="1:11" x14ac:dyDescent="0.25">
      <c r="A1012"/>
      <c r="B1012"/>
      <c r="C1012"/>
      <c r="D1012"/>
      <c r="E1012"/>
      <c r="F1012"/>
      <c r="G1012"/>
      <c r="H1012"/>
      <c r="I1012"/>
      <c r="J1012"/>
      <c r="K1012"/>
    </row>
    <row r="1013" spans="1:11" x14ac:dyDescent="0.25">
      <c r="A1013"/>
      <c r="B1013"/>
      <c r="C1013"/>
      <c r="D1013"/>
      <c r="E1013"/>
      <c r="F1013"/>
      <c r="G1013"/>
      <c r="H1013"/>
      <c r="I1013"/>
      <c r="J1013"/>
      <c r="K1013"/>
    </row>
    <row r="1014" spans="1:11" x14ac:dyDescent="0.25">
      <c r="A1014"/>
      <c r="B1014"/>
      <c r="C1014"/>
      <c r="D1014"/>
      <c r="E1014"/>
      <c r="F1014"/>
      <c r="G1014"/>
      <c r="H1014"/>
      <c r="I1014"/>
      <c r="J1014"/>
      <c r="K1014"/>
    </row>
    <row r="1015" spans="1:11" x14ac:dyDescent="0.25">
      <c r="A1015"/>
      <c r="B1015"/>
      <c r="C1015"/>
      <c r="D1015"/>
      <c r="E1015"/>
      <c r="F1015"/>
      <c r="G1015"/>
      <c r="H1015"/>
      <c r="I1015"/>
      <c r="J1015"/>
      <c r="K1015"/>
    </row>
    <row r="1016" spans="1:11" x14ac:dyDescent="0.25">
      <c r="A1016"/>
      <c r="B1016"/>
      <c r="C1016"/>
      <c r="D1016"/>
      <c r="E1016"/>
      <c r="F1016"/>
      <c r="G1016"/>
      <c r="H1016"/>
      <c r="I1016"/>
      <c r="J1016"/>
      <c r="K1016"/>
    </row>
    <row r="1017" spans="1:11" x14ac:dyDescent="0.25">
      <c r="A1017"/>
      <c r="B1017"/>
      <c r="C1017"/>
      <c r="D1017"/>
      <c r="E1017"/>
      <c r="F1017"/>
      <c r="G1017"/>
      <c r="H1017"/>
      <c r="I1017"/>
      <c r="J1017"/>
      <c r="K1017"/>
    </row>
    <row r="1018" spans="1:11" x14ac:dyDescent="0.25">
      <c r="A1018"/>
      <c r="B1018"/>
      <c r="C1018"/>
      <c r="D1018"/>
      <c r="E1018"/>
      <c r="F1018"/>
      <c r="G1018"/>
      <c r="H1018"/>
      <c r="I1018"/>
      <c r="J1018"/>
      <c r="K1018"/>
    </row>
    <row r="1019" spans="1:11" x14ac:dyDescent="0.25">
      <c r="A1019"/>
      <c r="B1019"/>
      <c r="C1019"/>
      <c r="D1019"/>
      <c r="E1019"/>
      <c r="F1019"/>
      <c r="G1019"/>
      <c r="H1019"/>
      <c r="I1019"/>
      <c r="J1019"/>
      <c r="K1019"/>
    </row>
    <row r="1020" spans="1:11" x14ac:dyDescent="0.25">
      <c r="A1020"/>
      <c r="B1020"/>
      <c r="C1020"/>
      <c r="D1020"/>
      <c r="E1020"/>
      <c r="F1020"/>
      <c r="G1020"/>
      <c r="H1020"/>
      <c r="I1020"/>
      <c r="J1020"/>
      <c r="K1020"/>
    </row>
    <row r="1021" spans="1:11" x14ac:dyDescent="0.25">
      <c r="A1021"/>
      <c r="B1021"/>
      <c r="C1021"/>
      <c r="D1021"/>
      <c r="E1021"/>
      <c r="F1021"/>
      <c r="G1021"/>
      <c r="H1021"/>
      <c r="I1021"/>
      <c r="J1021"/>
      <c r="K1021"/>
    </row>
    <row r="1022" spans="1:11" x14ac:dyDescent="0.25">
      <c r="A1022"/>
      <c r="B1022"/>
      <c r="C1022"/>
      <c r="D1022"/>
      <c r="E1022"/>
      <c r="F1022"/>
      <c r="G1022"/>
      <c r="H1022"/>
      <c r="I1022"/>
      <c r="J1022"/>
      <c r="K1022"/>
    </row>
    <row r="1023" spans="1:11" x14ac:dyDescent="0.25">
      <c r="A1023"/>
      <c r="B1023"/>
      <c r="C1023"/>
      <c r="D1023"/>
      <c r="E1023"/>
      <c r="F1023"/>
      <c r="G1023"/>
      <c r="H1023"/>
      <c r="I1023"/>
      <c r="J1023"/>
      <c r="K1023"/>
    </row>
    <row r="1024" spans="1:11" x14ac:dyDescent="0.25">
      <c r="A1024"/>
      <c r="B1024"/>
      <c r="C1024"/>
      <c r="D1024"/>
      <c r="E1024"/>
      <c r="F1024"/>
      <c r="G1024"/>
      <c r="H1024"/>
      <c r="I1024"/>
      <c r="J1024"/>
      <c r="K1024"/>
    </row>
    <row r="1025" spans="1:11" x14ac:dyDescent="0.25">
      <c r="A1025"/>
      <c r="B1025"/>
      <c r="C1025"/>
      <c r="D1025"/>
      <c r="E1025"/>
      <c r="F1025"/>
      <c r="G1025"/>
      <c r="H1025"/>
      <c r="I1025"/>
      <c r="J1025"/>
      <c r="K1025"/>
    </row>
    <row r="1026" spans="1:11" x14ac:dyDescent="0.25">
      <c r="A1026"/>
      <c r="B1026"/>
      <c r="C1026"/>
      <c r="D1026"/>
      <c r="E1026"/>
      <c r="F1026"/>
      <c r="G1026"/>
      <c r="H1026"/>
      <c r="I1026"/>
      <c r="J1026"/>
      <c r="K1026"/>
    </row>
    <row r="1027" spans="1:11" x14ac:dyDescent="0.25">
      <c r="A1027"/>
      <c r="B1027"/>
      <c r="C1027"/>
      <c r="D1027"/>
      <c r="E1027"/>
      <c r="F1027"/>
      <c r="G1027"/>
      <c r="H1027"/>
      <c r="I1027"/>
      <c r="J1027"/>
      <c r="K1027"/>
    </row>
    <row r="1028" spans="1:11" x14ac:dyDescent="0.25">
      <c r="A1028"/>
      <c r="B1028"/>
      <c r="C1028"/>
      <c r="D1028"/>
      <c r="E1028"/>
      <c r="F1028"/>
      <c r="G1028"/>
      <c r="H1028"/>
      <c r="I1028"/>
      <c r="J1028"/>
      <c r="K1028"/>
    </row>
    <row r="1029" spans="1:11" x14ac:dyDescent="0.25">
      <c r="A1029"/>
      <c r="B1029"/>
      <c r="C1029"/>
      <c r="D1029"/>
      <c r="E1029"/>
      <c r="F1029"/>
      <c r="G1029"/>
      <c r="H1029"/>
      <c r="I1029"/>
      <c r="J1029"/>
      <c r="K1029"/>
    </row>
    <row r="1030" spans="1:11" x14ac:dyDescent="0.25">
      <c r="A1030"/>
      <c r="B1030"/>
      <c r="C1030"/>
      <c r="D1030"/>
      <c r="E1030"/>
      <c r="F1030"/>
      <c r="G1030"/>
      <c r="H1030"/>
      <c r="I1030"/>
      <c r="J1030"/>
      <c r="K1030"/>
    </row>
    <row r="1031" spans="1:11" x14ac:dyDescent="0.25">
      <c r="A1031"/>
      <c r="B1031"/>
      <c r="C1031"/>
      <c r="D1031"/>
      <c r="E1031"/>
      <c r="F1031"/>
      <c r="G1031"/>
      <c r="H1031"/>
      <c r="I1031"/>
      <c r="J1031"/>
      <c r="K1031"/>
    </row>
    <row r="1032" spans="1:11" x14ac:dyDescent="0.25">
      <c r="A1032"/>
      <c r="B1032"/>
      <c r="C1032"/>
      <c r="D1032"/>
      <c r="E1032"/>
      <c r="F1032"/>
      <c r="G1032"/>
      <c r="H1032"/>
      <c r="I1032"/>
      <c r="J1032"/>
      <c r="K1032"/>
    </row>
    <row r="1033" spans="1:11" x14ac:dyDescent="0.25">
      <c r="A1033"/>
      <c r="B1033"/>
      <c r="C1033"/>
      <c r="D1033"/>
      <c r="E1033"/>
      <c r="F1033"/>
      <c r="G1033"/>
      <c r="H1033"/>
      <c r="I1033"/>
      <c r="J1033"/>
      <c r="K1033"/>
    </row>
    <row r="1034" spans="1:11" x14ac:dyDescent="0.25">
      <c r="A1034"/>
      <c r="B1034"/>
      <c r="C1034"/>
      <c r="D1034"/>
      <c r="E1034"/>
      <c r="F1034"/>
      <c r="G1034"/>
      <c r="H1034"/>
      <c r="I1034"/>
      <c r="J1034"/>
      <c r="K1034"/>
    </row>
    <row r="1035" spans="1:11" x14ac:dyDescent="0.25">
      <c r="A1035"/>
      <c r="B1035"/>
      <c r="C1035"/>
      <c r="D1035"/>
      <c r="E1035"/>
      <c r="F1035"/>
      <c r="G1035"/>
      <c r="H1035"/>
      <c r="I1035"/>
      <c r="J1035"/>
      <c r="K1035"/>
    </row>
    <row r="1036" spans="1:11" x14ac:dyDescent="0.25">
      <c r="A1036"/>
      <c r="B1036"/>
      <c r="C1036"/>
      <c r="D1036"/>
      <c r="E1036"/>
      <c r="F1036"/>
      <c r="G1036"/>
      <c r="H1036"/>
      <c r="I1036"/>
      <c r="J1036"/>
      <c r="K1036"/>
    </row>
    <row r="1037" spans="1:11" x14ac:dyDescent="0.25">
      <c r="A1037"/>
      <c r="B1037"/>
      <c r="C1037"/>
      <c r="D1037"/>
      <c r="E1037"/>
      <c r="F1037"/>
      <c r="G1037"/>
      <c r="H1037"/>
      <c r="I1037"/>
      <c r="J1037"/>
      <c r="K1037"/>
    </row>
    <row r="1038" spans="1:11" x14ac:dyDescent="0.25">
      <c r="A1038"/>
      <c r="B1038"/>
      <c r="C1038"/>
      <c r="D1038"/>
      <c r="E1038"/>
      <c r="F1038"/>
      <c r="G1038"/>
      <c r="H1038"/>
      <c r="I1038"/>
      <c r="J1038"/>
      <c r="K1038"/>
    </row>
    <row r="1039" spans="1:11" x14ac:dyDescent="0.25">
      <c r="A1039"/>
      <c r="B1039"/>
      <c r="C1039"/>
      <c r="D1039"/>
      <c r="E1039"/>
      <c r="F1039"/>
      <c r="G1039"/>
      <c r="H1039"/>
      <c r="I1039"/>
      <c r="J1039"/>
      <c r="K1039"/>
    </row>
    <row r="1040" spans="1:11" x14ac:dyDescent="0.25">
      <c r="A1040"/>
      <c r="B1040"/>
      <c r="C1040"/>
      <c r="D1040"/>
      <c r="E1040"/>
      <c r="F1040"/>
      <c r="G1040"/>
      <c r="H1040"/>
      <c r="I1040"/>
      <c r="J1040"/>
      <c r="K1040"/>
    </row>
    <row r="1041" spans="1:11" x14ac:dyDescent="0.25">
      <c r="A1041"/>
      <c r="B1041"/>
      <c r="C1041"/>
      <c r="D1041"/>
      <c r="E1041"/>
      <c r="F1041"/>
      <c r="G1041"/>
      <c r="H1041"/>
      <c r="I1041"/>
      <c r="J1041"/>
      <c r="K1041"/>
    </row>
    <row r="1042" spans="1:11" x14ac:dyDescent="0.25">
      <c r="A1042"/>
      <c r="B1042"/>
      <c r="C1042"/>
      <c r="D1042"/>
      <c r="E1042"/>
      <c r="F1042"/>
      <c r="G1042"/>
      <c r="H1042"/>
      <c r="I1042"/>
      <c r="J1042"/>
      <c r="K1042"/>
    </row>
    <row r="1043" spans="1:11" x14ac:dyDescent="0.25">
      <c r="A1043"/>
      <c r="B1043"/>
      <c r="C1043"/>
      <c r="D1043"/>
      <c r="E1043"/>
      <c r="F1043"/>
      <c r="G1043"/>
      <c r="H1043"/>
      <c r="I1043"/>
      <c r="J1043"/>
      <c r="K1043"/>
    </row>
    <row r="1044" spans="1:11" x14ac:dyDescent="0.25">
      <c r="A1044"/>
      <c r="B1044"/>
      <c r="C1044"/>
      <c r="D1044"/>
      <c r="E1044"/>
      <c r="F1044"/>
      <c r="G1044"/>
      <c r="H1044"/>
      <c r="I1044"/>
      <c r="J1044"/>
      <c r="K1044"/>
    </row>
    <row r="1045" spans="1:11" x14ac:dyDescent="0.25">
      <c r="A1045"/>
      <c r="B1045"/>
      <c r="C1045"/>
      <c r="D1045"/>
      <c r="E1045"/>
      <c r="F1045"/>
      <c r="G1045"/>
      <c r="H1045"/>
      <c r="I1045"/>
      <c r="J1045"/>
      <c r="K1045"/>
    </row>
    <row r="1046" spans="1:11" x14ac:dyDescent="0.25">
      <c r="A1046"/>
      <c r="B1046"/>
      <c r="C1046"/>
      <c r="D1046"/>
      <c r="E1046"/>
      <c r="F1046"/>
      <c r="G1046"/>
      <c r="H1046"/>
      <c r="I1046"/>
      <c r="J1046"/>
      <c r="K1046"/>
    </row>
    <row r="1047" spans="1:11" x14ac:dyDescent="0.25">
      <c r="A1047"/>
      <c r="B1047"/>
      <c r="C1047"/>
      <c r="D1047"/>
      <c r="E1047"/>
      <c r="F1047"/>
      <c r="G1047"/>
      <c r="H1047"/>
      <c r="I1047"/>
      <c r="J1047"/>
      <c r="K1047"/>
    </row>
    <row r="1048" spans="1:11" x14ac:dyDescent="0.25">
      <c r="A1048"/>
      <c r="B1048"/>
      <c r="C1048"/>
      <c r="D1048"/>
      <c r="E1048"/>
      <c r="F1048"/>
      <c r="G1048"/>
      <c r="H1048"/>
      <c r="I1048"/>
      <c r="J1048"/>
      <c r="K1048"/>
    </row>
    <row r="1049" spans="1:11" x14ac:dyDescent="0.25">
      <c r="A1049"/>
      <c r="B1049"/>
      <c r="C1049"/>
      <c r="D1049"/>
      <c r="E1049"/>
      <c r="F1049"/>
      <c r="G1049"/>
      <c r="H1049"/>
      <c r="I1049"/>
      <c r="J1049"/>
      <c r="K1049"/>
    </row>
    <row r="1050" spans="1:11" x14ac:dyDescent="0.25">
      <c r="A1050"/>
      <c r="B1050"/>
      <c r="C1050"/>
      <c r="D1050"/>
      <c r="E1050"/>
      <c r="F1050"/>
      <c r="G1050"/>
      <c r="H1050"/>
      <c r="I1050"/>
      <c r="J1050"/>
      <c r="K1050"/>
    </row>
    <row r="1051" spans="1:11" x14ac:dyDescent="0.25">
      <c r="A1051"/>
      <c r="B1051"/>
      <c r="C1051"/>
      <c r="D1051"/>
      <c r="E1051"/>
      <c r="F1051"/>
      <c r="G1051"/>
      <c r="H1051"/>
      <c r="I1051"/>
      <c r="J1051"/>
      <c r="K1051"/>
    </row>
    <row r="1052" spans="1:11" x14ac:dyDescent="0.25">
      <c r="A1052"/>
      <c r="B1052"/>
      <c r="C1052"/>
      <c r="D1052"/>
      <c r="E1052"/>
      <c r="F1052"/>
      <c r="G1052"/>
      <c r="H1052"/>
      <c r="I1052"/>
      <c r="J1052"/>
      <c r="K1052"/>
    </row>
    <row r="1053" spans="1:11" x14ac:dyDescent="0.25">
      <c r="A1053"/>
      <c r="B1053"/>
      <c r="C1053"/>
      <c r="D1053"/>
      <c r="E1053"/>
      <c r="F1053"/>
      <c r="G1053"/>
      <c r="H1053"/>
      <c r="I1053"/>
      <c r="J1053"/>
      <c r="K1053"/>
    </row>
    <row r="1054" spans="1:11" x14ac:dyDescent="0.25">
      <c r="A1054"/>
      <c r="B1054"/>
      <c r="C1054"/>
      <c r="D1054"/>
      <c r="E1054"/>
      <c r="F1054"/>
      <c r="G1054"/>
      <c r="H1054"/>
      <c r="I1054"/>
      <c r="J1054"/>
      <c r="K1054"/>
    </row>
    <row r="1055" spans="1:11" x14ac:dyDescent="0.25">
      <c r="A1055"/>
      <c r="B1055"/>
      <c r="C1055"/>
      <c r="D1055"/>
      <c r="E1055"/>
      <c r="F1055"/>
      <c r="G1055"/>
      <c r="H1055"/>
      <c r="I1055"/>
      <c r="J1055"/>
      <c r="K1055"/>
    </row>
    <row r="1056" spans="1:11" x14ac:dyDescent="0.25">
      <c r="A1056"/>
      <c r="B1056"/>
      <c r="C1056"/>
      <c r="D1056"/>
      <c r="E1056"/>
      <c r="F1056"/>
      <c r="G1056"/>
      <c r="H1056"/>
      <c r="I1056"/>
      <c r="J1056"/>
      <c r="K1056"/>
    </row>
    <row r="1057" spans="1:11" x14ac:dyDescent="0.25">
      <c r="A1057"/>
      <c r="B1057"/>
      <c r="C1057"/>
      <c r="D1057"/>
      <c r="E1057"/>
      <c r="F1057"/>
      <c r="G1057"/>
      <c r="H1057"/>
      <c r="I1057"/>
      <c r="J1057"/>
      <c r="K1057"/>
    </row>
    <row r="1058" spans="1:11" x14ac:dyDescent="0.25">
      <c r="A1058"/>
      <c r="B1058"/>
      <c r="C1058"/>
      <c r="D1058"/>
      <c r="E1058"/>
      <c r="F1058"/>
      <c r="G1058"/>
      <c r="H1058"/>
      <c r="I1058"/>
      <c r="J1058"/>
      <c r="K1058"/>
    </row>
    <row r="1059" spans="1:11" x14ac:dyDescent="0.25">
      <c r="A1059"/>
      <c r="B1059"/>
      <c r="C1059"/>
      <c r="D1059"/>
      <c r="E1059"/>
      <c r="F1059"/>
      <c r="G1059"/>
      <c r="H1059"/>
      <c r="I1059"/>
      <c r="J1059"/>
      <c r="K1059"/>
    </row>
    <row r="1060" spans="1:11" x14ac:dyDescent="0.25">
      <c r="A1060"/>
      <c r="B1060"/>
      <c r="C1060"/>
      <c r="D1060"/>
      <c r="E1060"/>
      <c r="F1060"/>
      <c r="G1060"/>
      <c r="H1060"/>
      <c r="I1060"/>
      <c r="J1060"/>
      <c r="K1060"/>
    </row>
    <row r="1061" spans="1:11" x14ac:dyDescent="0.25">
      <c r="A1061"/>
      <c r="B1061"/>
      <c r="C1061"/>
      <c r="D1061"/>
      <c r="E1061"/>
      <c r="F1061"/>
      <c r="G1061"/>
      <c r="H1061"/>
      <c r="I1061"/>
      <c r="J1061"/>
      <c r="K1061"/>
    </row>
    <row r="1062" spans="1:11" x14ac:dyDescent="0.25">
      <c r="A1062"/>
      <c r="B1062"/>
      <c r="C1062"/>
      <c r="D1062"/>
      <c r="E1062"/>
      <c r="F1062"/>
      <c r="G1062"/>
      <c r="H1062"/>
      <c r="I1062"/>
      <c r="J1062"/>
      <c r="K1062"/>
    </row>
    <row r="1063" spans="1:11" x14ac:dyDescent="0.25">
      <c r="A1063"/>
      <c r="B1063"/>
      <c r="C1063"/>
      <c r="D1063"/>
      <c r="E1063"/>
      <c r="F1063"/>
      <c r="G1063"/>
      <c r="H1063"/>
      <c r="I1063"/>
      <c r="J1063"/>
      <c r="K1063"/>
    </row>
    <row r="1064" spans="1:11" x14ac:dyDescent="0.25">
      <c r="A1064"/>
      <c r="B1064"/>
      <c r="C1064"/>
      <c r="D1064"/>
      <c r="E1064"/>
      <c r="F1064"/>
      <c r="G1064"/>
      <c r="H1064"/>
      <c r="I1064"/>
      <c r="J1064"/>
      <c r="K1064"/>
    </row>
    <row r="1065" spans="1:11" x14ac:dyDescent="0.25">
      <c r="A1065"/>
      <c r="B1065"/>
      <c r="C1065"/>
      <c r="D1065"/>
      <c r="E1065"/>
      <c r="F1065"/>
      <c r="G1065"/>
      <c r="H1065"/>
      <c r="I1065"/>
      <c r="J1065"/>
      <c r="K1065"/>
    </row>
    <row r="1066" spans="1:11" x14ac:dyDescent="0.25">
      <c r="A1066"/>
      <c r="B1066"/>
      <c r="C1066"/>
      <c r="D1066"/>
      <c r="E1066"/>
      <c r="F1066"/>
      <c r="G1066"/>
      <c r="H1066"/>
      <c r="I1066"/>
      <c r="J1066"/>
      <c r="K1066"/>
    </row>
    <row r="1067" spans="1:11" x14ac:dyDescent="0.25">
      <c r="A1067"/>
      <c r="B1067"/>
      <c r="C1067"/>
      <c r="D1067"/>
      <c r="E1067"/>
      <c r="F1067"/>
      <c r="G1067"/>
      <c r="H1067"/>
      <c r="I1067"/>
      <c r="J1067"/>
      <c r="K1067"/>
    </row>
    <row r="1068" spans="1:11" x14ac:dyDescent="0.25">
      <c r="A1068"/>
      <c r="B1068"/>
      <c r="C1068"/>
      <c r="D1068"/>
      <c r="E1068"/>
      <c r="F1068"/>
      <c r="G1068"/>
      <c r="H1068"/>
      <c r="I1068"/>
      <c r="J1068"/>
      <c r="K1068"/>
    </row>
    <row r="1069" spans="1:11" x14ac:dyDescent="0.25">
      <c r="A1069"/>
      <c r="B1069"/>
      <c r="C1069"/>
      <c r="D1069"/>
      <c r="E1069"/>
      <c r="F1069"/>
      <c r="G1069"/>
      <c r="H1069"/>
      <c r="I1069"/>
      <c r="J1069"/>
      <c r="K1069"/>
    </row>
    <row r="1070" spans="1:11" x14ac:dyDescent="0.25">
      <c r="A1070"/>
      <c r="B1070"/>
      <c r="C1070"/>
      <c r="D1070"/>
      <c r="E1070"/>
      <c r="F1070"/>
      <c r="G1070"/>
      <c r="H1070"/>
      <c r="I1070"/>
      <c r="J1070"/>
      <c r="K1070"/>
    </row>
    <row r="1071" spans="1:11" x14ac:dyDescent="0.25">
      <c r="A1071"/>
      <c r="B1071"/>
      <c r="C1071"/>
      <c r="D1071"/>
      <c r="E1071"/>
      <c r="F1071"/>
      <c r="G1071"/>
      <c r="H1071"/>
      <c r="I1071"/>
      <c r="J1071"/>
      <c r="K1071"/>
    </row>
    <row r="1072" spans="1:11" x14ac:dyDescent="0.25">
      <c r="A1072"/>
      <c r="B1072"/>
      <c r="C1072"/>
      <c r="D1072"/>
      <c r="E1072"/>
      <c r="F1072"/>
      <c r="G1072"/>
      <c r="H1072"/>
      <c r="I1072"/>
      <c r="J1072"/>
      <c r="K1072"/>
    </row>
    <row r="1073" spans="1:11" x14ac:dyDescent="0.25">
      <c r="A1073"/>
      <c r="B1073"/>
      <c r="C1073"/>
      <c r="D1073"/>
      <c r="E1073"/>
      <c r="F1073"/>
      <c r="G1073"/>
      <c r="H1073"/>
      <c r="I1073"/>
      <c r="J1073"/>
      <c r="K1073"/>
    </row>
    <row r="1074" spans="1:11" x14ac:dyDescent="0.25">
      <c r="A1074"/>
      <c r="B1074"/>
      <c r="C1074"/>
      <c r="D1074"/>
      <c r="E1074"/>
      <c r="F1074"/>
      <c r="G1074"/>
      <c r="H1074"/>
      <c r="I1074"/>
      <c r="J1074"/>
      <c r="K1074"/>
    </row>
    <row r="1075" spans="1:11" x14ac:dyDescent="0.25">
      <c r="A1075"/>
      <c r="B1075"/>
      <c r="C1075"/>
      <c r="D1075"/>
      <c r="E1075"/>
      <c r="F1075"/>
      <c r="G1075"/>
      <c r="H1075"/>
      <c r="I1075"/>
      <c r="J1075"/>
      <c r="K1075"/>
    </row>
    <row r="1076" spans="1:11" x14ac:dyDescent="0.25">
      <c r="A1076"/>
      <c r="B1076"/>
      <c r="C1076"/>
      <c r="D1076"/>
      <c r="E1076"/>
      <c r="F1076"/>
      <c r="G1076"/>
      <c r="H1076"/>
      <c r="I1076"/>
      <c r="J1076"/>
      <c r="K1076"/>
    </row>
    <row r="1077" spans="1:11" x14ac:dyDescent="0.25">
      <c r="A1077"/>
      <c r="B1077"/>
      <c r="C1077"/>
      <c r="D1077"/>
      <c r="E1077"/>
      <c r="F1077"/>
      <c r="G1077"/>
      <c r="H1077"/>
      <c r="I1077"/>
      <c r="J1077"/>
      <c r="K1077"/>
    </row>
    <row r="1078" spans="1:11" x14ac:dyDescent="0.25">
      <c r="A1078"/>
      <c r="B1078"/>
      <c r="C1078"/>
      <c r="D1078"/>
      <c r="E1078"/>
      <c r="F1078"/>
      <c r="G1078"/>
      <c r="H1078"/>
      <c r="I1078"/>
      <c r="J1078"/>
      <c r="K1078"/>
    </row>
    <row r="1079" spans="1:11" x14ac:dyDescent="0.25">
      <c r="A1079"/>
      <c r="B1079"/>
      <c r="C1079"/>
      <c r="D1079"/>
      <c r="E1079"/>
      <c r="F1079"/>
      <c r="G1079"/>
      <c r="H1079"/>
      <c r="I1079"/>
      <c r="J1079"/>
      <c r="K1079"/>
    </row>
    <row r="1080" spans="1:11" x14ac:dyDescent="0.25">
      <c r="A1080"/>
      <c r="B1080"/>
      <c r="C1080"/>
      <c r="D1080"/>
      <c r="E1080"/>
      <c r="F1080"/>
      <c r="G1080"/>
      <c r="H1080"/>
      <c r="I1080"/>
      <c r="J1080"/>
      <c r="K1080"/>
    </row>
    <row r="1081" spans="1:11" x14ac:dyDescent="0.25">
      <c r="A1081"/>
      <c r="B1081"/>
      <c r="C1081"/>
      <c r="D1081"/>
      <c r="E1081"/>
      <c r="F1081"/>
      <c r="G1081"/>
      <c r="H1081"/>
      <c r="I1081"/>
      <c r="J1081"/>
      <c r="K1081"/>
    </row>
    <row r="1082" spans="1:11" x14ac:dyDescent="0.25">
      <c r="A1082"/>
      <c r="B1082"/>
      <c r="C1082"/>
      <c r="D1082"/>
      <c r="E1082"/>
      <c r="F1082"/>
      <c r="G1082"/>
      <c r="H1082"/>
      <c r="I1082"/>
      <c r="J1082"/>
      <c r="K1082"/>
    </row>
    <row r="1083" spans="1:11" x14ac:dyDescent="0.25">
      <c r="A1083"/>
      <c r="B1083"/>
      <c r="C1083"/>
      <c r="D1083"/>
      <c r="E1083"/>
      <c r="F1083"/>
      <c r="G1083"/>
      <c r="H1083"/>
      <c r="I1083"/>
      <c r="J1083"/>
      <c r="K1083"/>
    </row>
    <row r="1084" spans="1:11" x14ac:dyDescent="0.25">
      <c r="A1084"/>
      <c r="B1084"/>
      <c r="C1084"/>
      <c r="D1084"/>
      <c r="E1084"/>
      <c r="F1084"/>
      <c r="G1084"/>
      <c r="H1084"/>
      <c r="I1084"/>
      <c r="J1084"/>
      <c r="K1084"/>
    </row>
    <row r="1085" spans="1:11" x14ac:dyDescent="0.25">
      <c r="A1085"/>
      <c r="B1085"/>
      <c r="C1085"/>
      <c r="D1085"/>
      <c r="E1085"/>
      <c r="F1085"/>
      <c r="G1085"/>
      <c r="H1085"/>
      <c r="I1085"/>
      <c r="J1085"/>
      <c r="K1085"/>
    </row>
    <row r="1086" spans="1:11" x14ac:dyDescent="0.25">
      <c r="A1086"/>
      <c r="B1086"/>
      <c r="C1086"/>
      <c r="D1086"/>
      <c r="E1086"/>
      <c r="F1086"/>
      <c r="G1086"/>
      <c r="H1086"/>
      <c r="I1086"/>
      <c r="J1086"/>
      <c r="K1086"/>
    </row>
    <row r="1087" spans="1:11" x14ac:dyDescent="0.25">
      <c r="A1087"/>
      <c r="B1087"/>
      <c r="C1087"/>
      <c r="D1087"/>
      <c r="E1087"/>
      <c r="F1087"/>
      <c r="G1087"/>
      <c r="H1087"/>
      <c r="I1087"/>
      <c r="J1087"/>
      <c r="K1087"/>
    </row>
    <row r="1088" spans="1:11" x14ac:dyDescent="0.25">
      <c r="A1088"/>
      <c r="B1088"/>
      <c r="C1088"/>
      <c r="D1088"/>
      <c r="E1088"/>
      <c r="F1088"/>
      <c r="G1088"/>
      <c r="H1088"/>
      <c r="I1088"/>
      <c r="J1088"/>
      <c r="K1088"/>
    </row>
    <row r="1089" spans="1:11" x14ac:dyDescent="0.25">
      <c r="A1089"/>
      <c r="B1089"/>
      <c r="C1089"/>
      <c r="D1089"/>
      <c r="E1089"/>
      <c r="F1089"/>
      <c r="G1089"/>
      <c r="H1089"/>
      <c r="I1089"/>
      <c r="J1089"/>
      <c r="K1089"/>
    </row>
    <row r="1090" spans="1:11" x14ac:dyDescent="0.25">
      <c r="A1090"/>
      <c r="B1090"/>
      <c r="C1090"/>
      <c r="D1090"/>
      <c r="E1090"/>
      <c r="F1090"/>
      <c r="G1090"/>
      <c r="H1090"/>
      <c r="I1090"/>
      <c r="J1090"/>
      <c r="K1090"/>
    </row>
    <row r="1091" spans="1:11" x14ac:dyDescent="0.25">
      <c r="A1091"/>
      <c r="B1091"/>
      <c r="C1091"/>
      <c r="D1091"/>
      <c r="E1091"/>
      <c r="F1091"/>
      <c r="G1091"/>
      <c r="H1091"/>
      <c r="I1091"/>
      <c r="J1091"/>
      <c r="K1091"/>
    </row>
    <row r="1092" spans="1:11" x14ac:dyDescent="0.25">
      <c r="A1092"/>
      <c r="B1092"/>
      <c r="C1092"/>
      <c r="D1092"/>
      <c r="E1092"/>
      <c r="F1092"/>
      <c r="G1092"/>
      <c r="H1092"/>
      <c r="I1092"/>
      <c r="J1092"/>
      <c r="K1092"/>
    </row>
    <row r="1093" spans="1:11" x14ac:dyDescent="0.25">
      <c r="A1093"/>
      <c r="B1093"/>
      <c r="C1093"/>
      <c r="D1093"/>
      <c r="E1093"/>
      <c r="F1093"/>
      <c r="G1093"/>
      <c r="H1093"/>
      <c r="I1093"/>
      <c r="J1093"/>
      <c r="K1093"/>
    </row>
    <row r="1094" spans="1:11" x14ac:dyDescent="0.25">
      <c r="A1094"/>
      <c r="B1094"/>
      <c r="C1094"/>
      <c r="D1094"/>
      <c r="E1094"/>
      <c r="F1094"/>
      <c r="G1094"/>
      <c r="H1094"/>
      <c r="I1094"/>
      <c r="J1094"/>
      <c r="K1094"/>
    </row>
    <row r="1095" spans="1:11" x14ac:dyDescent="0.25">
      <c r="A1095"/>
      <c r="B1095"/>
      <c r="C1095"/>
      <c r="D1095"/>
      <c r="E1095"/>
      <c r="F1095"/>
      <c r="G1095"/>
      <c r="H1095"/>
      <c r="I1095"/>
      <c r="J1095"/>
      <c r="K1095"/>
    </row>
    <row r="1096" spans="1:11" x14ac:dyDescent="0.25">
      <c r="A1096"/>
      <c r="B1096"/>
      <c r="C1096"/>
      <c r="D1096"/>
      <c r="E1096"/>
      <c r="F1096"/>
      <c r="G1096"/>
      <c r="H1096"/>
      <c r="I1096"/>
      <c r="J1096"/>
      <c r="K1096"/>
    </row>
    <row r="1097" spans="1:11" x14ac:dyDescent="0.25">
      <c r="A1097"/>
      <c r="B1097"/>
      <c r="C1097"/>
      <c r="D1097"/>
      <c r="E1097"/>
      <c r="F1097"/>
      <c r="G1097"/>
      <c r="H1097"/>
      <c r="I1097"/>
      <c r="J1097"/>
      <c r="K1097"/>
    </row>
    <row r="1098" spans="1:11" x14ac:dyDescent="0.25">
      <c r="A1098"/>
      <c r="B1098"/>
      <c r="C1098"/>
      <c r="D1098"/>
      <c r="E1098"/>
      <c r="F1098"/>
      <c r="G1098"/>
      <c r="H1098"/>
      <c r="I1098"/>
      <c r="J1098"/>
      <c r="K1098"/>
    </row>
    <row r="1099" spans="1:11" x14ac:dyDescent="0.25">
      <c r="A1099"/>
      <c r="B1099"/>
      <c r="C1099"/>
      <c r="D1099"/>
      <c r="E1099"/>
      <c r="F1099"/>
      <c r="G1099"/>
      <c r="H1099"/>
      <c r="I1099"/>
      <c r="J1099"/>
      <c r="K1099"/>
    </row>
    <row r="1100" spans="1:11" x14ac:dyDescent="0.25">
      <c r="A1100"/>
      <c r="B1100"/>
      <c r="C1100"/>
      <c r="D1100"/>
      <c r="E1100"/>
      <c r="F1100"/>
      <c r="G1100"/>
      <c r="H1100"/>
      <c r="I1100"/>
      <c r="J1100"/>
      <c r="K1100"/>
    </row>
    <row r="1101" spans="1:11" x14ac:dyDescent="0.25">
      <c r="A1101"/>
      <c r="B1101"/>
      <c r="C1101"/>
      <c r="D1101"/>
      <c r="E1101"/>
      <c r="F1101"/>
      <c r="G1101"/>
      <c r="H1101"/>
      <c r="I1101"/>
      <c r="J1101"/>
      <c r="K1101"/>
    </row>
    <row r="1102" spans="1:11" x14ac:dyDescent="0.25">
      <c r="A1102"/>
      <c r="B1102"/>
      <c r="C1102"/>
      <c r="D1102"/>
      <c r="E1102"/>
      <c r="F1102"/>
      <c r="G1102"/>
      <c r="H1102"/>
      <c r="I1102"/>
      <c r="J1102"/>
      <c r="K1102"/>
    </row>
    <row r="1103" spans="1:11" x14ac:dyDescent="0.25">
      <c r="A1103"/>
      <c r="B1103"/>
      <c r="C1103"/>
      <c r="D1103"/>
      <c r="E1103"/>
      <c r="F1103"/>
      <c r="G1103"/>
      <c r="H1103"/>
      <c r="I1103"/>
      <c r="J1103"/>
      <c r="K1103"/>
    </row>
    <row r="1104" spans="1:11" x14ac:dyDescent="0.25">
      <c r="A1104"/>
      <c r="B1104"/>
      <c r="C1104"/>
      <c r="D1104"/>
      <c r="E1104"/>
      <c r="F1104"/>
      <c r="G1104"/>
      <c r="H1104"/>
      <c r="I1104"/>
      <c r="J1104"/>
      <c r="K1104"/>
    </row>
    <row r="1105" spans="1:11" x14ac:dyDescent="0.25">
      <c r="A1105"/>
      <c r="B1105"/>
      <c r="C1105"/>
      <c r="D1105"/>
      <c r="E1105"/>
      <c r="F1105"/>
      <c r="G1105"/>
      <c r="H1105"/>
      <c r="I1105"/>
      <c r="J1105"/>
      <c r="K1105"/>
    </row>
    <row r="1106" spans="1:11" x14ac:dyDescent="0.25">
      <c r="A1106"/>
      <c r="B1106"/>
      <c r="C1106"/>
      <c r="D1106"/>
      <c r="E1106"/>
      <c r="F1106"/>
      <c r="G1106"/>
      <c r="H1106"/>
      <c r="I1106"/>
      <c r="J1106"/>
      <c r="K1106"/>
    </row>
    <row r="1107" spans="1:11" x14ac:dyDescent="0.25">
      <c r="A1107"/>
      <c r="B1107"/>
      <c r="C1107"/>
      <c r="D1107"/>
      <c r="E1107"/>
      <c r="F1107"/>
      <c r="G1107"/>
      <c r="H1107"/>
      <c r="I1107"/>
      <c r="J1107"/>
      <c r="K1107"/>
    </row>
    <row r="1108" spans="1:11" x14ac:dyDescent="0.25">
      <c r="A1108"/>
      <c r="B1108"/>
      <c r="C1108"/>
      <c r="D1108"/>
      <c r="E1108"/>
      <c r="F1108"/>
      <c r="G1108"/>
      <c r="H1108"/>
      <c r="I1108"/>
      <c r="J1108"/>
      <c r="K1108"/>
    </row>
    <row r="1109" spans="1:11" x14ac:dyDescent="0.25">
      <c r="A1109"/>
      <c r="B1109"/>
      <c r="C1109"/>
      <c r="D1109"/>
      <c r="E1109"/>
      <c r="F1109"/>
      <c r="G1109"/>
      <c r="H1109"/>
      <c r="I1109"/>
      <c r="J1109"/>
      <c r="K1109"/>
    </row>
    <row r="1110" spans="1:11" x14ac:dyDescent="0.25">
      <c r="A1110"/>
      <c r="B1110"/>
      <c r="C1110"/>
      <c r="D1110"/>
      <c r="E1110"/>
      <c r="F1110"/>
      <c r="G1110"/>
      <c r="H1110"/>
      <c r="I1110"/>
      <c r="J1110"/>
      <c r="K1110"/>
    </row>
    <row r="1111" spans="1:11" x14ac:dyDescent="0.25">
      <c r="A1111"/>
      <c r="B1111"/>
      <c r="C1111"/>
      <c r="D1111"/>
      <c r="E1111"/>
      <c r="F1111"/>
      <c r="G1111"/>
      <c r="H1111"/>
      <c r="I1111"/>
      <c r="J1111"/>
      <c r="K1111"/>
    </row>
    <row r="1112" spans="1:11" x14ac:dyDescent="0.25">
      <c r="A1112"/>
      <c r="B1112"/>
      <c r="C1112"/>
      <c r="D1112"/>
      <c r="E1112"/>
      <c r="F1112"/>
      <c r="G1112"/>
      <c r="H1112"/>
      <c r="I1112"/>
      <c r="J1112"/>
      <c r="K1112"/>
    </row>
    <row r="1113" spans="1:11" x14ac:dyDescent="0.25">
      <c r="A1113"/>
      <c r="B1113"/>
      <c r="C1113"/>
      <c r="D1113"/>
      <c r="E1113"/>
      <c r="F1113"/>
      <c r="G1113"/>
      <c r="H1113"/>
      <c r="I1113"/>
      <c r="J1113"/>
      <c r="K1113"/>
    </row>
    <row r="1114" spans="1:11" x14ac:dyDescent="0.25">
      <c r="A1114"/>
      <c r="B1114"/>
      <c r="C1114"/>
      <c r="D1114"/>
      <c r="E1114"/>
      <c r="F1114"/>
      <c r="G1114"/>
      <c r="H1114"/>
      <c r="I1114"/>
      <c r="J1114"/>
      <c r="K1114"/>
    </row>
    <row r="1115" spans="1:11" x14ac:dyDescent="0.25">
      <c r="A1115"/>
      <c r="B1115"/>
      <c r="C1115"/>
      <c r="D1115"/>
      <c r="E1115"/>
      <c r="F1115"/>
      <c r="G1115"/>
      <c r="H1115"/>
      <c r="I1115"/>
      <c r="J1115"/>
      <c r="K1115"/>
    </row>
    <row r="1116" spans="1:11" x14ac:dyDescent="0.25">
      <c r="A1116"/>
      <c r="B1116"/>
      <c r="C1116"/>
      <c r="D1116"/>
      <c r="E1116"/>
      <c r="F1116"/>
      <c r="G1116"/>
      <c r="H1116"/>
      <c r="I1116"/>
      <c r="J1116"/>
      <c r="K1116"/>
    </row>
    <row r="1117" spans="1:11" x14ac:dyDescent="0.25">
      <c r="A1117"/>
      <c r="B1117"/>
      <c r="C1117"/>
      <c r="D1117"/>
      <c r="E1117"/>
      <c r="F1117"/>
      <c r="G1117"/>
      <c r="H1117"/>
      <c r="I1117"/>
      <c r="J1117"/>
      <c r="K1117"/>
    </row>
    <row r="1118" spans="1:11" x14ac:dyDescent="0.25">
      <c r="A1118"/>
      <c r="B1118"/>
      <c r="C1118"/>
      <c r="D1118"/>
      <c r="E1118"/>
      <c r="F1118"/>
      <c r="G1118"/>
      <c r="H1118"/>
      <c r="I1118"/>
      <c r="J1118"/>
      <c r="K1118"/>
    </row>
    <row r="1119" spans="1:11" x14ac:dyDescent="0.25">
      <c r="A1119"/>
      <c r="B1119"/>
      <c r="C1119"/>
      <c r="D1119"/>
      <c r="E1119"/>
      <c r="F1119"/>
      <c r="G1119"/>
      <c r="H1119"/>
      <c r="I1119"/>
      <c r="J1119"/>
      <c r="K1119"/>
    </row>
    <row r="1120" spans="1:11" x14ac:dyDescent="0.25">
      <c r="A1120"/>
      <c r="B1120"/>
      <c r="C1120"/>
      <c r="D1120"/>
      <c r="E1120"/>
      <c r="F1120"/>
      <c r="G1120"/>
      <c r="H1120"/>
      <c r="I1120"/>
      <c r="J1120"/>
      <c r="K1120"/>
    </row>
    <row r="1121" spans="1:11" x14ac:dyDescent="0.25">
      <c r="A1121"/>
      <c r="B1121"/>
      <c r="C1121"/>
      <c r="D1121"/>
      <c r="E1121"/>
      <c r="F1121"/>
      <c r="G1121"/>
      <c r="H1121"/>
      <c r="I1121"/>
      <c r="J1121"/>
      <c r="K1121"/>
    </row>
    <row r="1122" spans="1:11" x14ac:dyDescent="0.25">
      <c r="A1122"/>
      <c r="B1122"/>
      <c r="C1122"/>
      <c r="D1122"/>
      <c r="E1122"/>
      <c r="F1122"/>
      <c r="G1122"/>
      <c r="H1122"/>
      <c r="I1122"/>
      <c r="J1122"/>
      <c r="K1122"/>
    </row>
    <row r="1123" spans="1:11" x14ac:dyDescent="0.25">
      <c r="A1123"/>
      <c r="B1123"/>
      <c r="C1123"/>
      <c r="D1123"/>
      <c r="E1123"/>
      <c r="F1123"/>
      <c r="G1123"/>
      <c r="H1123"/>
      <c r="I1123"/>
      <c r="J1123"/>
      <c r="K1123"/>
    </row>
    <row r="1124" spans="1:11" x14ac:dyDescent="0.25">
      <c r="A1124"/>
      <c r="B1124"/>
      <c r="C1124"/>
      <c r="D1124"/>
      <c r="E1124"/>
      <c r="F1124"/>
      <c r="G1124"/>
      <c r="H1124"/>
      <c r="I1124"/>
      <c r="J1124"/>
      <c r="K1124"/>
    </row>
    <row r="1125" spans="1:11" x14ac:dyDescent="0.25">
      <c r="A1125"/>
      <c r="B1125"/>
      <c r="C1125"/>
      <c r="D1125"/>
      <c r="E1125"/>
      <c r="F1125"/>
      <c r="G1125"/>
      <c r="H1125"/>
      <c r="I1125"/>
      <c r="J1125"/>
      <c r="K1125"/>
    </row>
    <row r="1126" spans="1:11" x14ac:dyDescent="0.25">
      <c r="A1126"/>
      <c r="B1126"/>
      <c r="C1126"/>
      <c r="D1126"/>
      <c r="E1126"/>
      <c r="F1126"/>
      <c r="G1126"/>
      <c r="H1126"/>
      <c r="I1126"/>
      <c r="J1126"/>
      <c r="K1126"/>
    </row>
    <row r="1127" spans="1:11" x14ac:dyDescent="0.25">
      <c r="A1127"/>
      <c r="B1127"/>
      <c r="C1127"/>
      <c r="D1127"/>
      <c r="E1127"/>
      <c r="F1127"/>
      <c r="G1127"/>
      <c r="H1127"/>
      <c r="I1127"/>
      <c r="J1127"/>
      <c r="K1127"/>
    </row>
    <row r="1128" spans="1:11" x14ac:dyDescent="0.25">
      <c r="A1128"/>
      <c r="B1128"/>
      <c r="C1128"/>
      <c r="D1128"/>
      <c r="E1128"/>
      <c r="F1128"/>
      <c r="G1128"/>
      <c r="H1128"/>
      <c r="I1128"/>
      <c r="J1128"/>
      <c r="K1128"/>
    </row>
    <row r="1129" spans="1:11" x14ac:dyDescent="0.25">
      <c r="A1129"/>
      <c r="B1129"/>
      <c r="C1129"/>
      <c r="D1129"/>
      <c r="E1129"/>
      <c r="F1129"/>
      <c r="G1129"/>
      <c r="H1129"/>
      <c r="I1129"/>
      <c r="J1129"/>
      <c r="K1129"/>
    </row>
    <row r="1130" spans="1:11" x14ac:dyDescent="0.25">
      <c r="A1130"/>
      <c r="B1130"/>
      <c r="C1130"/>
      <c r="D1130"/>
      <c r="E1130"/>
      <c r="F1130"/>
      <c r="G1130"/>
      <c r="H1130"/>
      <c r="I1130"/>
      <c r="J1130"/>
      <c r="K1130"/>
    </row>
    <row r="1131" spans="1:11" x14ac:dyDescent="0.25">
      <c r="A1131"/>
      <c r="B1131"/>
      <c r="C1131"/>
      <c r="D1131"/>
      <c r="E1131"/>
      <c r="F1131"/>
      <c r="G1131"/>
      <c r="H1131"/>
      <c r="I1131"/>
      <c r="J1131"/>
      <c r="K1131"/>
    </row>
    <row r="1132" spans="1:11" x14ac:dyDescent="0.25">
      <c r="A1132"/>
      <c r="B1132"/>
      <c r="C1132"/>
      <c r="D1132"/>
      <c r="E1132"/>
      <c r="F1132"/>
      <c r="G1132"/>
      <c r="H1132"/>
      <c r="I1132"/>
      <c r="J1132"/>
      <c r="K1132"/>
    </row>
    <row r="1133" spans="1:11" x14ac:dyDescent="0.25">
      <c r="A1133"/>
      <c r="B1133"/>
      <c r="C1133"/>
      <c r="D1133"/>
      <c r="E1133"/>
      <c r="F1133"/>
      <c r="G1133"/>
      <c r="H1133"/>
      <c r="I1133"/>
      <c r="J1133"/>
      <c r="K1133"/>
    </row>
    <row r="1134" spans="1:11" x14ac:dyDescent="0.25">
      <c r="A1134"/>
      <c r="B1134"/>
      <c r="C1134"/>
      <c r="D1134"/>
      <c r="E1134"/>
      <c r="F1134"/>
      <c r="G1134"/>
      <c r="H1134"/>
      <c r="I1134"/>
      <c r="J1134"/>
      <c r="K1134"/>
    </row>
    <row r="1135" spans="1:11" x14ac:dyDescent="0.25">
      <c r="A1135"/>
      <c r="B1135"/>
      <c r="C1135"/>
      <c r="D1135"/>
      <c r="E1135"/>
      <c r="F1135"/>
      <c r="G1135"/>
      <c r="H1135"/>
      <c r="I1135"/>
      <c r="J1135"/>
      <c r="K1135"/>
    </row>
    <row r="1136" spans="1:11" x14ac:dyDescent="0.25">
      <c r="A1136"/>
      <c r="B1136"/>
      <c r="C1136"/>
      <c r="D1136"/>
      <c r="E1136"/>
      <c r="F1136"/>
      <c r="G1136"/>
      <c r="H1136"/>
      <c r="I1136"/>
      <c r="J1136"/>
      <c r="K1136"/>
    </row>
    <row r="1137" spans="1:11" x14ac:dyDescent="0.25">
      <c r="A1137"/>
      <c r="B1137"/>
      <c r="C1137"/>
      <c r="D1137"/>
      <c r="E1137"/>
      <c r="F1137"/>
      <c r="G1137"/>
      <c r="H1137"/>
      <c r="I1137"/>
      <c r="J1137"/>
      <c r="K1137"/>
    </row>
    <row r="1138" spans="1:11" x14ac:dyDescent="0.25">
      <c r="A1138"/>
      <c r="B1138"/>
      <c r="C1138"/>
      <c r="D1138"/>
      <c r="E1138"/>
      <c r="F1138"/>
      <c r="G1138"/>
      <c r="H1138"/>
      <c r="I1138"/>
      <c r="J1138"/>
      <c r="K1138"/>
    </row>
    <row r="1139" spans="1:11" x14ac:dyDescent="0.25">
      <c r="A1139"/>
      <c r="B1139"/>
      <c r="C1139"/>
      <c r="D1139"/>
      <c r="E1139"/>
      <c r="F1139"/>
      <c r="G1139"/>
      <c r="H1139"/>
      <c r="I1139"/>
      <c r="J1139"/>
      <c r="K1139"/>
    </row>
    <row r="1140" spans="1:11" x14ac:dyDescent="0.25">
      <c r="A1140"/>
      <c r="B1140"/>
      <c r="C1140"/>
      <c r="D1140"/>
      <c r="E1140"/>
      <c r="F1140"/>
      <c r="G1140"/>
      <c r="H1140"/>
      <c r="I1140"/>
      <c r="J1140"/>
      <c r="K1140"/>
    </row>
    <row r="1141" spans="1:11" x14ac:dyDescent="0.25">
      <c r="A1141"/>
      <c r="B1141"/>
      <c r="C1141"/>
      <c r="D1141"/>
      <c r="E1141"/>
      <c r="F1141"/>
      <c r="G1141"/>
      <c r="H1141"/>
      <c r="I1141"/>
      <c r="J1141"/>
      <c r="K1141"/>
    </row>
    <row r="1142" spans="1:11" x14ac:dyDescent="0.25">
      <c r="A1142"/>
      <c r="B1142"/>
      <c r="C1142"/>
      <c r="D1142"/>
      <c r="E1142"/>
      <c r="F1142"/>
      <c r="G1142"/>
      <c r="H1142"/>
      <c r="I1142"/>
      <c r="J1142"/>
      <c r="K1142"/>
    </row>
    <row r="1143" spans="1:11" x14ac:dyDescent="0.25">
      <c r="A1143"/>
      <c r="B1143"/>
      <c r="C1143"/>
      <c r="D1143"/>
      <c r="E1143"/>
      <c r="F1143"/>
      <c r="G1143"/>
      <c r="H1143"/>
      <c r="I1143"/>
      <c r="J1143"/>
      <c r="K1143"/>
    </row>
    <row r="1144" spans="1:11" x14ac:dyDescent="0.25">
      <c r="A1144"/>
      <c r="B1144"/>
      <c r="C1144"/>
      <c r="D1144"/>
      <c r="E1144"/>
      <c r="F1144"/>
      <c r="G1144"/>
      <c r="H1144"/>
      <c r="I1144"/>
      <c r="J1144"/>
      <c r="K1144"/>
    </row>
    <row r="1145" spans="1:11" x14ac:dyDescent="0.25">
      <c r="A1145"/>
      <c r="B1145"/>
      <c r="C1145"/>
      <c r="D1145"/>
      <c r="E1145"/>
      <c r="F1145"/>
      <c r="G1145"/>
      <c r="H1145"/>
      <c r="I1145"/>
      <c r="J1145"/>
      <c r="K1145"/>
    </row>
    <row r="1146" spans="1:11" x14ac:dyDescent="0.25">
      <c r="A1146"/>
      <c r="B1146"/>
      <c r="C1146"/>
      <c r="D1146"/>
      <c r="E1146"/>
      <c r="F1146"/>
      <c r="G1146"/>
      <c r="H1146"/>
      <c r="I1146"/>
      <c r="J1146"/>
      <c r="K1146"/>
    </row>
    <row r="1147" spans="1:11" x14ac:dyDescent="0.25">
      <c r="A1147"/>
      <c r="B1147"/>
      <c r="C1147"/>
      <c r="D1147"/>
      <c r="E1147"/>
      <c r="F1147"/>
      <c r="G1147"/>
      <c r="H1147"/>
      <c r="I1147"/>
      <c r="J1147"/>
      <c r="K1147"/>
    </row>
    <row r="1148" spans="1:11" x14ac:dyDescent="0.25">
      <c r="A1148"/>
      <c r="B1148"/>
      <c r="C1148"/>
      <c r="D1148"/>
      <c r="E1148"/>
      <c r="F1148"/>
      <c r="G1148"/>
      <c r="H1148"/>
      <c r="I1148"/>
      <c r="J1148"/>
      <c r="K1148"/>
    </row>
    <row r="1149" spans="1:11" x14ac:dyDescent="0.25">
      <c r="A1149"/>
      <c r="B1149"/>
      <c r="C1149"/>
      <c r="D1149"/>
      <c r="E1149"/>
      <c r="F1149"/>
      <c r="G1149"/>
      <c r="H1149"/>
      <c r="I1149"/>
      <c r="J1149"/>
      <c r="K1149"/>
    </row>
    <row r="1150" spans="1:11" x14ac:dyDescent="0.25">
      <c r="A1150"/>
      <c r="B1150"/>
      <c r="C1150"/>
      <c r="D1150"/>
      <c r="E1150"/>
      <c r="F1150"/>
      <c r="G1150"/>
      <c r="H1150"/>
      <c r="I1150"/>
      <c r="J1150"/>
      <c r="K1150"/>
    </row>
    <row r="1151" spans="1:11" x14ac:dyDescent="0.25">
      <c r="A1151"/>
      <c r="B1151"/>
      <c r="C1151"/>
      <c r="D1151"/>
      <c r="E1151"/>
      <c r="F1151"/>
      <c r="G1151"/>
      <c r="H1151"/>
      <c r="I1151"/>
      <c r="J1151"/>
      <c r="K1151"/>
    </row>
    <row r="1152" spans="1:11" x14ac:dyDescent="0.25">
      <c r="A1152"/>
      <c r="B1152"/>
      <c r="C1152"/>
      <c r="D1152"/>
      <c r="E1152"/>
      <c r="F1152"/>
      <c r="G1152"/>
      <c r="H1152"/>
      <c r="I1152"/>
      <c r="J1152"/>
      <c r="K1152"/>
    </row>
    <row r="1153" spans="1:11" x14ac:dyDescent="0.25">
      <c r="A1153"/>
      <c r="B1153"/>
      <c r="C1153"/>
      <c r="D1153"/>
      <c r="E1153"/>
      <c r="F1153"/>
      <c r="G1153"/>
      <c r="H1153"/>
      <c r="I1153"/>
      <c r="J1153"/>
      <c r="K1153"/>
    </row>
    <row r="1154" spans="1:11" x14ac:dyDescent="0.25">
      <c r="A1154"/>
      <c r="B1154"/>
      <c r="C1154"/>
      <c r="D1154"/>
      <c r="E1154"/>
      <c r="F1154"/>
      <c r="G1154"/>
      <c r="H1154"/>
      <c r="I1154"/>
      <c r="J1154"/>
      <c r="K1154"/>
    </row>
    <row r="1155" spans="1:11" x14ac:dyDescent="0.25">
      <c r="A1155"/>
      <c r="B1155"/>
      <c r="C1155"/>
      <c r="D1155"/>
      <c r="E1155"/>
      <c r="F1155"/>
      <c r="G1155"/>
      <c r="H1155"/>
      <c r="I1155"/>
      <c r="J1155"/>
      <c r="K1155"/>
    </row>
    <row r="1156" spans="1:11" x14ac:dyDescent="0.25">
      <c r="A1156"/>
      <c r="B1156"/>
      <c r="C1156"/>
      <c r="D1156"/>
      <c r="E1156"/>
      <c r="F1156"/>
      <c r="G1156"/>
      <c r="H1156"/>
      <c r="I1156"/>
      <c r="J1156"/>
      <c r="K1156"/>
    </row>
    <row r="1157" spans="1:11" x14ac:dyDescent="0.25">
      <c r="A1157"/>
      <c r="B1157"/>
      <c r="C1157"/>
      <c r="D1157"/>
      <c r="E1157"/>
      <c r="F1157"/>
      <c r="G1157"/>
      <c r="H1157"/>
      <c r="I1157"/>
      <c r="J1157"/>
      <c r="K1157"/>
    </row>
    <row r="1158" spans="1:11" x14ac:dyDescent="0.25">
      <c r="A1158"/>
      <c r="B1158"/>
      <c r="C1158"/>
      <c r="D1158"/>
      <c r="E1158"/>
      <c r="F1158"/>
      <c r="G1158"/>
      <c r="H1158"/>
      <c r="I1158"/>
      <c r="J1158"/>
      <c r="K1158"/>
    </row>
    <row r="1159" spans="1:11" x14ac:dyDescent="0.25">
      <c r="A1159"/>
      <c r="B1159"/>
      <c r="C1159"/>
      <c r="D1159"/>
      <c r="E1159"/>
      <c r="F1159"/>
      <c r="G1159"/>
      <c r="H1159"/>
      <c r="I1159"/>
      <c r="J1159"/>
      <c r="K1159"/>
    </row>
    <row r="1160" spans="1:11" x14ac:dyDescent="0.25">
      <c r="A1160"/>
      <c r="B1160"/>
      <c r="C1160"/>
      <c r="D1160"/>
      <c r="E1160"/>
      <c r="F1160"/>
      <c r="G1160"/>
      <c r="H1160"/>
      <c r="I1160"/>
      <c r="J1160"/>
      <c r="K1160"/>
    </row>
    <row r="1161" spans="1:11" x14ac:dyDescent="0.25">
      <c r="A1161"/>
      <c r="B1161"/>
      <c r="C1161"/>
      <c r="D1161"/>
      <c r="E1161"/>
      <c r="F1161"/>
      <c r="G1161"/>
      <c r="H1161"/>
      <c r="I1161"/>
      <c r="J1161"/>
      <c r="K1161"/>
    </row>
    <row r="1162" spans="1:11" x14ac:dyDescent="0.25">
      <c r="A1162"/>
      <c r="B1162"/>
      <c r="C1162"/>
      <c r="D1162"/>
      <c r="E1162"/>
      <c r="F1162"/>
      <c r="G1162"/>
      <c r="H1162"/>
      <c r="I1162"/>
      <c r="J1162"/>
      <c r="K1162"/>
    </row>
    <row r="1163" spans="1:11" x14ac:dyDescent="0.25">
      <c r="A1163"/>
      <c r="B1163"/>
      <c r="C1163"/>
      <c r="D1163"/>
      <c r="E1163"/>
      <c r="F1163"/>
      <c r="G1163"/>
      <c r="H1163"/>
      <c r="I1163"/>
      <c r="J1163"/>
      <c r="K1163"/>
    </row>
    <row r="1164" spans="1:11" x14ac:dyDescent="0.25">
      <c r="A1164"/>
      <c r="B1164"/>
      <c r="C1164"/>
      <c r="D1164"/>
      <c r="E1164"/>
      <c r="F1164"/>
      <c r="G1164"/>
      <c r="H1164"/>
      <c r="I1164"/>
      <c r="J1164"/>
      <c r="K1164"/>
    </row>
    <row r="1165" spans="1:11" x14ac:dyDescent="0.25">
      <c r="A1165"/>
      <c r="B1165"/>
      <c r="C1165"/>
      <c r="D1165"/>
      <c r="E1165"/>
      <c r="F1165"/>
      <c r="G1165"/>
      <c r="H1165"/>
      <c r="I1165"/>
      <c r="J1165"/>
      <c r="K1165"/>
    </row>
    <row r="1166" spans="1:11" x14ac:dyDescent="0.25">
      <c r="A1166"/>
      <c r="B1166"/>
      <c r="C1166"/>
      <c r="D1166"/>
      <c r="E1166"/>
      <c r="F1166"/>
      <c r="G1166"/>
      <c r="H1166"/>
      <c r="I1166"/>
      <c r="J1166"/>
      <c r="K1166"/>
    </row>
    <row r="1167" spans="1:11" x14ac:dyDescent="0.25">
      <c r="A1167"/>
      <c r="B1167"/>
      <c r="C1167"/>
      <c r="D1167"/>
      <c r="E1167"/>
      <c r="F1167"/>
      <c r="G1167"/>
      <c r="H1167"/>
      <c r="I1167"/>
      <c r="J1167"/>
      <c r="K1167"/>
    </row>
    <row r="1168" spans="1:11" x14ac:dyDescent="0.25">
      <c r="A1168"/>
      <c r="B1168"/>
      <c r="C1168"/>
      <c r="D1168"/>
      <c r="E1168"/>
      <c r="F1168"/>
      <c r="G1168"/>
      <c r="H1168"/>
      <c r="I1168"/>
      <c r="J1168"/>
      <c r="K1168"/>
    </row>
    <row r="1169" spans="1:11" x14ac:dyDescent="0.25">
      <c r="A1169"/>
      <c r="B1169"/>
      <c r="C1169"/>
      <c r="D1169"/>
      <c r="E1169"/>
      <c r="F1169"/>
      <c r="G1169"/>
      <c r="H1169"/>
      <c r="I1169"/>
      <c r="J1169"/>
      <c r="K1169"/>
    </row>
    <row r="1170" spans="1:11" x14ac:dyDescent="0.25">
      <c r="A1170"/>
      <c r="B1170"/>
      <c r="C1170"/>
      <c r="D1170"/>
      <c r="E1170"/>
      <c r="F1170"/>
      <c r="G1170"/>
      <c r="H1170"/>
      <c r="I1170"/>
      <c r="J1170"/>
      <c r="K1170"/>
    </row>
    <row r="1171" spans="1:11" x14ac:dyDescent="0.25">
      <c r="A1171"/>
      <c r="B1171"/>
      <c r="C1171"/>
      <c r="D1171"/>
      <c r="E1171"/>
      <c r="F1171"/>
      <c r="G1171"/>
      <c r="H1171"/>
      <c r="I1171"/>
      <c r="J1171"/>
      <c r="K1171"/>
    </row>
    <row r="1172" spans="1:11" x14ac:dyDescent="0.25">
      <c r="A1172"/>
      <c r="B1172"/>
      <c r="C1172"/>
      <c r="D1172"/>
      <c r="E1172"/>
      <c r="F1172"/>
      <c r="G1172"/>
      <c r="H1172"/>
      <c r="I1172"/>
      <c r="J1172"/>
      <c r="K1172"/>
    </row>
    <row r="1173" spans="1:11" x14ac:dyDescent="0.25">
      <c r="A1173"/>
      <c r="B1173"/>
      <c r="C1173"/>
      <c r="D1173"/>
      <c r="E1173"/>
      <c r="F1173"/>
      <c r="G1173"/>
      <c r="H1173"/>
      <c r="I1173"/>
      <c r="J1173"/>
      <c r="K1173"/>
    </row>
    <row r="1174" spans="1:11" x14ac:dyDescent="0.25">
      <c r="A1174"/>
      <c r="B1174"/>
      <c r="C1174"/>
      <c r="D1174"/>
      <c r="E1174"/>
      <c r="F1174"/>
      <c r="G1174"/>
      <c r="H1174"/>
      <c r="I1174"/>
      <c r="J1174"/>
      <c r="K1174"/>
    </row>
    <row r="1175" spans="1:11" x14ac:dyDescent="0.25">
      <c r="A1175"/>
      <c r="B1175"/>
      <c r="C1175"/>
      <c r="D1175"/>
      <c r="E1175"/>
      <c r="F1175"/>
      <c r="G1175"/>
      <c r="H1175"/>
      <c r="I1175"/>
      <c r="J1175"/>
      <c r="K1175"/>
    </row>
    <row r="1176" spans="1:11" x14ac:dyDescent="0.25">
      <c r="A1176"/>
      <c r="B1176"/>
      <c r="C1176"/>
      <c r="D1176"/>
      <c r="E1176"/>
      <c r="F1176"/>
      <c r="G1176"/>
      <c r="H1176"/>
      <c r="I1176"/>
      <c r="J1176"/>
      <c r="K1176"/>
    </row>
    <row r="1177" spans="1:11" x14ac:dyDescent="0.25">
      <c r="A1177"/>
      <c r="B1177"/>
      <c r="C1177"/>
      <c r="D1177"/>
      <c r="E1177"/>
      <c r="F1177"/>
      <c r="G1177"/>
      <c r="H1177"/>
      <c r="I1177"/>
      <c r="J1177"/>
      <c r="K1177"/>
    </row>
    <row r="1178" spans="1:11" x14ac:dyDescent="0.25">
      <c r="A1178"/>
      <c r="B1178"/>
      <c r="C1178"/>
      <c r="D1178"/>
      <c r="E1178"/>
      <c r="F1178"/>
      <c r="G1178"/>
      <c r="H1178"/>
      <c r="I1178"/>
      <c r="J1178"/>
      <c r="K1178"/>
    </row>
    <row r="1179" spans="1:11" x14ac:dyDescent="0.25">
      <c r="A1179"/>
      <c r="B1179"/>
      <c r="C1179"/>
      <c r="D1179"/>
      <c r="E1179"/>
      <c r="F1179"/>
      <c r="G1179"/>
      <c r="H1179"/>
      <c r="I1179"/>
      <c r="J1179"/>
      <c r="K1179"/>
    </row>
    <row r="1180" spans="1:11" x14ac:dyDescent="0.25">
      <c r="A1180"/>
      <c r="B1180"/>
      <c r="C1180"/>
      <c r="D1180"/>
      <c r="E1180"/>
      <c r="F1180"/>
      <c r="G1180"/>
      <c r="H1180"/>
      <c r="I1180"/>
      <c r="J1180"/>
      <c r="K1180"/>
    </row>
    <row r="1181" spans="1:11" x14ac:dyDescent="0.25">
      <c r="A1181"/>
      <c r="B1181"/>
      <c r="C1181"/>
      <c r="D1181"/>
      <c r="E1181"/>
      <c r="F1181"/>
      <c r="G1181"/>
      <c r="H1181"/>
      <c r="I1181"/>
      <c r="J1181"/>
      <c r="K1181"/>
    </row>
    <row r="1182" spans="1:11" x14ac:dyDescent="0.25">
      <c r="A1182"/>
      <c r="B1182"/>
      <c r="C1182"/>
      <c r="D1182"/>
      <c r="E1182"/>
      <c r="F1182"/>
      <c r="G1182"/>
      <c r="H1182"/>
      <c r="I1182"/>
      <c r="J1182"/>
      <c r="K1182"/>
    </row>
    <row r="1183" spans="1:11" x14ac:dyDescent="0.25">
      <c r="A1183"/>
      <c r="B1183"/>
      <c r="C1183"/>
      <c r="D1183"/>
      <c r="E1183"/>
      <c r="F1183"/>
      <c r="G1183"/>
      <c r="H1183"/>
      <c r="I1183"/>
      <c r="J1183"/>
      <c r="K1183"/>
    </row>
    <row r="1184" spans="1:11" x14ac:dyDescent="0.25">
      <c r="A1184"/>
      <c r="B1184"/>
      <c r="C1184"/>
      <c r="D1184"/>
      <c r="E1184"/>
      <c r="F1184"/>
      <c r="G1184"/>
      <c r="H1184"/>
      <c r="I1184"/>
      <c r="J1184"/>
      <c r="K1184"/>
    </row>
    <row r="1185" spans="1:11" x14ac:dyDescent="0.25">
      <c r="A1185"/>
      <c r="B1185"/>
      <c r="C1185"/>
      <c r="D1185"/>
      <c r="E1185"/>
      <c r="F1185"/>
      <c r="G1185"/>
      <c r="H1185"/>
      <c r="I1185"/>
      <c r="J1185"/>
      <c r="K1185"/>
    </row>
    <row r="1186" spans="1:11" x14ac:dyDescent="0.25">
      <c r="A1186"/>
      <c r="B1186"/>
      <c r="C1186"/>
      <c r="D1186"/>
      <c r="E1186"/>
      <c r="F1186"/>
      <c r="G1186"/>
      <c r="H1186"/>
      <c r="I1186"/>
      <c r="J1186"/>
      <c r="K1186"/>
    </row>
    <row r="1187" spans="1:11" x14ac:dyDescent="0.25">
      <c r="A1187"/>
      <c r="B1187"/>
      <c r="C1187"/>
      <c r="D1187"/>
      <c r="E1187"/>
      <c r="F1187"/>
      <c r="G1187"/>
      <c r="H1187"/>
      <c r="I1187"/>
      <c r="J1187"/>
      <c r="K1187"/>
    </row>
    <row r="1188" spans="1:11" x14ac:dyDescent="0.25">
      <c r="A1188"/>
      <c r="B1188"/>
      <c r="C1188"/>
      <c r="D1188"/>
      <c r="E1188"/>
      <c r="F1188"/>
      <c r="G1188"/>
      <c r="H1188"/>
      <c r="I1188"/>
      <c r="J1188"/>
      <c r="K1188"/>
    </row>
    <row r="1189" spans="1:11" x14ac:dyDescent="0.25">
      <c r="A1189"/>
      <c r="B1189"/>
      <c r="C1189"/>
      <c r="D1189"/>
      <c r="E1189"/>
      <c r="F1189"/>
      <c r="G1189"/>
      <c r="H1189"/>
      <c r="I1189"/>
      <c r="J1189"/>
      <c r="K1189"/>
    </row>
    <row r="1190" spans="1:11" x14ac:dyDescent="0.25">
      <c r="A1190"/>
      <c r="B1190"/>
      <c r="C1190"/>
      <c r="D1190"/>
      <c r="E1190"/>
      <c r="F1190"/>
      <c r="G1190"/>
      <c r="H1190"/>
      <c r="I1190"/>
      <c r="J1190"/>
      <c r="K1190"/>
    </row>
    <row r="1191" spans="1:11" x14ac:dyDescent="0.25">
      <c r="A1191"/>
      <c r="B1191"/>
      <c r="C1191"/>
      <c r="D1191"/>
      <c r="E1191"/>
      <c r="F1191"/>
      <c r="G1191"/>
      <c r="H1191"/>
      <c r="I1191"/>
      <c r="J1191"/>
      <c r="K1191"/>
    </row>
    <row r="1192" spans="1:11" x14ac:dyDescent="0.25">
      <c r="A1192"/>
      <c r="B1192"/>
      <c r="C1192"/>
      <c r="D1192"/>
      <c r="E1192"/>
      <c r="F1192"/>
      <c r="G1192"/>
      <c r="H1192"/>
      <c r="I1192"/>
      <c r="J1192"/>
      <c r="K1192"/>
    </row>
    <row r="1193" spans="1:11" x14ac:dyDescent="0.25">
      <c r="A1193"/>
      <c r="B1193"/>
      <c r="C1193"/>
      <c r="D1193"/>
      <c r="E1193"/>
      <c r="F1193"/>
      <c r="G1193"/>
      <c r="H1193"/>
      <c r="I1193"/>
      <c r="J1193"/>
      <c r="K1193"/>
    </row>
    <row r="1194" spans="1:11" x14ac:dyDescent="0.25">
      <c r="A1194"/>
      <c r="B1194"/>
      <c r="C1194"/>
      <c r="D1194"/>
      <c r="E1194"/>
      <c r="F1194"/>
      <c r="G1194"/>
      <c r="H1194"/>
      <c r="I1194"/>
      <c r="J1194"/>
      <c r="K1194"/>
    </row>
    <row r="1195" spans="1:11" x14ac:dyDescent="0.25">
      <c r="A1195"/>
      <c r="B1195"/>
      <c r="C1195"/>
      <c r="D1195"/>
      <c r="E1195"/>
      <c r="F1195"/>
      <c r="G1195"/>
      <c r="H1195"/>
      <c r="I1195"/>
      <c r="J1195"/>
      <c r="K1195"/>
    </row>
    <row r="1196" spans="1:11" x14ac:dyDescent="0.25">
      <c r="A1196"/>
      <c r="B1196"/>
      <c r="C1196"/>
      <c r="D1196"/>
      <c r="E1196"/>
      <c r="F1196"/>
      <c r="G1196"/>
      <c r="H1196"/>
      <c r="I1196"/>
      <c r="J1196"/>
      <c r="K1196"/>
    </row>
    <row r="1197" spans="1:11" x14ac:dyDescent="0.25">
      <c r="A1197"/>
      <c r="B1197"/>
      <c r="C1197"/>
      <c r="D1197"/>
      <c r="E1197"/>
      <c r="F1197"/>
      <c r="G1197"/>
      <c r="H1197"/>
      <c r="I1197"/>
      <c r="J1197"/>
      <c r="K1197"/>
    </row>
    <row r="1198" spans="1:11" x14ac:dyDescent="0.25">
      <c r="A1198"/>
      <c r="B1198"/>
      <c r="C1198"/>
      <c r="D1198"/>
      <c r="E1198"/>
      <c r="F1198"/>
      <c r="G1198"/>
      <c r="H1198"/>
      <c r="I1198"/>
      <c r="J1198"/>
      <c r="K1198"/>
    </row>
    <row r="1199" spans="1:11" x14ac:dyDescent="0.25">
      <c r="A1199"/>
      <c r="B1199"/>
      <c r="C1199"/>
      <c r="D1199"/>
      <c r="E1199"/>
      <c r="F1199"/>
      <c r="G1199"/>
      <c r="H1199"/>
      <c r="I1199"/>
      <c r="J1199"/>
      <c r="K1199"/>
    </row>
    <row r="1200" spans="1:11" x14ac:dyDescent="0.25">
      <c r="A1200"/>
      <c r="B1200"/>
      <c r="C1200"/>
      <c r="D1200"/>
      <c r="E1200"/>
      <c r="F1200"/>
      <c r="G1200"/>
      <c r="H1200"/>
      <c r="I1200"/>
      <c r="J1200"/>
      <c r="K1200"/>
    </row>
    <row r="1201" spans="1:11" x14ac:dyDescent="0.25">
      <c r="A1201"/>
      <c r="B1201"/>
      <c r="C1201"/>
      <c r="D1201"/>
      <c r="E1201"/>
      <c r="F1201"/>
      <c r="G1201"/>
      <c r="H1201"/>
      <c r="I1201"/>
      <c r="J1201"/>
      <c r="K1201"/>
    </row>
    <row r="1202" spans="1:11" x14ac:dyDescent="0.25">
      <c r="A1202"/>
      <c r="B1202"/>
      <c r="C1202"/>
      <c r="D1202"/>
      <c r="E1202"/>
      <c r="F1202"/>
      <c r="G1202"/>
      <c r="H1202"/>
      <c r="I1202"/>
      <c r="J1202"/>
      <c r="K1202"/>
    </row>
    <row r="1203" spans="1:11" x14ac:dyDescent="0.25">
      <c r="A1203"/>
      <c r="B1203"/>
      <c r="C1203"/>
      <c r="D1203"/>
      <c r="E1203"/>
      <c r="F1203"/>
      <c r="G1203"/>
      <c r="H1203"/>
      <c r="I1203"/>
      <c r="J1203"/>
      <c r="K1203"/>
    </row>
    <row r="1204" spans="1:11" x14ac:dyDescent="0.25">
      <c r="A1204"/>
      <c r="B1204"/>
      <c r="C1204"/>
      <c r="D1204"/>
      <c r="E1204"/>
      <c r="F1204"/>
      <c r="G1204"/>
      <c r="H1204"/>
      <c r="I1204"/>
      <c r="J1204"/>
      <c r="K1204"/>
    </row>
    <row r="1205" spans="1:11" x14ac:dyDescent="0.25">
      <c r="A1205"/>
      <c r="B1205"/>
      <c r="C1205"/>
      <c r="D1205"/>
      <c r="E1205"/>
      <c r="F1205"/>
      <c r="G1205"/>
      <c r="H1205"/>
      <c r="I1205"/>
      <c r="J1205"/>
      <c r="K1205"/>
    </row>
    <row r="1206" spans="1:11" x14ac:dyDescent="0.25">
      <c r="A1206"/>
      <c r="B1206"/>
      <c r="C1206"/>
      <c r="D1206"/>
      <c r="E1206"/>
      <c r="F1206"/>
      <c r="G1206"/>
      <c r="H1206"/>
      <c r="I1206"/>
      <c r="J1206"/>
      <c r="K1206"/>
    </row>
    <row r="1207" spans="1:11" x14ac:dyDescent="0.25">
      <c r="A1207"/>
      <c r="B1207"/>
      <c r="C1207"/>
      <c r="D1207"/>
      <c r="E1207"/>
      <c r="F1207"/>
      <c r="G1207"/>
      <c r="H1207"/>
      <c r="I1207"/>
      <c r="J1207"/>
      <c r="K1207"/>
    </row>
    <row r="1208" spans="1:11" x14ac:dyDescent="0.25">
      <c r="A1208"/>
      <c r="B1208"/>
      <c r="C1208"/>
      <c r="D1208"/>
      <c r="E1208"/>
      <c r="F1208"/>
      <c r="G1208"/>
      <c r="H1208"/>
      <c r="I1208"/>
      <c r="J1208"/>
      <c r="K1208"/>
    </row>
    <row r="1209" spans="1:11" x14ac:dyDescent="0.25">
      <c r="A1209"/>
      <c r="B1209"/>
      <c r="C1209"/>
      <c r="D1209"/>
      <c r="E1209"/>
      <c r="F1209"/>
      <c r="G1209"/>
      <c r="H1209"/>
      <c r="I1209"/>
      <c r="J1209"/>
      <c r="K1209"/>
    </row>
    <row r="1210" spans="1:11" x14ac:dyDescent="0.25">
      <c r="A1210"/>
      <c r="B1210"/>
      <c r="C1210"/>
      <c r="D1210"/>
      <c r="E1210"/>
      <c r="F1210"/>
      <c r="G1210"/>
      <c r="H1210"/>
      <c r="I1210"/>
      <c r="J1210"/>
      <c r="K1210"/>
    </row>
    <row r="1211" spans="1:11" x14ac:dyDescent="0.25">
      <c r="A1211"/>
      <c r="B1211"/>
      <c r="C1211"/>
      <c r="D1211"/>
      <c r="E1211"/>
      <c r="F1211"/>
      <c r="G1211"/>
      <c r="H1211"/>
      <c r="I1211"/>
      <c r="J1211"/>
      <c r="K1211"/>
    </row>
    <row r="1212" spans="1:11" x14ac:dyDescent="0.25">
      <c r="A1212"/>
      <c r="B1212"/>
      <c r="C1212"/>
      <c r="D1212"/>
      <c r="E1212"/>
      <c r="F1212"/>
      <c r="G1212"/>
      <c r="H1212"/>
      <c r="I1212"/>
      <c r="J1212"/>
      <c r="K1212"/>
    </row>
    <row r="1213" spans="1:11" x14ac:dyDescent="0.25">
      <c r="A1213"/>
      <c r="B1213"/>
      <c r="C1213"/>
      <c r="D1213"/>
      <c r="E1213"/>
      <c r="F1213"/>
      <c r="G1213"/>
      <c r="H1213"/>
      <c r="I1213"/>
      <c r="J1213"/>
      <c r="K1213"/>
    </row>
    <row r="1214" spans="1:11" x14ac:dyDescent="0.25">
      <c r="A1214"/>
      <c r="B1214"/>
      <c r="C1214"/>
      <c r="D1214"/>
      <c r="E1214"/>
      <c r="F1214"/>
      <c r="G1214"/>
      <c r="H1214"/>
      <c r="I1214"/>
      <c r="J1214"/>
      <c r="K1214"/>
    </row>
    <row r="1215" spans="1:11" x14ac:dyDescent="0.25">
      <c r="A1215"/>
      <c r="B1215"/>
      <c r="C1215"/>
      <c r="D1215"/>
      <c r="E1215"/>
      <c r="F1215"/>
      <c r="G1215"/>
      <c r="H1215"/>
      <c r="I1215"/>
      <c r="J1215"/>
      <c r="K1215"/>
    </row>
    <row r="1216" spans="1:11" x14ac:dyDescent="0.25">
      <c r="A1216"/>
      <c r="B1216"/>
      <c r="C1216"/>
      <c r="D1216"/>
      <c r="E1216"/>
      <c r="F1216"/>
      <c r="G1216"/>
      <c r="H1216"/>
      <c r="I1216"/>
      <c r="J1216"/>
      <c r="K1216"/>
    </row>
    <row r="1217" spans="1:11" x14ac:dyDescent="0.25">
      <c r="A1217"/>
      <c r="B1217"/>
      <c r="C1217"/>
      <c r="D1217"/>
      <c r="E1217"/>
      <c r="F1217"/>
      <c r="G1217"/>
      <c r="H1217"/>
      <c r="I1217"/>
      <c r="J1217"/>
      <c r="K1217"/>
    </row>
    <row r="1218" spans="1:11" x14ac:dyDescent="0.25">
      <c r="A1218"/>
      <c r="B1218"/>
      <c r="C1218"/>
      <c r="D1218"/>
      <c r="E1218"/>
      <c r="F1218"/>
      <c r="G1218"/>
      <c r="H1218"/>
      <c r="I1218"/>
      <c r="J1218"/>
      <c r="K1218"/>
    </row>
    <row r="1219" spans="1:11" x14ac:dyDescent="0.25">
      <c r="A1219"/>
      <c r="B1219"/>
      <c r="C1219"/>
      <c r="D1219"/>
      <c r="E1219"/>
      <c r="F1219"/>
      <c r="G1219"/>
      <c r="H1219"/>
      <c r="I1219"/>
      <c r="J1219"/>
      <c r="K1219"/>
    </row>
    <row r="1220" spans="1:11" x14ac:dyDescent="0.25">
      <c r="A1220"/>
      <c r="B1220"/>
      <c r="C1220"/>
      <c r="D1220"/>
      <c r="E1220"/>
      <c r="F1220"/>
      <c r="G1220"/>
      <c r="H1220"/>
      <c r="I1220"/>
      <c r="J1220"/>
      <c r="K1220"/>
    </row>
    <row r="1221" spans="1:11" x14ac:dyDescent="0.25">
      <c r="A1221"/>
      <c r="B1221"/>
      <c r="C1221"/>
      <c r="D1221"/>
      <c r="E1221"/>
      <c r="F1221"/>
      <c r="G1221"/>
      <c r="H1221"/>
      <c r="I1221"/>
      <c r="J1221"/>
      <c r="K1221"/>
    </row>
    <row r="1222" spans="1:11" x14ac:dyDescent="0.25">
      <c r="A1222"/>
      <c r="B1222"/>
      <c r="C1222"/>
      <c r="D1222"/>
      <c r="E1222"/>
      <c r="F1222"/>
      <c r="G1222"/>
      <c r="H1222"/>
      <c r="I1222"/>
      <c r="J1222"/>
      <c r="K1222"/>
    </row>
    <row r="1223" spans="1:11" x14ac:dyDescent="0.25">
      <c r="A1223"/>
      <c r="B1223"/>
      <c r="C1223"/>
      <c r="D1223"/>
      <c r="E1223"/>
      <c r="F1223"/>
      <c r="G1223"/>
      <c r="H1223"/>
      <c r="I1223"/>
      <c r="J1223"/>
      <c r="K1223"/>
    </row>
    <row r="1224" spans="1:11" x14ac:dyDescent="0.25">
      <c r="A1224"/>
      <c r="B1224"/>
      <c r="C1224"/>
      <c r="D1224"/>
      <c r="E1224"/>
      <c r="F1224"/>
      <c r="G1224"/>
      <c r="H1224"/>
      <c r="I1224"/>
      <c r="J1224"/>
      <c r="K1224"/>
    </row>
    <row r="1225" spans="1:11" x14ac:dyDescent="0.25">
      <c r="A1225"/>
      <c r="B1225"/>
      <c r="C1225"/>
      <c r="D1225"/>
      <c r="E1225"/>
      <c r="F1225"/>
      <c r="G1225"/>
      <c r="H1225"/>
      <c r="I1225"/>
      <c r="J1225"/>
      <c r="K1225"/>
    </row>
    <row r="1226" spans="1:11" x14ac:dyDescent="0.25">
      <c r="A1226"/>
      <c r="B1226"/>
      <c r="C1226"/>
      <c r="D1226"/>
      <c r="E1226"/>
      <c r="F1226"/>
      <c r="G1226"/>
      <c r="H1226"/>
      <c r="I1226"/>
      <c r="J1226"/>
      <c r="K1226"/>
    </row>
    <row r="1227" spans="1:11" x14ac:dyDescent="0.25">
      <c r="A1227"/>
      <c r="B1227"/>
      <c r="C1227"/>
      <c r="D1227"/>
      <c r="E1227"/>
      <c r="F1227"/>
      <c r="G1227"/>
      <c r="H1227"/>
      <c r="I1227"/>
      <c r="J1227"/>
      <c r="K1227"/>
    </row>
    <row r="1228" spans="1:11" x14ac:dyDescent="0.25">
      <c r="A1228"/>
      <c r="B1228"/>
      <c r="C1228"/>
      <c r="D1228"/>
      <c r="E1228"/>
      <c r="F1228"/>
      <c r="G1228"/>
      <c r="H1228"/>
      <c r="I1228"/>
      <c r="J1228"/>
      <c r="K1228"/>
    </row>
    <row r="1229" spans="1:11" x14ac:dyDescent="0.25">
      <c r="A1229"/>
      <c r="B1229"/>
      <c r="C1229"/>
      <c r="D1229"/>
      <c r="E1229"/>
      <c r="F1229"/>
      <c r="G1229"/>
      <c r="H1229"/>
      <c r="I1229"/>
      <c r="J1229"/>
      <c r="K1229"/>
    </row>
    <row r="1230" spans="1:11" x14ac:dyDescent="0.25">
      <c r="A1230"/>
      <c r="B1230"/>
      <c r="C1230"/>
      <c r="D1230"/>
      <c r="E1230"/>
      <c r="F1230"/>
      <c r="G1230"/>
      <c r="H1230"/>
      <c r="I1230"/>
      <c r="J1230"/>
      <c r="K1230"/>
    </row>
    <row r="1231" spans="1:11" x14ac:dyDescent="0.25">
      <c r="A1231"/>
      <c r="B1231"/>
      <c r="C1231"/>
      <c r="D1231"/>
      <c r="E1231"/>
      <c r="F1231"/>
      <c r="G1231"/>
      <c r="H1231"/>
      <c r="I1231"/>
      <c r="J1231"/>
      <c r="K1231"/>
    </row>
    <row r="1232" spans="1:11" x14ac:dyDescent="0.25">
      <c r="A1232"/>
      <c r="B1232"/>
      <c r="C1232"/>
      <c r="D1232"/>
      <c r="E1232"/>
      <c r="F1232"/>
      <c r="G1232"/>
      <c r="H1232"/>
      <c r="I1232"/>
      <c r="J1232"/>
      <c r="K1232"/>
    </row>
    <row r="1233" spans="1:11" x14ac:dyDescent="0.25">
      <c r="A1233"/>
      <c r="B1233"/>
      <c r="C1233"/>
      <c r="D1233"/>
      <c r="E1233"/>
      <c r="F1233"/>
      <c r="G1233"/>
      <c r="H1233"/>
      <c r="I1233"/>
      <c r="J1233"/>
      <c r="K1233"/>
    </row>
    <row r="1234" spans="1:11" x14ac:dyDescent="0.25">
      <c r="A1234"/>
      <c r="B1234"/>
      <c r="C1234"/>
      <c r="D1234"/>
      <c r="E1234"/>
      <c r="F1234"/>
      <c r="G1234"/>
      <c r="H1234"/>
      <c r="I1234"/>
      <c r="J1234"/>
      <c r="K1234"/>
    </row>
    <row r="1235" spans="1:11" x14ac:dyDescent="0.25">
      <c r="A1235"/>
      <c r="B1235"/>
      <c r="C1235"/>
      <c r="D1235"/>
      <c r="E1235"/>
      <c r="F1235"/>
      <c r="G1235"/>
      <c r="H1235"/>
      <c r="I1235"/>
      <c r="J1235"/>
      <c r="K1235"/>
    </row>
    <row r="1236" spans="1:11" x14ac:dyDescent="0.25">
      <c r="A1236"/>
      <c r="B1236"/>
      <c r="C1236"/>
      <c r="D1236"/>
      <c r="E1236"/>
      <c r="F1236"/>
      <c r="G1236"/>
      <c r="H1236"/>
      <c r="I1236"/>
      <c r="J1236"/>
      <c r="K1236"/>
    </row>
    <row r="1237" spans="1:11" x14ac:dyDescent="0.25">
      <c r="A1237"/>
      <c r="B1237"/>
      <c r="C1237"/>
      <c r="D1237"/>
      <c r="E1237"/>
      <c r="F1237"/>
      <c r="G1237"/>
      <c r="H1237"/>
      <c r="I1237"/>
      <c r="J1237"/>
      <c r="K1237"/>
    </row>
    <row r="1238" spans="1:11" x14ac:dyDescent="0.25">
      <c r="A1238"/>
      <c r="B1238"/>
      <c r="C1238"/>
      <c r="D1238"/>
      <c r="E1238"/>
      <c r="F1238"/>
      <c r="G1238"/>
      <c r="H1238"/>
      <c r="I1238"/>
      <c r="J1238"/>
      <c r="K1238"/>
    </row>
    <row r="1239" spans="1:11" x14ac:dyDescent="0.25">
      <c r="A1239"/>
      <c r="B1239"/>
      <c r="C1239"/>
      <c r="D1239"/>
      <c r="E1239"/>
      <c r="F1239"/>
      <c r="G1239"/>
      <c r="H1239"/>
      <c r="I1239"/>
      <c r="J1239"/>
      <c r="K1239"/>
    </row>
    <row r="1240" spans="1:11" x14ac:dyDescent="0.25">
      <c r="A1240"/>
      <c r="B1240"/>
      <c r="C1240"/>
      <c r="D1240"/>
      <c r="E1240"/>
      <c r="F1240"/>
      <c r="G1240"/>
      <c r="H1240"/>
      <c r="I1240"/>
      <c r="J1240"/>
      <c r="K1240"/>
    </row>
    <row r="1241" spans="1:11" x14ac:dyDescent="0.25">
      <c r="A1241"/>
      <c r="B1241"/>
      <c r="C1241"/>
      <c r="D1241"/>
      <c r="E1241"/>
      <c r="F1241"/>
      <c r="G1241"/>
      <c r="H1241"/>
      <c r="I1241"/>
      <c r="J1241"/>
      <c r="K1241"/>
    </row>
    <row r="1242" spans="1:11" x14ac:dyDescent="0.25">
      <c r="A1242"/>
      <c r="B1242"/>
      <c r="C1242"/>
      <c r="D1242"/>
      <c r="E1242"/>
      <c r="F1242"/>
      <c r="G1242"/>
      <c r="H1242"/>
      <c r="I1242"/>
      <c r="J1242"/>
      <c r="K1242"/>
    </row>
    <row r="1243" spans="1:11" x14ac:dyDescent="0.25">
      <c r="A1243"/>
      <c r="B1243"/>
      <c r="C1243"/>
      <c r="D1243"/>
      <c r="E1243"/>
      <c r="F1243"/>
      <c r="G1243"/>
      <c r="H1243"/>
      <c r="I1243"/>
      <c r="J1243"/>
      <c r="K1243"/>
    </row>
    <row r="1244" spans="1:11" x14ac:dyDescent="0.25">
      <c r="A1244"/>
      <c r="B1244"/>
      <c r="C1244"/>
      <c r="D1244"/>
      <c r="E1244"/>
      <c r="F1244"/>
      <c r="G1244"/>
      <c r="H1244"/>
      <c r="I1244"/>
      <c r="J1244"/>
      <c r="K1244"/>
    </row>
    <row r="1245" spans="1:11" x14ac:dyDescent="0.25">
      <c r="A1245"/>
      <c r="B1245"/>
      <c r="C1245"/>
      <c r="D1245"/>
      <c r="E1245"/>
      <c r="F1245"/>
      <c r="G1245"/>
      <c r="H1245"/>
      <c r="I1245"/>
      <c r="J1245"/>
      <c r="K1245"/>
    </row>
    <row r="1246" spans="1:11" x14ac:dyDescent="0.25">
      <c r="A1246"/>
      <c r="B1246"/>
      <c r="C1246"/>
      <c r="D1246"/>
      <c r="E1246"/>
      <c r="F1246"/>
      <c r="G1246"/>
      <c r="H1246"/>
      <c r="I1246"/>
      <c r="J1246"/>
      <c r="K1246"/>
    </row>
    <row r="1247" spans="1:11" x14ac:dyDescent="0.25">
      <c r="A1247"/>
      <c r="B1247"/>
      <c r="C1247"/>
      <c r="D1247"/>
      <c r="E1247"/>
      <c r="F1247"/>
      <c r="G1247"/>
      <c r="H1247"/>
      <c r="I1247"/>
      <c r="J1247"/>
      <c r="K1247"/>
    </row>
    <row r="1248" spans="1:11" x14ac:dyDescent="0.25">
      <c r="A1248"/>
      <c r="B1248"/>
      <c r="C1248"/>
      <c r="D1248"/>
      <c r="E1248"/>
      <c r="F1248"/>
      <c r="G1248"/>
      <c r="H1248"/>
      <c r="I1248"/>
      <c r="J1248"/>
      <c r="K1248"/>
    </row>
    <row r="1249" spans="1:11" x14ac:dyDescent="0.25">
      <c r="A1249"/>
      <c r="B1249"/>
      <c r="C1249"/>
      <c r="D1249"/>
      <c r="E1249"/>
      <c r="F1249"/>
      <c r="G1249"/>
      <c r="H1249"/>
      <c r="I1249"/>
      <c r="J1249"/>
      <c r="K1249"/>
    </row>
    <row r="1250" spans="1:11" x14ac:dyDescent="0.25">
      <c r="A1250"/>
      <c r="B1250"/>
      <c r="C1250"/>
      <c r="D1250"/>
      <c r="E1250"/>
      <c r="F1250"/>
      <c r="G1250"/>
      <c r="H1250"/>
      <c r="I1250"/>
      <c r="J1250"/>
      <c r="K1250"/>
    </row>
    <row r="1251" spans="1:11" x14ac:dyDescent="0.25">
      <c r="A1251"/>
      <c r="B1251"/>
      <c r="C1251"/>
      <c r="D1251"/>
      <c r="E1251"/>
      <c r="F1251"/>
      <c r="G1251"/>
      <c r="H1251"/>
      <c r="I1251"/>
      <c r="J1251"/>
      <c r="K1251"/>
    </row>
    <row r="1252" spans="1:11" x14ac:dyDescent="0.25">
      <c r="A1252"/>
      <c r="B1252"/>
      <c r="C1252"/>
      <c r="D1252"/>
      <c r="E1252"/>
      <c r="F1252"/>
      <c r="G1252"/>
      <c r="H1252"/>
      <c r="I1252"/>
      <c r="J1252"/>
      <c r="K1252"/>
    </row>
    <row r="1253" spans="1:11" x14ac:dyDescent="0.25">
      <c r="A1253"/>
      <c r="B1253"/>
      <c r="C1253"/>
      <c r="D1253"/>
      <c r="E1253"/>
      <c r="F1253"/>
      <c r="G1253"/>
      <c r="H1253"/>
      <c r="I1253"/>
      <c r="J1253"/>
      <c r="K1253"/>
    </row>
    <row r="1254" spans="1:11" x14ac:dyDescent="0.25">
      <c r="A1254"/>
      <c r="B1254"/>
      <c r="C1254"/>
      <c r="D1254"/>
      <c r="E1254"/>
      <c r="F1254"/>
      <c r="G1254"/>
      <c r="H1254"/>
      <c r="I1254"/>
      <c r="J1254"/>
      <c r="K1254"/>
    </row>
    <row r="1255" spans="1:11" x14ac:dyDescent="0.25">
      <c r="A1255"/>
      <c r="B1255"/>
      <c r="C1255"/>
      <c r="D1255"/>
      <c r="E1255"/>
      <c r="F1255"/>
      <c r="G1255"/>
      <c r="H1255"/>
      <c r="I1255"/>
      <c r="J1255"/>
      <c r="K1255"/>
    </row>
    <row r="1256" spans="1:11" x14ac:dyDescent="0.25">
      <c r="A1256"/>
      <c r="B1256"/>
      <c r="C1256"/>
      <c r="D1256"/>
      <c r="E1256"/>
      <c r="F1256"/>
      <c r="G1256"/>
      <c r="H1256"/>
      <c r="I1256"/>
      <c r="J1256"/>
      <c r="K1256"/>
    </row>
    <row r="1257" spans="1:11" x14ac:dyDescent="0.25">
      <c r="A1257"/>
      <c r="B1257"/>
      <c r="C1257"/>
      <c r="D1257"/>
      <c r="E1257"/>
      <c r="F1257"/>
      <c r="G1257"/>
      <c r="H1257"/>
      <c r="I1257"/>
      <c r="J1257"/>
      <c r="K1257"/>
    </row>
    <row r="1258" spans="1:11" x14ac:dyDescent="0.25">
      <c r="A1258"/>
      <c r="B1258"/>
      <c r="C1258"/>
      <c r="D1258"/>
      <c r="E1258"/>
      <c r="F1258"/>
      <c r="G1258"/>
      <c r="H1258"/>
      <c r="I1258"/>
      <c r="J1258"/>
      <c r="K1258"/>
    </row>
    <row r="1259" spans="1:11" x14ac:dyDescent="0.25">
      <c r="A1259"/>
      <c r="B1259"/>
      <c r="C1259"/>
      <c r="D1259"/>
      <c r="E1259"/>
      <c r="F1259"/>
      <c r="G1259"/>
      <c r="H1259"/>
      <c r="I1259"/>
      <c r="J1259"/>
      <c r="K1259"/>
    </row>
    <row r="1260" spans="1:11" x14ac:dyDescent="0.25">
      <c r="A1260"/>
      <c r="B1260"/>
      <c r="C1260"/>
      <c r="D1260"/>
      <c r="E1260"/>
      <c r="F1260"/>
      <c r="G1260"/>
      <c r="H1260"/>
      <c r="I1260"/>
      <c r="J1260"/>
      <c r="K1260"/>
    </row>
    <row r="1261" spans="1:11" x14ac:dyDescent="0.25">
      <c r="A1261"/>
      <c r="B1261"/>
      <c r="C1261"/>
      <c r="D1261"/>
      <c r="E1261"/>
      <c r="F1261"/>
      <c r="G1261"/>
      <c r="H1261"/>
      <c r="I1261"/>
      <c r="J1261"/>
      <c r="K1261"/>
    </row>
    <row r="1262" spans="1:11" x14ac:dyDescent="0.25">
      <c r="A1262"/>
      <c r="B1262"/>
      <c r="C1262"/>
      <c r="D1262"/>
      <c r="E1262"/>
      <c r="F1262"/>
      <c r="G1262"/>
      <c r="H1262"/>
      <c r="I1262"/>
      <c r="J1262"/>
      <c r="K1262"/>
    </row>
    <row r="1263" spans="1:11" x14ac:dyDescent="0.25">
      <c r="A1263"/>
      <c r="B1263"/>
      <c r="C1263"/>
      <c r="D1263"/>
      <c r="E1263"/>
      <c r="F1263"/>
      <c r="G1263"/>
      <c r="H1263"/>
      <c r="I1263"/>
      <c r="J1263"/>
      <c r="K1263"/>
    </row>
    <row r="1264" spans="1:11" x14ac:dyDescent="0.25">
      <c r="A1264"/>
      <c r="B1264"/>
      <c r="C1264"/>
      <c r="D1264"/>
      <c r="E1264"/>
      <c r="F1264"/>
      <c r="G1264"/>
      <c r="H1264"/>
      <c r="I1264"/>
      <c r="J1264"/>
      <c r="K1264"/>
    </row>
    <row r="1265" spans="1:11" x14ac:dyDescent="0.25">
      <c r="A1265"/>
      <c r="B1265"/>
      <c r="C1265"/>
      <c r="D1265"/>
      <c r="E1265"/>
      <c r="F1265"/>
      <c r="G1265"/>
      <c r="H1265"/>
      <c r="I1265"/>
      <c r="J1265"/>
      <c r="K1265"/>
    </row>
    <row r="1266" spans="1:11" x14ac:dyDescent="0.25">
      <c r="A1266"/>
      <c r="B1266"/>
      <c r="C1266"/>
      <c r="D1266"/>
      <c r="E1266"/>
      <c r="F1266"/>
      <c r="G1266"/>
      <c r="H1266"/>
      <c r="I1266"/>
      <c r="J1266"/>
      <c r="K1266"/>
    </row>
    <row r="1267" spans="1:11" x14ac:dyDescent="0.25">
      <c r="A1267"/>
      <c r="B1267"/>
      <c r="C1267"/>
      <c r="D1267"/>
      <c r="E1267"/>
      <c r="F1267"/>
      <c r="G1267"/>
      <c r="H1267"/>
      <c r="I1267"/>
      <c r="J1267"/>
      <c r="K1267"/>
    </row>
    <row r="1268" spans="1:11" x14ac:dyDescent="0.25">
      <c r="A1268"/>
      <c r="B1268"/>
      <c r="C1268"/>
      <c r="D1268"/>
      <c r="E1268"/>
      <c r="F1268"/>
      <c r="G1268"/>
      <c r="H1268"/>
      <c r="I1268"/>
      <c r="J1268"/>
      <c r="K1268"/>
    </row>
    <row r="1269" spans="1:11" x14ac:dyDescent="0.25">
      <c r="A1269"/>
      <c r="B1269"/>
      <c r="C1269"/>
      <c r="D1269"/>
      <c r="E1269"/>
      <c r="F1269"/>
      <c r="G1269"/>
      <c r="H1269"/>
      <c r="I1269"/>
      <c r="J1269"/>
      <c r="K1269"/>
    </row>
    <row r="1270" spans="1:11" x14ac:dyDescent="0.25">
      <c r="A1270"/>
      <c r="B1270"/>
      <c r="C1270"/>
      <c r="D1270"/>
      <c r="E1270"/>
      <c r="F1270"/>
      <c r="G1270"/>
      <c r="H1270"/>
      <c r="I1270"/>
      <c r="J1270"/>
      <c r="K1270"/>
    </row>
    <row r="1271" spans="1:11" x14ac:dyDescent="0.25">
      <c r="A1271"/>
      <c r="B1271"/>
      <c r="C1271"/>
      <c r="D1271"/>
      <c r="E1271"/>
      <c r="F1271"/>
      <c r="G1271"/>
      <c r="H1271"/>
      <c r="I1271"/>
      <c r="J1271"/>
      <c r="K1271"/>
    </row>
    <row r="1272" spans="1:11" x14ac:dyDescent="0.25">
      <c r="A1272"/>
      <c r="B1272"/>
      <c r="C1272"/>
      <c r="D1272"/>
      <c r="E1272"/>
      <c r="F1272"/>
      <c r="G1272"/>
      <c r="H1272"/>
      <c r="I1272"/>
      <c r="J1272"/>
      <c r="K1272"/>
    </row>
    <row r="1273" spans="1:11" x14ac:dyDescent="0.25">
      <c r="A1273"/>
      <c r="B1273"/>
      <c r="C1273"/>
      <c r="D1273"/>
      <c r="E1273"/>
      <c r="F1273"/>
      <c r="G1273"/>
      <c r="H1273"/>
      <c r="I1273"/>
      <c r="J1273"/>
      <c r="K1273"/>
    </row>
    <row r="1274" spans="1:11" x14ac:dyDescent="0.25">
      <c r="A1274"/>
      <c r="B1274"/>
      <c r="C1274"/>
      <c r="D1274"/>
      <c r="E1274"/>
      <c r="F1274"/>
      <c r="G1274"/>
      <c r="H1274"/>
      <c r="I1274"/>
      <c r="J1274"/>
      <c r="K1274"/>
    </row>
    <row r="1275" spans="1:11" x14ac:dyDescent="0.25">
      <c r="A1275"/>
      <c r="B1275"/>
      <c r="C1275"/>
      <c r="D1275"/>
      <c r="E1275"/>
      <c r="F1275"/>
      <c r="G1275"/>
      <c r="H1275"/>
      <c r="I1275"/>
      <c r="J1275"/>
      <c r="K1275"/>
    </row>
    <row r="1276" spans="1:11" x14ac:dyDescent="0.25">
      <c r="A1276"/>
      <c r="B1276"/>
      <c r="C1276"/>
      <c r="D1276"/>
      <c r="E1276"/>
      <c r="F1276"/>
      <c r="G1276"/>
      <c r="H1276"/>
      <c r="I1276"/>
      <c r="J1276"/>
      <c r="K1276"/>
    </row>
    <row r="1277" spans="1:11" x14ac:dyDescent="0.25">
      <c r="A1277"/>
      <c r="B1277"/>
      <c r="C1277"/>
      <c r="D1277"/>
      <c r="E1277"/>
      <c r="F1277"/>
      <c r="G1277"/>
      <c r="H1277"/>
      <c r="I1277"/>
      <c r="J1277"/>
      <c r="K1277"/>
    </row>
    <row r="1278" spans="1:11" x14ac:dyDescent="0.25">
      <c r="A1278"/>
      <c r="B1278"/>
      <c r="C1278"/>
      <c r="D1278"/>
      <c r="E1278"/>
      <c r="F1278"/>
      <c r="G1278"/>
      <c r="H1278"/>
      <c r="I1278"/>
      <c r="J1278"/>
      <c r="K1278"/>
    </row>
    <row r="1279" spans="1:11" x14ac:dyDescent="0.25">
      <c r="A1279"/>
      <c r="B1279"/>
      <c r="C1279"/>
      <c r="D1279"/>
      <c r="E1279"/>
      <c r="F1279"/>
      <c r="G1279"/>
      <c r="H1279"/>
      <c r="I1279"/>
      <c r="J1279"/>
      <c r="K1279"/>
    </row>
    <row r="1280" spans="1:11" x14ac:dyDescent="0.25">
      <c r="A1280"/>
      <c r="B1280"/>
      <c r="C1280"/>
      <c r="D1280"/>
      <c r="E1280"/>
      <c r="F1280"/>
      <c r="G1280"/>
      <c r="H1280"/>
      <c r="I1280"/>
      <c r="J1280"/>
      <c r="K1280"/>
    </row>
    <row r="1281" spans="1:11" x14ac:dyDescent="0.25">
      <c r="A1281"/>
      <c r="B1281"/>
      <c r="C1281"/>
      <c r="D1281"/>
      <c r="E1281"/>
      <c r="F1281"/>
      <c r="G1281"/>
      <c r="H1281"/>
      <c r="I1281"/>
      <c r="J1281"/>
      <c r="K1281"/>
    </row>
    <row r="1282" spans="1:11" x14ac:dyDescent="0.25">
      <c r="A1282"/>
      <c r="B1282"/>
      <c r="C1282"/>
      <c r="D1282"/>
      <c r="E1282"/>
      <c r="F1282"/>
      <c r="G1282"/>
      <c r="H1282"/>
      <c r="I1282"/>
      <c r="J1282"/>
      <c r="K1282"/>
    </row>
    <row r="1283" spans="1:11" x14ac:dyDescent="0.25">
      <c r="A1283"/>
      <c r="B1283"/>
      <c r="C1283"/>
      <c r="D1283"/>
      <c r="E1283"/>
      <c r="F1283"/>
      <c r="G1283"/>
      <c r="H1283"/>
      <c r="I1283"/>
      <c r="J1283"/>
      <c r="K1283"/>
    </row>
    <row r="1284" spans="1:11" x14ac:dyDescent="0.25">
      <c r="A1284"/>
      <c r="B1284"/>
      <c r="C1284"/>
      <c r="D1284"/>
      <c r="E1284"/>
      <c r="F1284"/>
      <c r="G1284"/>
      <c r="H1284"/>
      <c r="I1284"/>
      <c r="J1284"/>
      <c r="K1284"/>
    </row>
    <row r="1285" spans="1:11" x14ac:dyDescent="0.25">
      <c r="A1285"/>
      <c r="B1285"/>
      <c r="C1285"/>
      <c r="D1285"/>
      <c r="E1285"/>
      <c r="F1285"/>
      <c r="G1285"/>
      <c r="H1285"/>
      <c r="I1285"/>
      <c r="J1285"/>
      <c r="K1285"/>
    </row>
    <row r="1286" spans="1:11" x14ac:dyDescent="0.25">
      <c r="A1286"/>
      <c r="B1286"/>
      <c r="C1286"/>
      <c r="D1286"/>
      <c r="E1286"/>
      <c r="F1286"/>
      <c r="G1286"/>
      <c r="H1286"/>
      <c r="I1286"/>
      <c r="J1286"/>
      <c r="K1286"/>
    </row>
    <row r="1287" spans="1:11" x14ac:dyDescent="0.25">
      <c r="A1287"/>
      <c r="B1287"/>
      <c r="C1287"/>
      <c r="D1287"/>
      <c r="E1287"/>
      <c r="F1287"/>
      <c r="G1287"/>
      <c r="H1287"/>
      <c r="I1287"/>
      <c r="J1287"/>
      <c r="K1287"/>
    </row>
    <row r="1288" spans="1:11" x14ac:dyDescent="0.25">
      <c r="A1288"/>
      <c r="B1288"/>
      <c r="C1288"/>
      <c r="D1288"/>
      <c r="E1288"/>
      <c r="F1288"/>
      <c r="G1288"/>
      <c r="H1288"/>
      <c r="I1288"/>
      <c r="J1288"/>
      <c r="K1288"/>
    </row>
    <row r="1289" spans="1:11" x14ac:dyDescent="0.25">
      <c r="A1289"/>
      <c r="B1289"/>
      <c r="C1289"/>
      <c r="D1289"/>
      <c r="E1289"/>
      <c r="F1289"/>
      <c r="G1289"/>
      <c r="H1289"/>
      <c r="I1289"/>
      <c r="J1289"/>
      <c r="K1289"/>
    </row>
    <row r="1290" spans="1:11" x14ac:dyDescent="0.25">
      <c r="A1290"/>
      <c r="B1290"/>
      <c r="C1290"/>
      <c r="D1290"/>
      <c r="E1290"/>
      <c r="F1290"/>
      <c r="G1290"/>
      <c r="H1290"/>
      <c r="I1290"/>
      <c r="J1290"/>
      <c r="K1290"/>
    </row>
    <row r="1291" spans="1:11" x14ac:dyDescent="0.25">
      <c r="A1291"/>
      <c r="B1291"/>
      <c r="C1291"/>
      <c r="D1291"/>
      <c r="E1291"/>
      <c r="F1291"/>
      <c r="G1291"/>
      <c r="H1291"/>
      <c r="I1291"/>
      <c r="J1291"/>
      <c r="K1291"/>
    </row>
    <row r="1292" spans="1:11" x14ac:dyDescent="0.25">
      <c r="A1292"/>
      <c r="B1292"/>
      <c r="C1292"/>
      <c r="D1292"/>
      <c r="E1292"/>
      <c r="F1292"/>
      <c r="G1292"/>
      <c r="H1292"/>
      <c r="I1292"/>
      <c r="J1292"/>
      <c r="K1292"/>
    </row>
    <row r="1293" spans="1:11" x14ac:dyDescent="0.25">
      <c r="A1293"/>
      <c r="B1293"/>
      <c r="C1293"/>
      <c r="D1293"/>
      <c r="E1293"/>
      <c r="F1293"/>
      <c r="G1293"/>
      <c r="H1293"/>
      <c r="I1293"/>
      <c r="J1293"/>
      <c r="K1293"/>
    </row>
    <row r="1294" spans="1:11" x14ac:dyDescent="0.25">
      <c r="A1294"/>
      <c r="B1294"/>
      <c r="C1294"/>
      <c r="D1294"/>
      <c r="E1294"/>
      <c r="F1294"/>
      <c r="G1294"/>
      <c r="H1294"/>
      <c r="I1294"/>
      <c r="J1294"/>
      <c r="K1294"/>
    </row>
    <row r="1295" spans="1:11" x14ac:dyDescent="0.25">
      <c r="A1295"/>
      <c r="B1295"/>
      <c r="C1295"/>
      <c r="D1295"/>
      <c r="E1295"/>
      <c r="F1295"/>
      <c r="G1295"/>
      <c r="H1295"/>
      <c r="I1295"/>
      <c r="J1295"/>
      <c r="K1295"/>
    </row>
    <row r="1296" spans="1:11" x14ac:dyDescent="0.25">
      <c r="A1296"/>
      <c r="B1296"/>
      <c r="C1296"/>
      <c r="D1296"/>
      <c r="E1296"/>
      <c r="F1296"/>
      <c r="G1296"/>
      <c r="H1296"/>
      <c r="I1296"/>
      <c r="J1296"/>
      <c r="K1296"/>
    </row>
    <row r="1297" spans="1:11" x14ac:dyDescent="0.25">
      <c r="A1297"/>
      <c r="B1297"/>
      <c r="C1297"/>
      <c r="D1297"/>
      <c r="E1297"/>
      <c r="F1297"/>
      <c r="G1297"/>
      <c r="H1297"/>
      <c r="I1297"/>
      <c r="J1297"/>
      <c r="K1297"/>
    </row>
    <row r="1298" spans="1:11" x14ac:dyDescent="0.25">
      <c r="A1298"/>
      <c r="B1298"/>
      <c r="C1298"/>
      <c r="D1298"/>
      <c r="E1298"/>
      <c r="F1298"/>
      <c r="G1298"/>
      <c r="H1298"/>
      <c r="I1298"/>
      <c r="J1298"/>
      <c r="K1298"/>
    </row>
    <row r="1299" spans="1:11" x14ac:dyDescent="0.25">
      <c r="A1299"/>
      <c r="B1299"/>
      <c r="C1299"/>
      <c r="D1299"/>
      <c r="E1299"/>
      <c r="F1299"/>
      <c r="G1299"/>
      <c r="H1299"/>
      <c r="I1299"/>
      <c r="J1299"/>
      <c r="K1299"/>
    </row>
    <row r="1300" spans="1:11" x14ac:dyDescent="0.25">
      <c r="A1300"/>
      <c r="B1300"/>
      <c r="C1300"/>
      <c r="D1300"/>
      <c r="E1300"/>
      <c r="F1300"/>
      <c r="G1300"/>
      <c r="H1300"/>
      <c r="I1300"/>
      <c r="J1300"/>
      <c r="K1300"/>
    </row>
    <row r="1301" spans="1:11" x14ac:dyDescent="0.25">
      <c r="A1301"/>
      <c r="B1301"/>
      <c r="C1301"/>
      <c r="D1301"/>
      <c r="E1301"/>
      <c r="F1301"/>
      <c r="G1301"/>
      <c r="H1301"/>
      <c r="I1301"/>
      <c r="J1301"/>
      <c r="K1301"/>
    </row>
    <row r="1302" spans="1:11" x14ac:dyDescent="0.25">
      <c r="A1302"/>
      <c r="B1302"/>
      <c r="C1302"/>
      <c r="D1302"/>
      <c r="E1302"/>
      <c r="F1302"/>
      <c r="G1302"/>
      <c r="H1302"/>
      <c r="I1302"/>
      <c r="J1302"/>
      <c r="K1302"/>
    </row>
    <row r="1303" spans="1:11" x14ac:dyDescent="0.25">
      <c r="A1303"/>
      <c r="B1303"/>
      <c r="C1303"/>
      <c r="D1303"/>
      <c r="E1303"/>
      <c r="F1303"/>
      <c r="G1303"/>
      <c r="H1303"/>
      <c r="I1303"/>
      <c r="J1303"/>
      <c r="K1303"/>
    </row>
    <row r="1304" spans="1:11" x14ac:dyDescent="0.25">
      <c r="A1304"/>
      <c r="B1304"/>
      <c r="C1304"/>
      <c r="D1304"/>
      <c r="E1304"/>
      <c r="F1304"/>
      <c r="G1304"/>
      <c r="H1304"/>
      <c r="I1304"/>
      <c r="J1304"/>
      <c r="K1304"/>
    </row>
    <row r="1305" spans="1:11" x14ac:dyDescent="0.25">
      <c r="A1305"/>
      <c r="B1305"/>
      <c r="C1305"/>
      <c r="D1305"/>
      <c r="E1305"/>
      <c r="F1305"/>
      <c r="G1305"/>
      <c r="H1305"/>
      <c r="I1305"/>
      <c r="J1305"/>
      <c r="K1305"/>
    </row>
    <row r="1306" spans="1:11" x14ac:dyDescent="0.25">
      <c r="A1306"/>
      <c r="B1306"/>
      <c r="C1306"/>
      <c r="D1306"/>
      <c r="E1306"/>
      <c r="F1306"/>
      <c r="G1306"/>
      <c r="H1306"/>
      <c r="I1306"/>
      <c r="J1306"/>
      <c r="K1306"/>
    </row>
    <row r="1307" spans="1:11" x14ac:dyDescent="0.25">
      <c r="A1307"/>
      <c r="B1307"/>
      <c r="C1307"/>
      <c r="D1307"/>
      <c r="E1307"/>
      <c r="F1307"/>
      <c r="G1307"/>
      <c r="H1307"/>
      <c r="I1307"/>
      <c r="J1307"/>
      <c r="K1307"/>
    </row>
    <row r="1308" spans="1:11" x14ac:dyDescent="0.25">
      <c r="A1308"/>
      <c r="B1308"/>
      <c r="C1308"/>
      <c r="D1308"/>
      <c r="E1308"/>
      <c r="F1308"/>
      <c r="G1308"/>
      <c r="H1308"/>
      <c r="I1308"/>
      <c r="J1308"/>
      <c r="K1308"/>
    </row>
    <row r="1309" spans="1:11" x14ac:dyDescent="0.25">
      <c r="A1309"/>
      <c r="B1309"/>
      <c r="C1309"/>
      <c r="D1309"/>
      <c r="E1309"/>
      <c r="F1309"/>
      <c r="G1309"/>
      <c r="H1309"/>
      <c r="I1309"/>
      <c r="J1309"/>
      <c r="K1309"/>
    </row>
    <row r="1310" spans="1:11" x14ac:dyDescent="0.25">
      <c r="A1310"/>
      <c r="B1310"/>
      <c r="C1310"/>
      <c r="D1310"/>
      <c r="E1310"/>
      <c r="F1310"/>
      <c r="G1310"/>
      <c r="H1310"/>
      <c r="I1310"/>
      <c r="J1310"/>
      <c r="K1310"/>
    </row>
    <row r="1311" spans="1:11" x14ac:dyDescent="0.25">
      <c r="A1311"/>
      <c r="B1311"/>
      <c r="C1311"/>
      <c r="D1311"/>
      <c r="E1311"/>
      <c r="F1311"/>
      <c r="G1311"/>
      <c r="H1311"/>
      <c r="I1311"/>
      <c r="J1311"/>
      <c r="K1311"/>
    </row>
    <row r="1312" spans="1:11" x14ac:dyDescent="0.25">
      <c r="A1312"/>
      <c r="B1312"/>
      <c r="C1312"/>
      <c r="D1312"/>
      <c r="E1312"/>
      <c r="F1312"/>
      <c r="G1312"/>
      <c r="H1312"/>
      <c r="I1312"/>
      <c r="J1312"/>
      <c r="K1312"/>
    </row>
    <row r="1313" spans="1:11" x14ac:dyDescent="0.25">
      <c r="A1313"/>
      <c r="B1313"/>
      <c r="C1313"/>
      <c r="D1313"/>
      <c r="E1313"/>
      <c r="F1313"/>
      <c r="G1313"/>
      <c r="H1313"/>
      <c r="I1313"/>
      <c r="J1313"/>
      <c r="K1313"/>
    </row>
    <row r="1314" spans="1:11" x14ac:dyDescent="0.25">
      <c r="A1314"/>
      <c r="B1314"/>
      <c r="C1314"/>
      <c r="D1314"/>
      <c r="E1314"/>
      <c r="F1314"/>
      <c r="G1314"/>
      <c r="H1314"/>
      <c r="I1314"/>
      <c r="J1314"/>
      <c r="K1314"/>
    </row>
    <row r="1315" spans="1:11" x14ac:dyDescent="0.25">
      <c r="A1315"/>
      <c r="B1315"/>
      <c r="C1315"/>
      <c r="D1315"/>
      <c r="E1315"/>
      <c r="F1315"/>
      <c r="G1315"/>
      <c r="H1315"/>
      <c r="I1315"/>
      <c r="J1315"/>
      <c r="K1315"/>
    </row>
    <row r="1316" spans="1:11" x14ac:dyDescent="0.25">
      <c r="A1316"/>
      <c r="B1316"/>
      <c r="C1316"/>
      <c r="D1316"/>
      <c r="E1316"/>
      <c r="F1316"/>
      <c r="G1316"/>
      <c r="H1316"/>
      <c r="I1316"/>
      <c r="J1316"/>
      <c r="K1316"/>
    </row>
    <row r="1317" spans="1:11" x14ac:dyDescent="0.25">
      <c r="A1317"/>
      <c r="B1317"/>
      <c r="C1317"/>
      <c r="D1317"/>
      <c r="E1317"/>
      <c r="F1317"/>
      <c r="G1317"/>
      <c r="H1317"/>
      <c r="I1317"/>
      <c r="J1317"/>
      <c r="K1317"/>
    </row>
    <row r="1318" spans="1:11" x14ac:dyDescent="0.25">
      <c r="A1318"/>
      <c r="B1318"/>
      <c r="C1318"/>
      <c r="D1318"/>
      <c r="E1318"/>
      <c r="F1318"/>
      <c r="G1318"/>
      <c r="H1318"/>
      <c r="I1318"/>
      <c r="J1318"/>
      <c r="K1318"/>
    </row>
    <row r="1319" spans="1:11" x14ac:dyDescent="0.25">
      <c r="A1319"/>
      <c r="B1319"/>
      <c r="C1319"/>
      <c r="D1319"/>
      <c r="E1319"/>
      <c r="F1319"/>
      <c r="G1319"/>
      <c r="H1319"/>
      <c r="I1319"/>
      <c r="J1319"/>
      <c r="K1319"/>
    </row>
    <row r="1320" spans="1:11" x14ac:dyDescent="0.25">
      <c r="A1320"/>
      <c r="B1320"/>
      <c r="C1320"/>
      <c r="D1320"/>
      <c r="E1320"/>
      <c r="F1320"/>
      <c r="G1320"/>
      <c r="H1320"/>
      <c r="I1320"/>
      <c r="J1320"/>
      <c r="K1320"/>
    </row>
    <row r="1321" spans="1:11" x14ac:dyDescent="0.25">
      <c r="A1321"/>
      <c r="B1321"/>
      <c r="C1321"/>
      <c r="D1321"/>
      <c r="E1321"/>
      <c r="F1321"/>
      <c r="G1321"/>
      <c r="H1321"/>
      <c r="I1321"/>
      <c r="J1321"/>
      <c r="K1321"/>
    </row>
    <row r="1322" spans="1:11" x14ac:dyDescent="0.25">
      <c r="A1322"/>
      <c r="B1322"/>
      <c r="C1322"/>
      <c r="D1322"/>
      <c r="E1322"/>
      <c r="F1322"/>
      <c r="G1322"/>
      <c r="H1322"/>
      <c r="I1322"/>
      <c r="J1322"/>
      <c r="K1322"/>
    </row>
    <row r="1323" spans="1:11" x14ac:dyDescent="0.25">
      <c r="A1323"/>
      <c r="B1323"/>
      <c r="C1323"/>
      <c r="D1323"/>
      <c r="E1323"/>
      <c r="F1323"/>
      <c r="G1323"/>
      <c r="H1323"/>
      <c r="I1323"/>
      <c r="J1323"/>
      <c r="K1323"/>
    </row>
    <row r="1324" spans="1:11" x14ac:dyDescent="0.25">
      <c r="A1324"/>
      <c r="B1324"/>
      <c r="C1324"/>
      <c r="D1324"/>
      <c r="E1324"/>
      <c r="F1324"/>
      <c r="G1324"/>
      <c r="H1324"/>
      <c r="I1324"/>
      <c r="J1324"/>
      <c r="K1324"/>
    </row>
    <row r="1325" spans="1:11" x14ac:dyDescent="0.25">
      <c r="A1325"/>
      <c r="B1325"/>
      <c r="C1325"/>
      <c r="D1325"/>
      <c r="E1325"/>
      <c r="F1325"/>
      <c r="G1325"/>
      <c r="H1325"/>
      <c r="I1325"/>
      <c r="J1325"/>
      <c r="K1325"/>
    </row>
    <row r="1326" spans="1:11" x14ac:dyDescent="0.25">
      <c r="A1326"/>
      <c r="B1326"/>
      <c r="C1326"/>
      <c r="D1326"/>
      <c r="E1326"/>
      <c r="F1326"/>
      <c r="G1326"/>
      <c r="H1326"/>
      <c r="I1326"/>
      <c r="J1326"/>
      <c r="K1326"/>
    </row>
    <row r="1327" spans="1:11" x14ac:dyDescent="0.25">
      <c r="A1327"/>
      <c r="B1327"/>
      <c r="C1327"/>
      <c r="D1327"/>
      <c r="E1327"/>
      <c r="F1327"/>
      <c r="G1327"/>
      <c r="H1327"/>
      <c r="I1327"/>
      <c r="J1327"/>
      <c r="K1327"/>
    </row>
    <row r="1328" spans="1:11" x14ac:dyDescent="0.25">
      <c r="A1328"/>
      <c r="B1328"/>
      <c r="C1328"/>
      <c r="D1328"/>
      <c r="E1328"/>
      <c r="F1328"/>
      <c r="G1328"/>
      <c r="H1328"/>
      <c r="I1328"/>
      <c r="J1328"/>
      <c r="K1328"/>
    </row>
    <row r="1329" spans="1:11" x14ac:dyDescent="0.25">
      <c r="A1329"/>
      <c r="B1329"/>
      <c r="C1329"/>
      <c r="D1329"/>
      <c r="E1329"/>
      <c r="F1329"/>
      <c r="G1329"/>
      <c r="H1329"/>
      <c r="I1329"/>
      <c r="J1329"/>
      <c r="K1329"/>
    </row>
    <row r="1330" spans="1:11" x14ac:dyDescent="0.25">
      <c r="A1330"/>
      <c r="B1330"/>
      <c r="C1330"/>
      <c r="D1330"/>
      <c r="E1330"/>
      <c r="F1330"/>
      <c r="G1330"/>
      <c r="H1330"/>
      <c r="I1330"/>
      <c r="J1330"/>
      <c r="K1330"/>
    </row>
    <row r="1331" spans="1:11" x14ac:dyDescent="0.25">
      <c r="A1331"/>
      <c r="B1331"/>
      <c r="C1331"/>
      <c r="D1331"/>
      <c r="E1331"/>
      <c r="F1331"/>
      <c r="G1331"/>
      <c r="H1331"/>
      <c r="I1331"/>
      <c r="J1331"/>
      <c r="K1331"/>
    </row>
    <row r="1332" spans="1:11" x14ac:dyDescent="0.25">
      <c r="A1332"/>
      <c r="B1332"/>
      <c r="C1332"/>
      <c r="D1332"/>
      <c r="E1332"/>
      <c r="F1332"/>
      <c r="G1332"/>
      <c r="H1332"/>
      <c r="I1332"/>
      <c r="J1332"/>
      <c r="K1332"/>
    </row>
    <row r="1333" spans="1:11" x14ac:dyDescent="0.25">
      <c r="A1333"/>
      <c r="B1333"/>
      <c r="C1333"/>
      <c r="D1333"/>
      <c r="E1333"/>
      <c r="F1333"/>
      <c r="G1333"/>
      <c r="H1333"/>
      <c r="I1333"/>
      <c r="J1333"/>
      <c r="K1333"/>
    </row>
    <row r="1334" spans="1:11" x14ac:dyDescent="0.25">
      <c r="A1334"/>
      <c r="B1334"/>
      <c r="C1334"/>
      <c r="D1334"/>
      <c r="E1334"/>
      <c r="F1334"/>
      <c r="G1334"/>
      <c r="H1334"/>
      <c r="I1334"/>
      <c r="J1334"/>
      <c r="K1334"/>
    </row>
    <row r="1335" spans="1:11" x14ac:dyDescent="0.25">
      <c r="A1335"/>
      <c r="B1335"/>
      <c r="C1335"/>
      <c r="D1335"/>
      <c r="E1335"/>
      <c r="F1335"/>
      <c r="G1335"/>
      <c r="H1335"/>
      <c r="I1335"/>
      <c r="J1335"/>
      <c r="K1335"/>
    </row>
    <row r="1336" spans="1:11" x14ac:dyDescent="0.25">
      <c r="A1336"/>
      <c r="B1336"/>
      <c r="C1336"/>
      <c r="D1336"/>
      <c r="E1336"/>
      <c r="F1336"/>
      <c r="G1336"/>
      <c r="H1336"/>
      <c r="I1336"/>
      <c r="J1336"/>
      <c r="K1336"/>
    </row>
    <row r="1337" spans="1:11" x14ac:dyDescent="0.25">
      <c r="A1337"/>
      <c r="B1337"/>
      <c r="C1337"/>
      <c r="D1337"/>
      <c r="E1337"/>
      <c r="F1337"/>
      <c r="G1337"/>
      <c r="H1337"/>
      <c r="I1337"/>
      <c r="J1337"/>
      <c r="K1337"/>
    </row>
    <row r="1338" spans="1:11" x14ac:dyDescent="0.25">
      <c r="A1338"/>
      <c r="B1338"/>
      <c r="C1338"/>
      <c r="D1338"/>
      <c r="E1338"/>
      <c r="F1338"/>
      <c r="G1338"/>
      <c r="H1338"/>
      <c r="I1338"/>
      <c r="J1338"/>
      <c r="K1338"/>
    </row>
    <row r="1339" spans="1:11" x14ac:dyDescent="0.25">
      <c r="A1339"/>
      <c r="B1339"/>
      <c r="C1339"/>
      <c r="D1339"/>
      <c r="E1339"/>
      <c r="F1339"/>
      <c r="G1339"/>
      <c r="H1339"/>
      <c r="I1339"/>
      <c r="J1339"/>
      <c r="K1339"/>
    </row>
    <row r="1340" spans="1:11" x14ac:dyDescent="0.25">
      <c r="A1340"/>
      <c r="B1340"/>
      <c r="C1340"/>
      <c r="D1340"/>
      <c r="E1340"/>
      <c r="F1340"/>
      <c r="G1340"/>
      <c r="H1340"/>
      <c r="I1340"/>
      <c r="J1340"/>
      <c r="K1340"/>
    </row>
    <row r="1341" spans="1:11" x14ac:dyDescent="0.25">
      <c r="A1341"/>
      <c r="B1341"/>
      <c r="C1341"/>
      <c r="D1341"/>
      <c r="E1341"/>
      <c r="F1341"/>
      <c r="G1341"/>
      <c r="H1341"/>
      <c r="I1341"/>
      <c r="J1341"/>
      <c r="K1341"/>
    </row>
    <row r="1342" spans="1:11" x14ac:dyDescent="0.25">
      <c r="A1342"/>
      <c r="B1342"/>
      <c r="C1342"/>
      <c r="D1342"/>
      <c r="E1342"/>
      <c r="F1342"/>
      <c r="G1342"/>
      <c r="H1342"/>
      <c r="I1342"/>
      <c r="J1342"/>
      <c r="K1342"/>
    </row>
    <row r="1343" spans="1:11" x14ac:dyDescent="0.25">
      <c r="A1343"/>
      <c r="B1343"/>
      <c r="C1343"/>
      <c r="D1343"/>
      <c r="E1343"/>
      <c r="F1343"/>
      <c r="G1343"/>
      <c r="H1343"/>
      <c r="I1343"/>
      <c r="J1343"/>
      <c r="K1343"/>
    </row>
    <row r="1344" spans="1:11" x14ac:dyDescent="0.25">
      <c r="A1344"/>
      <c r="B1344"/>
      <c r="C1344"/>
      <c r="D1344"/>
      <c r="E1344"/>
      <c r="F1344"/>
      <c r="G1344"/>
      <c r="H1344"/>
      <c r="I1344"/>
      <c r="J1344"/>
      <c r="K1344"/>
    </row>
    <row r="1345" spans="1:11" x14ac:dyDescent="0.25">
      <c r="A1345"/>
      <c r="B1345"/>
      <c r="C1345"/>
      <c r="D1345"/>
      <c r="E1345"/>
      <c r="F1345"/>
      <c r="G1345"/>
      <c r="H1345"/>
      <c r="I1345"/>
      <c r="J1345"/>
      <c r="K1345"/>
    </row>
    <row r="1346" spans="1:11" x14ac:dyDescent="0.25">
      <c r="A1346"/>
      <c r="B1346"/>
      <c r="C1346"/>
      <c r="D1346"/>
      <c r="E1346"/>
      <c r="F1346"/>
      <c r="G1346"/>
      <c r="H1346"/>
      <c r="I1346"/>
      <c r="J1346"/>
      <c r="K1346"/>
    </row>
    <row r="1347" spans="1:11" x14ac:dyDescent="0.25">
      <c r="A1347"/>
      <c r="B1347"/>
      <c r="C1347"/>
      <c r="D1347"/>
      <c r="E1347"/>
      <c r="F1347"/>
      <c r="G1347"/>
      <c r="H1347"/>
      <c r="I1347"/>
      <c r="J1347"/>
      <c r="K1347"/>
    </row>
    <row r="1348" spans="1:11" x14ac:dyDescent="0.25">
      <c r="A1348"/>
      <c r="B1348"/>
      <c r="C1348"/>
      <c r="D1348"/>
      <c r="E1348"/>
      <c r="F1348"/>
      <c r="G1348"/>
      <c r="H1348"/>
      <c r="I1348"/>
      <c r="J1348"/>
      <c r="K1348"/>
    </row>
    <row r="1349" spans="1:11" x14ac:dyDescent="0.25">
      <c r="A1349"/>
      <c r="B1349"/>
      <c r="C1349"/>
      <c r="D1349"/>
      <c r="E1349"/>
      <c r="F1349"/>
      <c r="G1349"/>
      <c r="H1349"/>
      <c r="I1349"/>
      <c r="J1349"/>
      <c r="K1349"/>
    </row>
    <row r="1350" spans="1:11" x14ac:dyDescent="0.25">
      <c r="A1350"/>
      <c r="B1350"/>
      <c r="C1350"/>
      <c r="D1350"/>
      <c r="E1350"/>
      <c r="F1350"/>
      <c r="G1350"/>
      <c r="H1350"/>
      <c r="I1350"/>
      <c r="J1350"/>
      <c r="K1350"/>
    </row>
    <row r="1351" spans="1:11" x14ac:dyDescent="0.25">
      <c r="A1351"/>
      <c r="B1351"/>
      <c r="C1351"/>
      <c r="D1351"/>
      <c r="E1351"/>
      <c r="F1351"/>
      <c r="G1351"/>
      <c r="H1351"/>
      <c r="I1351"/>
      <c r="J1351"/>
      <c r="K1351"/>
    </row>
    <row r="1352" spans="1:11" x14ac:dyDescent="0.25">
      <c r="A1352"/>
      <c r="B1352"/>
      <c r="C1352"/>
      <c r="D1352"/>
      <c r="E1352"/>
      <c r="F1352"/>
      <c r="G1352"/>
      <c r="H1352"/>
      <c r="I1352"/>
      <c r="J1352"/>
      <c r="K1352"/>
    </row>
    <row r="1353" spans="1:11" x14ac:dyDescent="0.25">
      <c r="A1353"/>
      <c r="B1353"/>
      <c r="C1353"/>
      <c r="D1353"/>
      <c r="E1353"/>
      <c r="F1353"/>
      <c r="G1353"/>
      <c r="H1353"/>
      <c r="I1353"/>
      <c r="J1353"/>
      <c r="K1353"/>
    </row>
    <row r="1354" spans="1:11" x14ac:dyDescent="0.25">
      <c r="A1354"/>
      <c r="B1354"/>
      <c r="C1354"/>
      <c r="D1354"/>
      <c r="E1354"/>
      <c r="F1354"/>
      <c r="G1354"/>
      <c r="H1354"/>
      <c r="I1354"/>
      <c r="J1354"/>
      <c r="K1354"/>
    </row>
    <row r="1355" spans="1:11" x14ac:dyDescent="0.25">
      <c r="A1355"/>
      <c r="B1355"/>
      <c r="C1355"/>
      <c r="D1355"/>
      <c r="E1355"/>
      <c r="F1355"/>
      <c r="G1355"/>
      <c r="H1355"/>
      <c r="I1355"/>
      <c r="J1355"/>
      <c r="K1355"/>
    </row>
    <row r="1356" spans="1:11" x14ac:dyDescent="0.25">
      <c r="A1356"/>
      <c r="B1356"/>
      <c r="C1356"/>
      <c r="D1356"/>
      <c r="E1356"/>
      <c r="F1356"/>
      <c r="G1356"/>
      <c r="H1356"/>
      <c r="I1356"/>
      <c r="J1356"/>
      <c r="K1356"/>
    </row>
    <row r="1357" spans="1:11" x14ac:dyDescent="0.25">
      <c r="A1357"/>
      <c r="B1357"/>
      <c r="C1357"/>
      <c r="D1357"/>
      <c r="E1357"/>
      <c r="F1357"/>
      <c r="G1357"/>
      <c r="H1357"/>
      <c r="I1357"/>
      <c r="J1357"/>
      <c r="K1357"/>
    </row>
    <row r="1358" spans="1:11" x14ac:dyDescent="0.25">
      <c r="A1358"/>
      <c r="B1358"/>
      <c r="C1358"/>
      <c r="D1358"/>
      <c r="E1358"/>
      <c r="F1358"/>
      <c r="G1358"/>
      <c r="H1358"/>
      <c r="I1358"/>
      <c r="J1358"/>
      <c r="K1358"/>
    </row>
    <row r="1359" spans="1:11" x14ac:dyDescent="0.25">
      <c r="A1359"/>
      <c r="B1359"/>
      <c r="C1359"/>
      <c r="D1359"/>
      <c r="E1359"/>
      <c r="F1359"/>
      <c r="G1359"/>
      <c r="H1359"/>
      <c r="I1359"/>
      <c r="J1359"/>
      <c r="K1359"/>
    </row>
    <row r="1360" spans="1:11" x14ac:dyDescent="0.25">
      <c r="A1360"/>
      <c r="B1360"/>
      <c r="C1360"/>
      <c r="D1360"/>
      <c r="E1360"/>
      <c r="F1360"/>
      <c r="G1360"/>
      <c r="H1360"/>
      <c r="I1360"/>
      <c r="J1360"/>
      <c r="K1360"/>
    </row>
    <row r="1361" spans="1:11" x14ac:dyDescent="0.25">
      <c r="A1361"/>
      <c r="B1361"/>
      <c r="C1361"/>
      <c r="D1361"/>
      <c r="E1361"/>
      <c r="F1361"/>
      <c r="G1361"/>
      <c r="H1361"/>
      <c r="I1361"/>
      <c r="J1361"/>
      <c r="K1361"/>
    </row>
    <row r="1362" spans="1:11" x14ac:dyDescent="0.25">
      <c r="A1362"/>
      <c r="B1362"/>
      <c r="C1362"/>
      <c r="D1362"/>
      <c r="E1362"/>
      <c r="F1362"/>
      <c r="G1362"/>
      <c r="H1362"/>
      <c r="I1362"/>
      <c r="J1362"/>
      <c r="K1362"/>
    </row>
    <row r="1363" spans="1:11" x14ac:dyDescent="0.25">
      <c r="A1363"/>
      <c r="B1363"/>
      <c r="C1363"/>
      <c r="D1363"/>
      <c r="E1363"/>
      <c r="F1363"/>
      <c r="G1363"/>
      <c r="H1363"/>
      <c r="I1363"/>
      <c r="J1363"/>
      <c r="K1363"/>
    </row>
    <row r="1364" spans="1:11" x14ac:dyDescent="0.25">
      <c r="A1364"/>
      <c r="B1364"/>
      <c r="C1364"/>
      <c r="D1364"/>
      <c r="E1364"/>
      <c r="F1364"/>
      <c r="G1364"/>
      <c r="H1364"/>
      <c r="I1364"/>
      <c r="J1364"/>
      <c r="K1364"/>
    </row>
    <row r="1365" spans="1:11" x14ac:dyDescent="0.25">
      <c r="A1365"/>
      <c r="B1365"/>
      <c r="C1365"/>
      <c r="D1365"/>
      <c r="E1365"/>
      <c r="F1365"/>
      <c r="G1365"/>
      <c r="H1365"/>
      <c r="I1365"/>
      <c r="J1365"/>
      <c r="K1365"/>
    </row>
    <row r="1366" spans="1:11" x14ac:dyDescent="0.25">
      <c r="A1366"/>
      <c r="B1366"/>
      <c r="C1366"/>
      <c r="D1366"/>
      <c r="E1366"/>
      <c r="F1366"/>
      <c r="G1366"/>
      <c r="H1366"/>
      <c r="I1366"/>
      <c r="J1366"/>
      <c r="K1366"/>
    </row>
    <row r="1367" spans="1:11" x14ac:dyDescent="0.25">
      <c r="A1367"/>
      <c r="B1367"/>
      <c r="C1367"/>
      <c r="D1367"/>
      <c r="E1367"/>
      <c r="F1367"/>
      <c r="G1367"/>
      <c r="H1367"/>
      <c r="I1367"/>
      <c r="J1367"/>
      <c r="K1367"/>
    </row>
    <row r="1368" spans="1:11" x14ac:dyDescent="0.25">
      <c r="A1368"/>
      <c r="B1368"/>
      <c r="C1368"/>
      <c r="D1368"/>
      <c r="E1368"/>
      <c r="F1368"/>
      <c r="G1368"/>
      <c r="H1368"/>
      <c r="I1368"/>
      <c r="J1368"/>
      <c r="K1368"/>
    </row>
    <row r="1369" spans="1:11" x14ac:dyDescent="0.25">
      <c r="A1369"/>
      <c r="B1369"/>
      <c r="C1369"/>
      <c r="D1369"/>
      <c r="E1369"/>
      <c r="F1369"/>
      <c r="G1369"/>
      <c r="H1369"/>
      <c r="I1369"/>
      <c r="J1369"/>
      <c r="K1369"/>
    </row>
    <row r="1370" spans="1:11" x14ac:dyDescent="0.25">
      <c r="A1370"/>
      <c r="B1370"/>
      <c r="C1370"/>
      <c r="D1370"/>
      <c r="E1370"/>
      <c r="F1370"/>
      <c r="G1370"/>
      <c r="H1370"/>
      <c r="I1370"/>
      <c r="J1370"/>
      <c r="K1370"/>
    </row>
    <row r="1371" spans="1:11" x14ac:dyDescent="0.25">
      <c r="A1371"/>
      <c r="B1371"/>
      <c r="C1371"/>
      <c r="D1371"/>
      <c r="E1371"/>
      <c r="F1371"/>
      <c r="G1371"/>
      <c r="H1371"/>
      <c r="I1371"/>
      <c r="J1371"/>
      <c r="K1371"/>
    </row>
    <row r="1372" spans="1:11" x14ac:dyDescent="0.25">
      <c r="A1372"/>
      <c r="B1372"/>
      <c r="C1372"/>
      <c r="D1372"/>
      <c r="E1372"/>
      <c r="F1372"/>
      <c r="G1372"/>
      <c r="H1372"/>
      <c r="I1372"/>
      <c r="J1372"/>
      <c r="K1372"/>
    </row>
    <row r="1373" spans="1:11" x14ac:dyDescent="0.25">
      <c r="A1373"/>
      <c r="B1373"/>
      <c r="C1373"/>
      <c r="D1373"/>
      <c r="E1373"/>
      <c r="F1373"/>
      <c r="G1373"/>
      <c r="H1373"/>
      <c r="I1373"/>
      <c r="J1373"/>
      <c r="K1373"/>
    </row>
    <row r="1374" spans="1:11" x14ac:dyDescent="0.25">
      <c r="A1374"/>
      <c r="B1374"/>
      <c r="C1374"/>
      <c r="D1374"/>
      <c r="E1374"/>
      <c r="F1374"/>
      <c r="G1374"/>
      <c r="H1374"/>
      <c r="I1374"/>
      <c r="J1374"/>
      <c r="K1374"/>
    </row>
    <row r="1375" spans="1:11" x14ac:dyDescent="0.25">
      <c r="A1375"/>
      <c r="B1375"/>
      <c r="C1375"/>
      <c r="D1375"/>
      <c r="E1375"/>
      <c r="F1375"/>
      <c r="G1375"/>
      <c r="H1375"/>
      <c r="I1375"/>
      <c r="J1375"/>
      <c r="K1375"/>
    </row>
    <row r="1376" spans="1:11" x14ac:dyDescent="0.25">
      <c r="A1376"/>
      <c r="B1376"/>
      <c r="C1376"/>
      <c r="D1376"/>
      <c r="E1376"/>
      <c r="F1376"/>
      <c r="G1376"/>
      <c r="H1376"/>
      <c r="I1376"/>
      <c r="J1376"/>
      <c r="K1376"/>
    </row>
    <row r="1377" spans="1:11" x14ac:dyDescent="0.25">
      <c r="A1377"/>
      <c r="B1377"/>
      <c r="C1377"/>
      <c r="D1377"/>
      <c r="E1377"/>
      <c r="F1377"/>
      <c r="G1377"/>
      <c r="H1377"/>
      <c r="I1377"/>
      <c r="J1377"/>
      <c r="K1377"/>
    </row>
    <row r="1378" spans="1:11" x14ac:dyDescent="0.25">
      <c r="A1378"/>
      <c r="B1378"/>
      <c r="C1378"/>
      <c r="D1378"/>
      <c r="E1378"/>
      <c r="F1378"/>
      <c r="G1378"/>
      <c r="H1378"/>
      <c r="I1378"/>
      <c r="J1378"/>
      <c r="K1378"/>
    </row>
    <row r="1379" spans="1:11" x14ac:dyDescent="0.25">
      <c r="A1379"/>
      <c r="B1379"/>
      <c r="C1379"/>
      <c r="D1379"/>
      <c r="E1379"/>
      <c r="F1379"/>
      <c r="G1379"/>
      <c r="H1379"/>
      <c r="I1379"/>
      <c r="J1379"/>
      <c r="K1379"/>
    </row>
    <row r="1380" spans="1:11" x14ac:dyDescent="0.25">
      <c r="A1380"/>
      <c r="B1380"/>
      <c r="C1380"/>
      <c r="D1380"/>
      <c r="E1380"/>
      <c r="F1380"/>
      <c r="G1380"/>
      <c r="H1380"/>
      <c r="I1380"/>
      <c r="J1380"/>
      <c r="K1380"/>
    </row>
    <row r="1381" spans="1:11" x14ac:dyDescent="0.25">
      <c r="A1381"/>
      <c r="B1381"/>
      <c r="C1381"/>
      <c r="D1381"/>
      <c r="E1381"/>
      <c r="F1381"/>
      <c r="G1381"/>
      <c r="H1381"/>
      <c r="I1381"/>
      <c r="J1381"/>
      <c r="K1381"/>
    </row>
    <row r="1382" spans="1:11" x14ac:dyDescent="0.25">
      <c r="A1382"/>
      <c r="B1382"/>
      <c r="C1382"/>
      <c r="D1382"/>
      <c r="E1382"/>
      <c r="F1382"/>
      <c r="G1382"/>
      <c r="H1382"/>
      <c r="I1382"/>
      <c r="J1382"/>
      <c r="K1382"/>
    </row>
    <row r="1383" spans="1:11" x14ac:dyDescent="0.25">
      <c r="A1383"/>
      <c r="B1383"/>
      <c r="C1383"/>
      <c r="D1383"/>
      <c r="E1383"/>
      <c r="F1383"/>
      <c r="G1383"/>
      <c r="H1383"/>
      <c r="I1383"/>
      <c r="J1383"/>
      <c r="K1383"/>
    </row>
    <row r="1384" spans="1:11" x14ac:dyDescent="0.25">
      <c r="A1384"/>
      <c r="B1384"/>
      <c r="C1384"/>
      <c r="D1384"/>
      <c r="E1384"/>
      <c r="F1384"/>
      <c r="G1384"/>
      <c r="H1384"/>
      <c r="I1384"/>
      <c r="J1384"/>
      <c r="K1384"/>
    </row>
    <row r="1385" spans="1:11" x14ac:dyDescent="0.25">
      <c r="A1385"/>
      <c r="B1385"/>
      <c r="C1385"/>
      <c r="D1385"/>
      <c r="E1385"/>
      <c r="F1385"/>
      <c r="G1385"/>
      <c r="H1385"/>
      <c r="I1385"/>
      <c r="J1385"/>
      <c r="K1385"/>
    </row>
    <row r="1386" spans="1:11" x14ac:dyDescent="0.25">
      <c r="A1386"/>
      <c r="B1386"/>
      <c r="C1386"/>
      <c r="D1386"/>
      <c r="E1386"/>
      <c r="F1386"/>
      <c r="G1386"/>
      <c r="H1386"/>
      <c r="I1386"/>
      <c r="J1386"/>
      <c r="K1386"/>
    </row>
    <row r="1387" spans="1:11" x14ac:dyDescent="0.25">
      <c r="A1387"/>
      <c r="B1387"/>
      <c r="C1387"/>
      <c r="D1387"/>
      <c r="E1387"/>
      <c r="F1387"/>
      <c r="G1387"/>
      <c r="H1387"/>
      <c r="I1387"/>
      <c r="J1387"/>
      <c r="K1387"/>
    </row>
    <row r="1388" spans="1:11" x14ac:dyDescent="0.25">
      <c r="A1388"/>
      <c r="B1388"/>
      <c r="C1388"/>
      <c r="D1388"/>
      <c r="E1388"/>
      <c r="F1388"/>
      <c r="G1388"/>
      <c r="H1388"/>
      <c r="I1388"/>
      <c r="J1388"/>
      <c r="K1388"/>
    </row>
    <row r="1389" spans="1:11" x14ac:dyDescent="0.25">
      <c r="A1389"/>
      <c r="B1389"/>
      <c r="C1389"/>
      <c r="D1389"/>
      <c r="E1389"/>
      <c r="F1389"/>
      <c r="G1389"/>
      <c r="H1389"/>
      <c r="I1389"/>
      <c r="J1389"/>
      <c r="K1389"/>
    </row>
    <row r="1390" spans="1:11" x14ac:dyDescent="0.25">
      <c r="A1390"/>
      <c r="B1390"/>
      <c r="C1390"/>
      <c r="D1390"/>
      <c r="E1390"/>
      <c r="F1390"/>
      <c r="G1390"/>
      <c r="H1390"/>
      <c r="I1390"/>
      <c r="J1390"/>
      <c r="K1390"/>
    </row>
    <row r="1391" spans="1:11" x14ac:dyDescent="0.25">
      <c r="A1391"/>
      <c r="B1391"/>
      <c r="C1391"/>
      <c r="D1391"/>
      <c r="E1391"/>
      <c r="F1391"/>
      <c r="G1391"/>
      <c r="H1391"/>
      <c r="I1391"/>
      <c r="J1391"/>
      <c r="K1391"/>
    </row>
    <row r="1392" spans="1:11" x14ac:dyDescent="0.25">
      <c r="A1392"/>
      <c r="B1392"/>
      <c r="C1392"/>
      <c r="D1392"/>
      <c r="E1392"/>
      <c r="F1392"/>
      <c r="G1392"/>
      <c r="H1392"/>
      <c r="I1392"/>
      <c r="J1392"/>
      <c r="K1392"/>
    </row>
    <row r="1393" spans="1:11" x14ac:dyDescent="0.25">
      <c r="A1393"/>
      <c r="B1393"/>
      <c r="C1393"/>
      <c r="D1393"/>
      <c r="E1393"/>
      <c r="F1393"/>
      <c r="G1393"/>
      <c r="H1393"/>
      <c r="I1393"/>
      <c r="J1393"/>
      <c r="K1393"/>
    </row>
    <row r="1394" spans="1:11" x14ac:dyDescent="0.25">
      <c r="A1394"/>
      <c r="B1394"/>
      <c r="C1394"/>
      <c r="D1394"/>
      <c r="E1394"/>
      <c r="F1394"/>
      <c r="G1394"/>
      <c r="H1394"/>
      <c r="I1394"/>
      <c r="J1394"/>
      <c r="K1394"/>
    </row>
    <row r="1395" spans="1:11" x14ac:dyDescent="0.25">
      <c r="A1395"/>
      <c r="B1395"/>
      <c r="C1395"/>
      <c r="D1395"/>
      <c r="E1395"/>
      <c r="F1395"/>
      <c r="G1395"/>
      <c r="H1395"/>
      <c r="I1395"/>
      <c r="J1395"/>
      <c r="K1395"/>
    </row>
    <row r="1396" spans="1:11" x14ac:dyDescent="0.25">
      <c r="A1396"/>
      <c r="B1396"/>
      <c r="C1396"/>
      <c r="D1396"/>
      <c r="E1396"/>
      <c r="F1396"/>
      <c r="G1396"/>
      <c r="H1396"/>
      <c r="I1396"/>
      <c r="J1396"/>
      <c r="K1396"/>
    </row>
    <row r="1397" spans="1:11" x14ac:dyDescent="0.25">
      <c r="A1397"/>
      <c r="B1397"/>
      <c r="C1397"/>
      <c r="D1397"/>
      <c r="E1397"/>
      <c r="F1397"/>
      <c r="G1397"/>
      <c r="H1397"/>
      <c r="I1397"/>
      <c r="J1397"/>
      <c r="K1397"/>
    </row>
    <row r="1398" spans="1:11" x14ac:dyDescent="0.25">
      <c r="A1398"/>
      <c r="B1398"/>
      <c r="C1398"/>
      <c r="D1398"/>
      <c r="E1398"/>
      <c r="F1398"/>
      <c r="G1398"/>
      <c r="H1398"/>
      <c r="I1398"/>
      <c r="J1398"/>
      <c r="K1398"/>
    </row>
    <row r="1399" spans="1:11" x14ac:dyDescent="0.25">
      <c r="A1399"/>
      <c r="B1399"/>
      <c r="C1399"/>
      <c r="D1399"/>
      <c r="E1399"/>
      <c r="F1399"/>
      <c r="G1399"/>
      <c r="H1399"/>
      <c r="I1399"/>
      <c r="J1399"/>
      <c r="K1399"/>
    </row>
    <row r="1400" spans="1:11" x14ac:dyDescent="0.25">
      <c r="A1400"/>
      <c r="B1400"/>
      <c r="C1400"/>
      <c r="D1400"/>
      <c r="E1400"/>
      <c r="F1400"/>
      <c r="G1400"/>
      <c r="H1400"/>
      <c r="I1400"/>
      <c r="J1400"/>
      <c r="K1400"/>
    </row>
    <row r="1401" spans="1:11" x14ac:dyDescent="0.25">
      <c r="A1401"/>
      <c r="B1401"/>
      <c r="C1401"/>
      <c r="D1401"/>
      <c r="E1401"/>
      <c r="F1401"/>
      <c r="G1401"/>
      <c r="H1401"/>
      <c r="I1401"/>
      <c r="J1401"/>
      <c r="K1401"/>
    </row>
    <row r="1402" spans="1:11" x14ac:dyDescent="0.25">
      <c r="A1402"/>
      <c r="B1402"/>
      <c r="C1402"/>
      <c r="D1402"/>
      <c r="E1402"/>
      <c r="F1402"/>
      <c r="G1402"/>
      <c r="H1402"/>
      <c r="I1402"/>
      <c r="J1402"/>
      <c r="K1402"/>
    </row>
    <row r="1403" spans="1:11" x14ac:dyDescent="0.25">
      <c r="A1403"/>
      <c r="B1403"/>
      <c r="C1403"/>
      <c r="D1403"/>
      <c r="E1403"/>
      <c r="F1403"/>
      <c r="G1403"/>
      <c r="H1403"/>
      <c r="I1403"/>
      <c r="J1403"/>
      <c r="K1403"/>
    </row>
    <row r="1404" spans="1:11" x14ac:dyDescent="0.25">
      <c r="A1404"/>
      <c r="B1404"/>
      <c r="C1404"/>
      <c r="D1404"/>
      <c r="E1404"/>
      <c r="F1404"/>
      <c r="G1404"/>
      <c r="H1404"/>
      <c r="I1404"/>
      <c r="J1404"/>
      <c r="K1404"/>
    </row>
    <row r="1405" spans="1:11" x14ac:dyDescent="0.25">
      <c r="A1405"/>
      <c r="B1405"/>
      <c r="C1405"/>
      <c r="D1405"/>
      <c r="E1405"/>
      <c r="F1405"/>
      <c r="G1405"/>
      <c r="H1405"/>
      <c r="I1405"/>
      <c r="J1405"/>
      <c r="K1405"/>
    </row>
    <row r="1406" spans="1:11" x14ac:dyDescent="0.25">
      <c r="A1406"/>
      <c r="B1406"/>
      <c r="C1406"/>
      <c r="D1406"/>
      <c r="E1406"/>
      <c r="F1406"/>
      <c r="G1406"/>
      <c r="H1406"/>
      <c r="I1406"/>
      <c r="J1406"/>
      <c r="K1406"/>
    </row>
    <row r="1407" spans="1:11" x14ac:dyDescent="0.25">
      <c r="A1407"/>
      <c r="B1407"/>
      <c r="C1407"/>
      <c r="D1407"/>
      <c r="E1407"/>
      <c r="F1407"/>
      <c r="G1407"/>
      <c r="H1407"/>
      <c r="I1407"/>
      <c r="J1407"/>
      <c r="K1407"/>
    </row>
    <row r="1408" spans="1:11" x14ac:dyDescent="0.25">
      <c r="A1408"/>
      <c r="B1408"/>
      <c r="C1408"/>
      <c r="D1408"/>
      <c r="E1408"/>
      <c r="F1408"/>
      <c r="G1408"/>
      <c r="H1408"/>
      <c r="I1408"/>
      <c r="J1408"/>
      <c r="K1408"/>
    </row>
    <row r="1409" spans="1:11" x14ac:dyDescent="0.25">
      <c r="A1409"/>
      <c r="B1409"/>
      <c r="C1409"/>
      <c r="D1409"/>
      <c r="E1409"/>
      <c r="F1409"/>
      <c r="G1409"/>
      <c r="H1409"/>
      <c r="I1409"/>
      <c r="J1409"/>
      <c r="K1409"/>
    </row>
    <row r="1410" spans="1:11" x14ac:dyDescent="0.25">
      <c r="A1410"/>
      <c r="B1410"/>
      <c r="C1410"/>
      <c r="D1410"/>
      <c r="E1410"/>
      <c r="F1410"/>
      <c r="G1410"/>
      <c r="H1410"/>
      <c r="I1410"/>
      <c r="J1410"/>
      <c r="K1410"/>
    </row>
    <row r="1411" spans="1:11" x14ac:dyDescent="0.25">
      <c r="A1411"/>
      <c r="B1411"/>
      <c r="C1411"/>
      <c r="D1411"/>
      <c r="E1411"/>
      <c r="F1411"/>
      <c r="G1411"/>
      <c r="H1411"/>
      <c r="I1411"/>
      <c r="J1411"/>
      <c r="K1411"/>
    </row>
    <row r="1412" spans="1:11" x14ac:dyDescent="0.25">
      <c r="A1412"/>
      <c r="B1412"/>
      <c r="C1412"/>
      <c r="D1412"/>
      <c r="E1412"/>
      <c r="F1412"/>
      <c r="G1412"/>
      <c r="H1412"/>
      <c r="I1412"/>
      <c r="J1412"/>
      <c r="K1412"/>
    </row>
    <row r="1413" spans="1:11" x14ac:dyDescent="0.25">
      <c r="A1413"/>
      <c r="B1413"/>
      <c r="C1413"/>
      <c r="D1413"/>
      <c r="E1413"/>
      <c r="F1413"/>
      <c r="G1413"/>
      <c r="H1413"/>
      <c r="I1413"/>
      <c r="J1413"/>
      <c r="K1413"/>
    </row>
    <row r="1414" spans="1:11" x14ac:dyDescent="0.25">
      <c r="A1414"/>
      <c r="B1414"/>
      <c r="C1414"/>
      <c r="D1414"/>
      <c r="E1414"/>
      <c r="F1414"/>
      <c r="G1414"/>
      <c r="H1414"/>
      <c r="I1414"/>
      <c r="J1414"/>
      <c r="K1414"/>
    </row>
    <row r="1415" spans="1:11" x14ac:dyDescent="0.25">
      <c r="A1415"/>
      <c r="B1415"/>
      <c r="C1415"/>
      <c r="D1415"/>
      <c r="E1415"/>
      <c r="F1415"/>
      <c r="G1415"/>
      <c r="H1415"/>
      <c r="I1415"/>
      <c r="J1415"/>
      <c r="K1415"/>
    </row>
    <row r="1416" spans="1:11" x14ac:dyDescent="0.25">
      <c r="A1416"/>
      <c r="B1416"/>
      <c r="C1416"/>
      <c r="D1416"/>
      <c r="E1416"/>
      <c r="F1416"/>
      <c r="G1416"/>
      <c r="H1416"/>
      <c r="I1416"/>
      <c r="J1416"/>
      <c r="K1416"/>
    </row>
    <row r="1417" spans="1:11" x14ac:dyDescent="0.25">
      <c r="A1417"/>
      <c r="B1417"/>
      <c r="C1417"/>
      <c r="D1417"/>
      <c r="E1417"/>
      <c r="F1417"/>
      <c r="G1417"/>
      <c r="H1417"/>
      <c r="I1417"/>
      <c r="J1417"/>
      <c r="K1417"/>
    </row>
    <row r="1418" spans="1:11" x14ac:dyDescent="0.25">
      <c r="A1418"/>
      <c r="B1418"/>
      <c r="C1418"/>
      <c r="D1418"/>
      <c r="E1418"/>
      <c r="F1418"/>
      <c r="G1418"/>
      <c r="H1418"/>
      <c r="I1418"/>
      <c r="J1418"/>
      <c r="K1418"/>
    </row>
    <row r="1419" spans="1:11" x14ac:dyDescent="0.25">
      <c r="A1419"/>
      <c r="B1419"/>
      <c r="C1419"/>
      <c r="D1419"/>
      <c r="E1419"/>
      <c r="F1419"/>
      <c r="G1419"/>
      <c r="H1419"/>
      <c r="I1419"/>
      <c r="J1419"/>
      <c r="K1419"/>
    </row>
    <row r="1420" spans="1:11" x14ac:dyDescent="0.25">
      <c r="A1420"/>
      <c r="B1420"/>
      <c r="C1420"/>
      <c r="D1420"/>
      <c r="E1420"/>
      <c r="F1420"/>
      <c r="G1420"/>
      <c r="H1420"/>
      <c r="I1420"/>
      <c r="J1420"/>
      <c r="K1420"/>
    </row>
    <row r="1421" spans="1:11" x14ac:dyDescent="0.25">
      <c r="A1421"/>
      <c r="B1421"/>
      <c r="C1421"/>
      <c r="D1421"/>
      <c r="E1421"/>
      <c r="F1421"/>
      <c r="G1421"/>
      <c r="H1421"/>
      <c r="I1421"/>
      <c r="J1421"/>
      <c r="K1421"/>
    </row>
    <row r="1422" spans="1:11" x14ac:dyDescent="0.25">
      <c r="A1422"/>
      <c r="B1422"/>
      <c r="C1422"/>
      <c r="D1422"/>
      <c r="E1422"/>
      <c r="F1422"/>
      <c r="G1422"/>
      <c r="H1422"/>
      <c r="I1422"/>
      <c r="J1422"/>
      <c r="K1422"/>
    </row>
    <row r="1423" spans="1:11" x14ac:dyDescent="0.25">
      <c r="A1423"/>
      <c r="B1423"/>
      <c r="C1423"/>
      <c r="D1423"/>
      <c r="E1423"/>
      <c r="F1423"/>
      <c r="G1423"/>
      <c r="H1423"/>
      <c r="I1423"/>
      <c r="J1423"/>
      <c r="K1423"/>
    </row>
    <row r="1424" spans="1:11" x14ac:dyDescent="0.25">
      <c r="A1424"/>
      <c r="B1424"/>
      <c r="C1424"/>
      <c r="D1424"/>
      <c r="E1424"/>
      <c r="F1424"/>
      <c r="G1424"/>
      <c r="H1424"/>
      <c r="I1424"/>
      <c r="J1424"/>
      <c r="K1424"/>
    </row>
    <row r="1425" spans="1:11" x14ac:dyDescent="0.25">
      <c r="A1425"/>
      <c r="B1425"/>
      <c r="C1425"/>
      <c r="D1425"/>
      <c r="E1425"/>
      <c r="F1425"/>
      <c r="G1425"/>
      <c r="H1425"/>
      <c r="I1425"/>
      <c r="J1425"/>
      <c r="K1425"/>
    </row>
    <row r="1426" spans="1:11" x14ac:dyDescent="0.25">
      <c r="A1426"/>
      <c r="B1426"/>
      <c r="C1426"/>
      <c r="D1426"/>
      <c r="E1426"/>
      <c r="F1426"/>
      <c r="G1426"/>
      <c r="H1426"/>
      <c r="I1426"/>
      <c r="J1426"/>
      <c r="K1426"/>
    </row>
    <row r="1427" spans="1:11" x14ac:dyDescent="0.25">
      <c r="A1427"/>
      <c r="B1427"/>
      <c r="C1427"/>
      <c r="D1427"/>
      <c r="E1427"/>
      <c r="F1427"/>
      <c r="G1427"/>
      <c r="H1427"/>
      <c r="I1427"/>
      <c r="J1427"/>
      <c r="K1427"/>
    </row>
    <row r="1428" spans="1:11" x14ac:dyDescent="0.25">
      <c r="A1428"/>
      <c r="B1428"/>
      <c r="C1428"/>
      <c r="D1428"/>
      <c r="E1428"/>
      <c r="F1428"/>
      <c r="G1428"/>
      <c r="H1428"/>
      <c r="I1428"/>
      <c r="J1428"/>
      <c r="K1428"/>
    </row>
    <row r="1429" spans="1:11" x14ac:dyDescent="0.25">
      <c r="A1429"/>
      <c r="B1429"/>
      <c r="C1429"/>
      <c r="D1429"/>
      <c r="E1429"/>
      <c r="F1429"/>
      <c r="G1429"/>
      <c r="H1429"/>
      <c r="I1429"/>
      <c r="J1429"/>
      <c r="K1429"/>
    </row>
    <row r="1430" spans="1:11" x14ac:dyDescent="0.25">
      <c r="A1430"/>
      <c r="B1430"/>
      <c r="C1430"/>
      <c r="D1430"/>
      <c r="E1430"/>
      <c r="F1430"/>
      <c r="G1430"/>
      <c r="H1430"/>
      <c r="I1430"/>
      <c r="J1430"/>
      <c r="K1430"/>
    </row>
    <row r="1431" spans="1:11" x14ac:dyDescent="0.25">
      <c r="A1431"/>
      <c r="B1431"/>
      <c r="C1431"/>
      <c r="D1431"/>
      <c r="E1431"/>
      <c r="F1431"/>
      <c r="G1431"/>
      <c r="H1431"/>
      <c r="I1431"/>
      <c r="J1431"/>
      <c r="K1431"/>
    </row>
    <row r="1432" spans="1:11" x14ac:dyDescent="0.25">
      <c r="A1432"/>
      <c r="B1432"/>
      <c r="C1432"/>
      <c r="D1432"/>
      <c r="E1432"/>
      <c r="F1432"/>
      <c r="G1432"/>
      <c r="H1432"/>
      <c r="I1432"/>
      <c r="J1432"/>
      <c r="K1432"/>
    </row>
    <row r="1433" spans="1:11" x14ac:dyDescent="0.25">
      <c r="A1433"/>
      <c r="B1433"/>
      <c r="C1433"/>
      <c r="D1433"/>
      <c r="E1433"/>
      <c r="F1433"/>
      <c r="G1433"/>
      <c r="H1433"/>
      <c r="I1433"/>
      <c r="J1433"/>
      <c r="K1433"/>
    </row>
    <row r="1434" spans="1:11" x14ac:dyDescent="0.25">
      <c r="A1434"/>
      <c r="B1434"/>
      <c r="C1434"/>
      <c r="D1434"/>
      <c r="E1434"/>
      <c r="F1434"/>
      <c r="G1434"/>
      <c r="H1434"/>
      <c r="I1434"/>
      <c r="J1434"/>
      <c r="K1434"/>
    </row>
    <row r="1435" spans="1:11" x14ac:dyDescent="0.25">
      <c r="A1435"/>
      <c r="B1435"/>
      <c r="C1435"/>
      <c r="D1435"/>
      <c r="E1435"/>
      <c r="F1435"/>
      <c r="G1435"/>
      <c r="H1435"/>
      <c r="I1435"/>
      <c r="J1435"/>
      <c r="K1435"/>
    </row>
    <row r="1436" spans="1:11" x14ac:dyDescent="0.25">
      <c r="A1436"/>
      <c r="B1436"/>
      <c r="C1436"/>
      <c r="D1436"/>
      <c r="E1436"/>
      <c r="F1436"/>
      <c r="G1436"/>
      <c r="H1436"/>
      <c r="I1436"/>
      <c r="J1436"/>
      <c r="K1436"/>
    </row>
    <row r="1437" spans="1:11" x14ac:dyDescent="0.25">
      <c r="A1437"/>
      <c r="B1437"/>
      <c r="C1437"/>
      <c r="D1437"/>
      <c r="E1437"/>
      <c r="F1437"/>
      <c r="G1437"/>
      <c r="H1437"/>
      <c r="I1437"/>
      <c r="J1437"/>
      <c r="K1437"/>
    </row>
    <row r="1438" spans="1:11" x14ac:dyDescent="0.25">
      <c r="A1438"/>
      <c r="B1438"/>
      <c r="C1438"/>
      <c r="D1438"/>
      <c r="E1438"/>
      <c r="F1438"/>
      <c r="G1438"/>
      <c r="H1438"/>
      <c r="I1438"/>
      <c r="J1438"/>
      <c r="K1438"/>
    </row>
    <row r="1439" spans="1:11" x14ac:dyDescent="0.25">
      <c r="A1439"/>
      <c r="B1439"/>
      <c r="C1439"/>
      <c r="D1439"/>
      <c r="E1439"/>
      <c r="F1439"/>
      <c r="G1439"/>
      <c r="H1439"/>
      <c r="I1439"/>
      <c r="J1439"/>
      <c r="K1439"/>
    </row>
    <row r="1440" spans="1:11" x14ac:dyDescent="0.25">
      <c r="A1440"/>
      <c r="B1440"/>
      <c r="C1440"/>
      <c r="D1440"/>
      <c r="E1440"/>
      <c r="F1440"/>
      <c r="G1440"/>
      <c r="H1440"/>
      <c r="I1440"/>
      <c r="J1440"/>
      <c r="K1440"/>
    </row>
    <row r="1441" spans="1:11" x14ac:dyDescent="0.25">
      <c r="A1441"/>
      <c r="B1441"/>
      <c r="C1441"/>
      <c r="D1441"/>
      <c r="E1441"/>
      <c r="F1441"/>
      <c r="G1441"/>
      <c r="H1441"/>
      <c r="I1441"/>
      <c r="J1441"/>
      <c r="K1441"/>
    </row>
    <row r="1442" spans="1:11" x14ac:dyDescent="0.25">
      <c r="A1442"/>
      <c r="B1442"/>
      <c r="C1442"/>
      <c r="D1442"/>
      <c r="E1442"/>
      <c r="F1442"/>
      <c r="G1442"/>
      <c r="H1442"/>
      <c r="I1442"/>
      <c r="J1442"/>
      <c r="K1442"/>
    </row>
    <row r="1443" spans="1:11" x14ac:dyDescent="0.25">
      <c r="A1443"/>
      <c r="B1443"/>
      <c r="C1443"/>
      <c r="D1443"/>
      <c r="E1443"/>
      <c r="F1443"/>
      <c r="G1443"/>
      <c r="H1443"/>
      <c r="I1443"/>
      <c r="J1443"/>
      <c r="K1443"/>
    </row>
    <row r="1444" spans="1:11" x14ac:dyDescent="0.25">
      <c r="A1444"/>
      <c r="B1444"/>
      <c r="C1444"/>
      <c r="D1444"/>
      <c r="E1444"/>
      <c r="F1444"/>
      <c r="G1444"/>
      <c r="H1444"/>
      <c r="I1444"/>
      <c r="J1444"/>
      <c r="K1444"/>
    </row>
    <row r="1445" spans="1:11" x14ac:dyDescent="0.25">
      <c r="A1445"/>
      <c r="B1445"/>
      <c r="C1445"/>
      <c r="D1445"/>
      <c r="E1445"/>
      <c r="F1445"/>
      <c r="G1445"/>
      <c r="H1445"/>
      <c r="I1445"/>
      <c r="J1445"/>
      <c r="K1445"/>
    </row>
    <row r="1446" spans="1:11" x14ac:dyDescent="0.25">
      <c r="A1446"/>
      <c r="B1446"/>
      <c r="C1446"/>
      <c r="D1446"/>
      <c r="E1446"/>
      <c r="F1446"/>
      <c r="G1446"/>
      <c r="H1446"/>
      <c r="I1446"/>
      <c r="J1446"/>
      <c r="K1446"/>
    </row>
    <row r="1447" spans="1:11" x14ac:dyDescent="0.25">
      <c r="A1447"/>
      <c r="B1447"/>
      <c r="C1447"/>
      <c r="D1447"/>
      <c r="E1447"/>
      <c r="F1447"/>
      <c r="G1447"/>
      <c r="H1447"/>
      <c r="I1447"/>
      <c r="J1447"/>
      <c r="K1447"/>
    </row>
    <row r="1448" spans="1:11" x14ac:dyDescent="0.25">
      <c r="A1448"/>
      <c r="B1448"/>
      <c r="C1448"/>
      <c r="D1448"/>
      <c r="E1448"/>
      <c r="F1448"/>
      <c r="G1448"/>
      <c r="H1448"/>
      <c r="I1448"/>
      <c r="J1448"/>
      <c r="K1448"/>
    </row>
    <row r="1449" spans="1:11" x14ac:dyDescent="0.25">
      <c r="A1449"/>
      <c r="B1449"/>
      <c r="C1449"/>
      <c r="D1449"/>
      <c r="E1449"/>
      <c r="F1449"/>
      <c r="G1449"/>
      <c r="H1449"/>
      <c r="I1449"/>
      <c r="J1449"/>
      <c r="K1449"/>
    </row>
    <row r="1450" spans="1:11" x14ac:dyDescent="0.25">
      <c r="A1450"/>
      <c r="B1450"/>
      <c r="C1450"/>
      <c r="D1450"/>
      <c r="E1450"/>
      <c r="F1450"/>
      <c r="G1450"/>
      <c r="H1450"/>
      <c r="I1450"/>
      <c r="J1450"/>
      <c r="K1450"/>
    </row>
    <row r="1451" spans="1:11" x14ac:dyDescent="0.25">
      <c r="A1451"/>
      <c r="B1451"/>
      <c r="C1451"/>
      <c r="D1451"/>
      <c r="E1451"/>
      <c r="F1451"/>
      <c r="G1451"/>
      <c r="H1451"/>
      <c r="I1451"/>
      <c r="J1451"/>
      <c r="K1451"/>
    </row>
    <row r="1452" spans="1:11" x14ac:dyDescent="0.25">
      <c r="A1452"/>
      <c r="B1452"/>
      <c r="C1452"/>
      <c r="D1452"/>
      <c r="E1452"/>
      <c r="F1452"/>
      <c r="G1452"/>
      <c r="H1452"/>
      <c r="I1452"/>
      <c r="J1452"/>
      <c r="K1452"/>
    </row>
    <row r="1453" spans="1:11" x14ac:dyDescent="0.25">
      <c r="A1453"/>
      <c r="B1453"/>
      <c r="C1453"/>
      <c r="D1453"/>
      <c r="E1453"/>
      <c r="F1453"/>
      <c r="G1453"/>
      <c r="H1453"/>
      <c r="I1453"/>
      <c r="J1453"/>
      <c r="K1453"/>
    </row>
    <row r="1454" spans="1:11" x14ac:dyDescent="0.25">
      <c r="A1454"/>
      <c r="B1454"/>
      <c r="C1454"/>
      <c r="D1454"/>
      <c r="E1454"/>
      <c r="F1454"/>
      <c r="G1454"/>
      <c r="H1454"/>
      <c r="I1454"/>
      <c r="J1454"/>
      <c r="K1454"/>
    </row>
    <row r="1455" spans="1:11" x14ac:dyDescent="0.25">
      <c r="A1455"/>
      <c r="B1455"/>
      <c r="C1455"/>
      <c r="D1455"/>
      <c r="E1455"/>
      <c r="F1455"/>
      <c r="G1455"/>
      <c r="H1455"/>
      <c r="I1455"/>
      <c r="J1455"/>
      <c r="K1455"/>
    </row>
    <row r="1456" spans="1:11" x14ac:dyDescent="0.25">
      <c r="A1456"/>
      <c r="B1456"/>
      <c r="C1456"/>
      <c r="D1456"/>
      <c r="E1456"/>
      <c r="F1456"/>
      <c r="G1456"/>
      <c r="H1456"/>
      <c r="I1456"/>
      <c r="J1456"/>
      <c r="K1456"/>
    </row>
    <row r="1457" spans="1:11" x14ac:dyDescent="0.25">
      <c r="A1457"/>
      <c r="B1457"/>
      <c r="C1457"/>
      <c r="D1457"/>
      <c r="E1457"/>
      <c r="F1457"/>
      <c r="G1457"/>
      <c r="H1457"/>
      <c r="I1457"/>
      <c r="J1457"/>
      <c r="K1457"/>
    </row>
    <row r="1458" spans="1:11" x14ac:dyDescent="0.25">
      <c r="A1458"/>
      <c r="B1458"/>
      <c r="C1458"/>
      <c r="D1458"/>
      <c r="E1458"/>
      <c r="F1458"/>
      <c r="G1458"/>
      <c r="H1458"/>
      <c r="I1458"/>
      <c r="J1458"/>
      <c r="K1458"/>
    </row>
    <row r="1459" spans="1:11" x14ac:dyDescent="0.25">
      <c r="A1459"/>
      <c r="B1459"/>
      <c r="C1459"/>
      <c r="D1459"/>
      <c r="E1459"/>
      <c r="F1459"/>
      <c r="G1459"/>
      <c r="H1459"/>
      <c r="I1459"/>
      <c r="J1459"/>
      <c r="K1459"/>
    </row>
    <row r="1460" spans="1:11" x14ac:dyDescent="0.25">
      <c r="A1460"/>
      <c r="B1460"/>
      <c r="C1460"/>
      <c r="D1460"/>
      <c r="E1460"/>
      <c r="F1460"/>
      <c r="G1460"/>
      <c r="H1460"/>
      <c r="I1460"/>
      <c r="J1460"/>
      <c r="K1460"/>
    </row>
    <row r="1461" spans="1:11" x14ac:dyDescent="0.25">
      <c r="A1461"/>
      <c r="B1461"/>
      <c r="C1461"/>
      <c r="D1461"/>
      <c r="E1461"/>
      <c r="F1461"/>
      <c r="G1461"/>
      <c r="H1461"/>
      <c r="I1461"/>
      <c r="J1461"/>
      <c r="K1461"/>
    </row>
    <row r="1462" spans="1:11" x14ac:dyDescent="0.25">
      <c r="A1462"/>
      <c r="B1462"/>
      <c r="C1462"/>
      <c r="D1462"/>
      <c r="E1462"/>
      <c r="F1462"/>
      <c r="G1462"/>
      <c r="H1462"/>
      <c r="I1462"/>
      <c r="J1462"/>
      <c r="K1462"/>
    </row>
    <row r="1463" spans="1:11" x14ac:dyDescent="0.25">
      <c r="A1463"/>
      <c r="B1463"/>
      <c r="C1463"/>
      <c r="D1463"/>
      <c r="E1463"/>
      <c r="F1463"/>
      <c r="G1463"/>
      <c r="H1463"/>
      <c r="I1463"/>
      <c r="J1463"/>
      <c r="K1463"/>
    </row>
    <row r="1464" spans="1:11" x14ac:dyDescent="0.25">
      <c r="A1464"/>
      <c r="B1464"/>
      <c r="C1464"/>
      <c r="D1464"/>
      <c r="E1464"/>
      <c r="F1464"/>
      <c r="G1464"/>
      <c r="H1464"/>
      <c r="I1464"/>
      <c r="J1464"/>
      <c r="K1464"/>
    </row>
    <row r="1465" spans="1:11" x14ac:dyDescent="0.25">
      <c r="A1465"/>
      <c r="B1465"/>
      <c r="C1465"/>
      <c r="D1465"/>
      <c r="E1465"/>
      <c r="F1465"/>
      <c r="G1465"/>
      <c r="H1465"/>
      <c r="I1465"/>
      <c r="J1465"/>
      <c r="K1465"/>
    </row>
    <row r="1466" spans="1:11" x14ac:dyDescent="0.25">
      <c r="A1466"/>
      <c r="B1466"/>
      <c r="C1466"/>
      <c r="D1466"/>
      <c r="E1466"/>
      <c r="F1466"/>
      <c r="G1466"/>
      <c r="H1466"/>
      <c r="I1466"/>
      <c r="J1466"/>
      <c r="K1466"/>
    </row>
    <row r="1467" spans="1:11" x14ac:dyDescent="0.25">
      <c r="A1467"/>
      <c r="B1467"/>
      <c r="C1467"/>
      <c r="D1467"/>
      <c r="E1467"/>
      <c r="F1467"/>
      <c r="G1467"/>
      <c r="H1467"/>
      <c r="I1467"/>
      <c r="J1467"/>
      <c r="K1467"/>
    </row>
    <row r="1468" spans="1:11" x14ac:dyDescent="0.25">
      <c r="A1468"/>
      <c r="B1468"/>
      <c r="C1468"/>
      <c r="D1468"/>
      <c r="E1468"/>
      <c r="F1468"/>
      <c r="G1468"/>
      <c r="H1468"/>
      <c r="I1468"/>
      <c r="J1468"/>
      <c r="K1468"/>
    </row>
    <row r="1469" spans="1:11" x14ac:dyDescent="0.25">
      <c r="A1469"/>
      <c r="B1469"/>
      <c r="C1469"/>
      <c r="D1469"/>
      <c r="E1469"/>
      <c r="F1469"/>
      <c r="G1469"/>
      <c r="H1469"/>
      <c r="I1469"/>
      <c r="J1469"/>
      <c r="K1469"/>
    </row>
    <row r="1470" spans="1:11" x14ac:dyDescent="0.25">
      <c r="A1470"/>
      <c r="B1470"/>
      <c r="C1470"/>
      <c r="D1470"/>
      <c r="E1470"/>
      <c r="F1470"/>
      <c r="G1470"/>
      <c r="H1470"/>
      <c r="I1470"/>
      <c r="J1470"/>
      <c r="K1470"/>
    </row>
    <row r="1471" spans="1:11" x14ac:dyDescent="0.25">
      <c r="A1471"/>
      <c r="B1471"/>
      <c r="C1471"/>
      <c r="D1471"/>
      <c r="E1471"/>
      <c r="F1471"/>
      <c r="G1471"/>
      <c r="H1471"/>
      <c r="I1471"/>
      <c r="J1471"/>
      <c r="K1471"/>
    </row>
    <row r="1472" spans="1:11" x14ac:dyDescent="0.25">
      <c r="A1472"/>
      <c r="B1472"/>
      <c r="C1472"/>
      <c r="D1472"/>
      <c r="E1472"/>
      <c r="F1472"/>
      <c r="G1472"/>
      <c r="H1472"/>
      <c r="I1472"/>
      <c r="J1472"/>
      <c r="K1472"/>
    </row>
    <row r="1473" spans="1:11" x14ac:dyDescent="0.25">
      <c r="A1473"/>
      <c r="B1473"/>
      <c r="C1473"/>
      <c r="D1473"/>
      <c r="E1473"/>
      <c r="F1473"/>
      <c r="G1473"/>
      <c r="H1473"/>
      <c r="I1473"/>
      <c r="J1473"/>
      <c r="K1473"/>
    </row>
    <row r="1474" spans="1:11" x14ac:dyDescent="0.25">
      <c r="A1474"/>
      <c r="B1474"/>
      <c r="C1474"/>
      <c r="D1474"/>
      <c r="E1474"/>
      <c r="F1474"/>
      <c r="G1474"/>
      <c r="H1474"/>
      <c r="I1474"/>
      <c r="J1474"/>
      <c r="K1474"/>
    </row>
    <row r="1475" spans="1:11" x14ac:dyDescent="0.25">
      <c r="A1475"/>
      <c r="B1475"/>
      <c r="C1475"/>
      <c r="D1475"/>
      <c r="E1475"/>
      <c r="F1475"/>
      <c r="G1475"/>
      <c r="H1475"/>
      <c r="I1475"/>
      <c r="J1475"/>
      <c r="K1475"/>
    </row>
    <row r="1476" spans="1:11" x14ac:dyDescent="0.25">
      <c r="A1476"/>
      <c r="B1476"/>
      <c r="C1476"/>
      <c r="D1476"/>
      <c r="E1476"/>
      <c r="F1476"/>
      <c r="G1476"/>
      <c r="H1476"/>
      <c r="I1476"/>
      <c r="J1476"/>
      <c r="K1476"/>
    </row>
    <row r="1477" spans="1:11" x14ac:dyDescent="0.25">
      <c r="A1477"/>
      <c r="B1477"/>
      <c r="C1477"/>
      <c r="D1477"/>
      <c r="E1477"/>
      <c r="F1477"/>
      <c r="G1477"/>
      <c r="H1477"/>
      <c r="I1477"/>
      <c r="J1477"/>
      <c r="K1477"/>
    </row>
    <row r="1478" spans="1:11" x14ac:dyDescent="0.25">
      <c r="A1478"/>
      <c r="B1478"/>
      <c r="C1478"/>
      <c r="D1478"/>
      <c r="E1478"/>
      <c r="F1478"/>
      <c r="G1478"/>
      <c r="H1478"/>
      <c r="I1478"/>
      <c r="J1478"/>
      <c r="K1478"/>
    </row>
    <row r="1479" spans="1:11" x14ac:dyDescent="0.25">
      <c r="A1479"/>
      <c r="B1479"/>
      <c r="C1479"/>
      <c r="D1479"/>
      <c r="E1479"/>
      <c r="F1479"/>
      <c r="G1479"/>
      <c r="H1479"/>
      <c r="I1479"/>
      <c r="J1479"/>
      <c r="K1479"/>
    </row>
    <row r="1480" spans="1:11" x14ac:dyDescent="0.25">
      <c r="A1480"/>
      <c r="B1480"/>
      <c r="C1480"/>
      <c r="D1480"/>
      <c r="E1480"/>
      <c r="F1480"/>
      <c r="G1480"/>
      <c r="H1480"/>
      <c r="I1480"/>
      <c r="J1480"/>
      <c r="K1480"/>
    </row>
    <row r="1481" spans="1:11" x14ac:dyDescent="0.25">
      <c r="A1481"/>
      <c r="B1481"/>
      <c r="C1481"/>
      <c r="D1481"/>
      <c r="E1481"/>
      <c r="F1481"/>
      <c r="G1481"/>
      <c r="H1481"/>
      <c r="I1481"/>
      <c r="J1481"/>
      <c r="K1481"/>
    </row>
    <row r="1482" spans="1:11" x14ac:dyDescent="0.25">
      <c r="A1482"/>
      <c r="B1482"/>
      <c r="C1482"/>
      <c r="D1482"/>
      <c r="E1482"/>
      <c r="F1482"/>
      <c r="G1482"/>
      <c r="H1482"/>
      <c r="I1482"/>
      <c r="J1482"/>
      <c r="K1482"/>
    </row>
    <row r="1483" spans="1:11" x14ac:dyDescent="0.25">
      <c r="A1483"/>
      <c r="B1483"/>
      <c r="C1483"/>
      <c r="D1483"/>
      <c r="E1483"/>
      <c r="F1483"/>
      <c r="G1483"/>
      <c r="H1483"/>
      <c r="I1483"/>
      <c r="J1483"/>
      <c r="K1483"/>
    </row>
    <row r="1484" spans="1:11" x14ac:dyDescent="0.25">
      <c r="A1484"/>
      <c r="B1484"/>
      <c r="C1484"/>
      <c r="D1484"/>
      <c r="E1484"/>
      <c r="F1484"/>
      <c r="G1484"/>
      <c r="H1484"/>
      <c r="I1484"/>
      <c r="J1484"/>
      <c r="K1484"/>
    </row>
    <row r="1485" spans="1:11" x14ac:dyDescent="0.25">
      <c r="A1485"/>
      <c r="B1485"/>
      <c r="C1485"/>
      <c r="D1485"/>
      <c r="E1485"/>
      <c r="F1485"/>
      <c r="G1485"/>
      <c r="H1485"/>
      <c r="I1485"/>
      <c r="J1485"/>
      <c r="K1485"/>
    </row>
    <row r="1486" spans="1:11" x14ac:dyDescent="0.25">
      <c r="A1486"/>
      <c r="B1486"/>
      <c r="C1486"/>
      <c r="D1486"/>
      <c r="E1486"/>
      <c r="F1486"/>
      <c r="G1486"/>
      <c r="H1486"/>
      <c r="I1486"/>
      <c r="J1486"/>
      <c r="K1486"/>
    </row>
    <row r="1487" spans="1:11" x14ac:dyDescent="0.25">
      <c r="A1487"/>
      <c r="B1487"/>
      <c r="C1487"/>
      <c r="D1487"/>
      <c r="E1487"/>
      <c r="F1487"/>
      <c r="G1487"/>
      <c r="H1487"/>
      <c r="I1487"/>
      <c r="J1487"/>
      <c r="K1487"/>
    </row>
    <row r="1488" spans="1:11" x14ac:dyDescent="0.25">
      <c r="A1488"/>
      <c r="B1488"/>
      <c r="C1488"/>
      <c r="D1488"/>
      <c r="E1488"/>
      <c r="F1488"/>
      <c r="G1488"/>
      <c r="H1488"/>
      <c r="I1488"/>
      <c r="J1488"/>
      <c r="K1488"/>
    </row>
    <row r="1489" spans="1:11" x14ac:dyDescent="0.25">
      <c r="A1489"/>
      <c r="B1489"/>
      <c r="C1489"/>
      <c r="D1489"/>
      <c r="E1489"/>
      <c r="F1489"/>
      <c r="G1489"/>
      <c r="H1489"/>
      <c r="I1489"/>
      <c r="J1489"/>
      <c r="K1489"/>
    </row>
    <row r="1490" spans="1:11" x14ac:dyDescent="0.25">
      <c r="A1490"/>
      <c r="B1490"/>
      <c r="C1490"/>
      <c r="D1490"/>
      <c r="E1490"/>
      <c r="F1490"/>
      <c r="G1490"/>
      <c r="H1490"/>
      <c r="I1490"/>
      <c r="J1490"/>
      <c r="K1490"/>
    </row>
    <row r="1491" spans="1:11" x14ac:dyDescent="0.25">
      <c r="A1491"/>
      <c r="B1491"/>
      <c r="C1491"/>
      <c r="D1491"/>
      <c r="E1491"/>
      <c r="F1491"/>
      <c r="G1491"/>
      <c r="H1491"/>
      <c r="I1491"/>
      <c r="J1491"/>
      <c r="K1491"/>
    </row>
    <row r="1492" spans="1:11" x14ac:dyDescent="0.25">
      <c r="A1492"/>
      <c r="B1492"/>
      <c r="C1492"/>
      <c r="D1492"/>
      <c r="E1492"/>
      <c r="F1492"/>
      <c r="G1492"/>
      <c r="H1492"/>
      <c r="I1492"/>
      <c r="J1492"/>
      <c r="K1492"/>
    </row>
    <row r="1493" spans="1:11" x14ac:dyDescent="0.25">
      <c r="A1493"/>
      <c r="B1493"/>
      <c r="C1493"/>
      <c r="D1493"/>
      <c r="E1493"/>
      <c r="F1493"/>
      <c r="G1493"/>
      <c r="H1493"/>
      <c r="I1493"/>
      <c r="J1493"/>
      <c r="K1493"/>
    </row>
    <row r="1494" spans="1:11" x14ac:dyDescent="0.25">
      <c r="A1494"/>
      <c r="B1494"/>
      <c r="C1494"/>
      <c r="D1494"/>
      <c r="E1494"/>
      <c r="F1494"/>
      <c r="G1494"/>
      <c r="H1494"/>
      <c r="I1494"/>
      <c r="J1494"/>
      <c r="K1494"/>
    </row>
    <row r="1495" spans="1:11" x14ac:dyDescent="0.25">
      <c r="A1495"/>
      <c r="B1495"/>
      <c r="C1495"/>
      <c r="D1495"/>
      <c r="E1495"/>
      <c r="F1495"/>
      <c r="G1495"/>
      <c r="H1495"/>
      <c r="I1495"/>
      <c r="J1495"/>
      <c r="K1495"/>
    </row>
    <row r="1496" spans="1:11" x14ac:dyDescent="0.25">
      <c r="A1496"/>
      <c r="B1496"/>
      <c r="C1496"/>
      <c r="D1496"/>
      <c r="E1496"/>
      <c r="F1496"/>
      <c r="G1496"/>
      <c r="H1496"/>
      <c r="I1496"/>
      <c r="J1496"/>
      <c r="K1496"/>
    </row>
    <row r="1497" spans="1:11" x14ac:dyDescent="0.25">
      <c r="A1497"/>
      <c r="B1497"/>
      <c r="C1497"/>
      <c r="D1497"/>
      <c r="E1497"/>
      <c r="F1497"/>
      <c r="G1497"/>
      <c r="H1497"/>
      <c r="I1497"/>
      <c r="J1497"/>
      <c r="K1497"/>
    </row>
    <row r="1498" spans="1:11" x14ac:dyDescent="0.25">
      <c r="A1498"/>
      <c r="B1498"/>
      <c r="C1498"/>
      <c r="D1498"/>
      <c r="E1498"/>
      <c r="F1498"/>
      <c r="G1498"/>
      <c r="H1498"/>
      <c r="I1498"/>
      <c r="J1498"/>
      <c r="K1498"/>
    </row>
    <row r="1499" spans="1:11" x14ac:dyDescent="0.25">
      <c r="A1499"/>
      <c r="B1499"/>
      <c r="C1499"/>
      <c r="D1499"/>
      <c r="E1499"/>
      <c r="F1499"/>
      <c r="G1499"/>
      <c r="H1499"/>
      <c r="I1499"/>
      <c r="J1499"/>
      <c r="K1499"/>
    </row>
    <row r="1500" spans="1:11" x14ac:dyDescent="0.25">
      <c r="A1500"/>
      <c r="B1500"/>
      <c r="C1500"/>
      <c r="D1500"/>
      <c r="E1500"/>
      <c r="F1500"/>
      <c r="G1500"/>
      <c r="H1500"/>
      <c r="I1500"/>
      <c r="J1500"/>
      <c r="K1500"/>
    </row>
    <row r="1501" spans="1:11" x14ac:dyDescent="0.25">
      <c r="A1501"/>
      <c r="B1501"/>
      <c r="C1501"/>
      <c r="D1501"/>
      <c r="E1501"/>
      <c r="F1501"/>
      <c r="G1501"/>
      <c r="H1501"/>
      <c r="I1501"/>
      <c r="J1501"/>
      <c r="K1501"/>
    </row>
    <row r="1502" spans="1:11" x14ac:dyDescent="0.25">
      <c r="A1502"/>
      <c r="B1502"/>
      <c r="C1502"/>
      <c r="D1502"/>
      <c r="E1502"/>
      <c r="F1502"/>
      <c r="G1502"/>
      <c r="H1502"/>
      <c r="I1502"/>
      <c r="J1502"/>
      <c r="K1502"/>
    </row>
    <row r="1503" spans="1:11" x14ac:dyDescent="0.25">
      <c r="A1503"/>
      <c r="B1503"/>
      <c r="C1503"/>
      <c r="D1503"/>
      <c r="E1503"/>
      <c r="F1503"/>
      <c r="G1503"/>
      <c r="H1503"/>
      <c r="I1503"/>
      <c r="J1503"/>
      <c r="K1503"/>
    </row>
    <row r="1504" spans="1:11" x14ac:dyDescent="0.25">
      <c r="A1504"/>
      <c r="B1504"/>
      <c r="C1504"/>
      <c r="D1504"/>
      <c r="E1504"/>
      <c r="F1504"/>
      <c r="G1504"/>
      <c r="H1504"/>
      <c r="I1504"/>
      <c r="J1504"/>
      <c r="K1504"/>
    </row>
    <row r="1505" spans="1:11" x14ac:dyDescent="0.25">
      <c r="A1505"/>
      <c r="B1505"/>
      <c r="C1505"/>
      <c r="D1505"/>
      <c r="E1505"/>
      <c r="F1505"/>
      <c r="G1505"/>
      <c r="H1505"/>
      <c r="I1505"/>
      <c r="J1505"/>
      <c r="K1505"/>
    </row>
    <row r="1506" spans="1:11" x14ac:dyDescent="0.25">
      <c r="A1506"/>
      <c r="B1506"/>
      <c r="C1506"/>
      <c r="D1506"/>
      <c r="E1506"/>
      <c r="F1506"/>
      <c r="G1506"/>
      <c r="H1506"/>
      <c r="I1506"/>
      <c r="J1506"/>
      <c r="K1506"/>
    </row>
    <row r="1507" spans="1:11" x14ac:dyDescent="0.25">
      <c r="A1507"/>
      <c r="B1507"/>
      <c r="C1507"/>
      <c r="D1507"/>
      <c r="E1507"/>
      <c r="F1507"/>
      <c r="G1507"/>
      <c r="H1507"/>
      <c r="I1507"/>
      <c r="J1507"/>
      <c r="K1507"/>
    </row>
    <row r="1508" spans="1:11" x14ac:dyDescent="0.25">
      <c r="A1508"/>
      <c r="B1508"/>
      <c r="C1508"/>
      <c r="D1508"/>
      <c r="E1508"/>
      <c r="F1508"/>
      <c r="G1508"/>
      <c r="H1508"/>
      <c r="I1508"/>
      <c r="J1508"/>
      <c r="K1508"/>
    </row>
    <row r="1509" spans="1:11" x14ac:dyDescent="0.25">
      <c r="A1509"/>
      <c r="B1509"/>
      <c r="C1509"/>
      <c r="D1509"/>
      <c r="E1509"/>
      <c r="F1509"/>
      <c r="G1509"/>
      <c r="H1509"/>
      <c r="I1509"/>
      <c r="J1509"/>
      <c r="K1509"/>
    </row>
    <row r="1510" spans="1:11" x14ac:dyDescent="0.25">
      <c r="A1510"/>
      <c r="B1510"/>
      <c r="C1510"/>
      <c r="D1510"/>
      <c r="E1510"/>
      <c r="F1510"/>
      <c r="G1510"/>
      <c r="H1510"/>
      <c r="I1510"/>
      <c r="J1510"/>
      <c r="K1510"/>
    </row>
    <row r="1511" spans="1:11" x14ac:dyDescent="0.25">
      <c r="A1511"/>
      <c r="B1511"/>
      <c r="C1511"/>
      <c r="D1511"/>
      <c r="E1511"/>
      <c r="F1511"/>
      <c r="G1511"/>
      <c r="H1511"/>
      <c r="I1511"/>
      <c r="J1511"/>
      <c r="K1511"/>
    </row>
    <row r="1512" spans="1:11" x14ac:dyDescent="0.25">
      <c r="A1512"/>
      <c r="B1512"/>
      <c r="C1512"/>
      <c r="D1512"/>
      <c r="E1512"/>
      <c r="F1512"/>
      <c r="G1512"/>
      <c r="H1512"/>
      <c r="I1512"/>
      <c r="J1512"/>
      <c r="K1512"/>
    </row>
    <row r="1513" spans="1:11" x14ac:dyDescent="0.25">
      <c r="A1513"/>
      <c r="B1513"/>
      <c r="C1513"/>
      <c r="D1513"/>
      <c r="E1513"/>
      <c r="F1513"/>
      <c r="G1513"/>
      <c r="H1513"/>
      <c r="I1513"/>
      <c r="J1513"/>
      <c r="K1513"/>
    </row>
    <row r="1514" spans="1:11" x14ac:dyDescent="0.25">
      <c r="A1514"/>
      <c r="B1514"/>
      <c r="C1514"/>
      <c r="D1514"/>
      <c r="E1514"/>
      <c r="F1514"/>
      <c r="G1514"/>
      <c r="H1514"/>
      <c r="I1514"/>
      <c r="J1514"/>
      <c r="K1514"/>
    </row>
    <row r="1515" spans="1:11" x14ac:dyDescent="0.25">
      <c r="A1515"/>
      <c r="B1515"/>
      <c r="C1515"/>
      <c r="D1515"/>
      <c r="E1515"/>
      <c r="F1515"/>
      <c r="G1515"/>
      <c r="H1515"/>
      <c r="I1515"/>
      <c r="J1515"/>
      <c r="K1515"/>
    </row>
    <row r="1516" spans="1:11" x14ac:dyDescent="0.25">
      <c r="A1516"/>
      <c r="B1516"/>
      <c r="C1516"/>
      <c r="D1516"/>
      <c r="E1516"/>
      <c r="F1516"/>
      <c r="G1516"/>
      <c r="H1516"/>
      <c r="I1516"/>
      <c r="J1516"/>
      <c r="K1516"/>
    </row>
    <row r="1517" spans="1:11" x14ac:dyDescent="0.25">
      <c r="A1517"/>
      <c r="B1517"/>
      <c r="C1517"/>
      <c r="D1517"/>
      <c r="E1517"/>
      <c r="F1517"/>
      <c r="G1517"/>
      <c r="H1517"/>
      <c r="I1517"/>
      <c r="J1517"/>
      <c r="K1517"/>
    </row>
    <row r="1518" spans="1:11" x14ac:dyDescent="0.25">
      <c r="A1518"/>
      <c r="B1518"/>
      <c r="C1518"/>
      <c r="D1518"/>
      <c r="E1518"/>
      <c r="F1518"/>
      <c r="G1518"/>
      <c r="H1518"/>
      <c r="I1518"/>
      <c r="J1518"/>
      <c r="K1518"/>
    </row>
    <row r="1519" spans="1:11" x14ac:dyDescent="0.25">
      <c r="A1519"/>
      <c r="B1519"/>
      <c r="C1519"/>
      <c r="D1519"/>
      <c r="E1519"/>
      <c r="F1519"/>
      <c r="G1519"/>
      <c r="H1519"/>
      <c r="I1519"/>
      <c r="J1519"/>
      <c r="K1519"/>
    </row>
    <row r="1520" spans="1:11" x14ac:dyDescent="0.25">
      <c r="A1520"/>
      <c r="B1520"/>
      <c r="C1520"/>
      <c r="D1520"/>
      <c r="E1520"/>
      <c r="F1520"/>
      <c r="G1520"/>
      <c r="H1520"/>
      <c r="I1520"/>
      <c r="J1520"/>
      <c r="K1520"/>
    </row>
    <row r="1521" spans="1:11" x14ac:dyDescent="0.25">
      <c r="A1521"/>
      <c r="B1521"/>
      <c r="C1521"/>
      <c r="D1521"/>
      <c r="E1521"/>
      <c r="F1521"/>
      <c r="G1521"/>
      <c r="H1521"/>
      <c r="I1521"/>
      <c r="J1521"/>
      <c r="K1521"/>
    </row>
    <row r="1522" spans="1:11" x14ac:dyDescent="0.25">
      <c r="A1522"/>
      <c r="B1522"/>
      <c r="C1522"/>
      <c r="D1522"/>
      <c r="E1522"/>
      <c r="F1522"/>
      <c r="G1522"/>
      <c r="H1522"/>
      <c r="I1522"/>
      <c r="J1522"/>
      <c r="K1522"/>
    </row>
    <row r="1523" spans="1:11" x14ac:dyDescent="0.25">
      <c r="A1523"/>
      <c r="B1523"/>
      <c r="C1523"/>
      <c r="D1523"/>
      <c r="E1523"/>
      <c r="F1523"/>
      <c r="G1523"/>
      <c r="H1523"/>
      <c r="I1523"/>
      <c r="J1523"/>
      <c r="K1523"/>
    </row>
    <row r="1524" spans="1:11" x14ac:dyDescent="0.25">
      <c r="A1524"/>
      <c r="B1524"/>
      <c r="C1524"/>
      <c r="D1524"/>
      <c r="E1524"/>
      <c r="F1524"/>
      <c r="G1524"/>
      <c r="H1524"/>
      <c r="I1524"/>
      <c r="J1524"/>
      <c r="K1524"/>
    </row>
    <row r="1525" spans="1:11" x14ac:dyDescent="0.25">
      <c r="A1525"/>
      <c r="B1525"/>
      <c r="C1525"/>
      <c r="D1525"/>
      <c r="E1525"/>
      <c r="F1525"/>
      <c r="G1525"/>
      <c r="H1525"/>
      <c r="I1525"/>
      <c r="J1525"/>
      <c r="K1525"/>
    </row>
    <row r="1526" spans="1:11" x14ac:dyDescent="0.25">
      <c r="A1526"/>
      <c r="B1526"/>
      <c r="C1526"/>
      <c r="D1526"/>
      <c r="E1526"/>
      <c r="F1526"/>
      <c r="G1526"/>
      <c r="H1526"/>
      <c r="I1526"/>
      <c r="J1526"/>
      <c r="K1526"/>
    </row>
    <row r="1527" spans="1:11" x14ac:dyDescent="0.25">
      <c r="A1527"/>
      <c r="B1527"/>
      <c r="C1527"/>
      <c r="D1527"/>
      <c r="E1527"/>
      <c r="F1527"/>
      <c r="G1527"/>
      <c r="H1527"/>
      <c r="I1527"/>
      <c r="J1527"/>
      <c r="K1527"/>
    </row>
    <row r="1528" spans="1:11" x14ac:dyDescent="0.25">
      <c r="A1528"/>
      <c r="B1528"/>
      <c r="C1528"/>
      <c r="D1528"/>
      <c r="E1528"/>
      <c r="F1528"/>
      <c r="G1528"/>
      <c r="H1528"/>
      <c r="I1528"/>
      <c r="J1528"/>
      <c r="K1528"/>
    </row>
    <row r="1529" spans="1:11" x14ac:dyDescent="0.25">
      <c r="A1529"/>
      <c r="B1529"/>
      <c r="C1529"/>
      <c r="D1529"/>
      <c r="E1529"/>
      <c r="F1529"/>
      <c r="G1529"/>
      <c r="H1529"/>
      <c r="I1529"/>
      <c r="J1529"/>
      <c r="K1529"/>
    </row>
    <row r="1530" spans="1:11" x14ac:dyDescent="0.25">
      <c r="A1530"/>
      <c r="B1530"/>
      <c r="C1530"/>
      <c r="D1530"/>
      <c r="E1530"/>
      <c r="F1530"/>
      <c r="G1530"/>
      <c r="H1530"/>
      <c r="I1530"/>
      <c r="J1530"/>
      <c r="K1530"/>
    </row>
    <row r="1531" spans="1:11" x14ac:dyDescent="0.25">
      <c r="A1531"/>
      <c r="B1531"/>
      <c r="C1531"/>
      <c r="D1531"/>
      <c r="E1531"/>
      <c r="F1531"/>
      <c r="G1531"/>
      <c r="H1531"/>
      <c r="I1531"/>
      <c r="J1531"/>
      <c r="K1531"/>
    </row>
    <row r="1532" spans="1:11" x14ac:dyDescent="0.25">
      <c r="A1532"/>
      <c r="B1532"/>
      <c r="C1532"/>
      <c r="D1532"/>
      <c r="E1532"/>
      <c r="F1532"/>
      <c r="G1532"/>
      <c r="H1532"/>
      <c r="I1532"/>
      <c r="J1532"/>
      <c r="K1532"/>
    </row>
    <row r="1533" spans="1:11" x14ac:dyDescent="0.25">
      <c r="A1533"/>
      <c r="B1533"/>
      <c r="C1533"/>
      <c r="D1533"/>
      <c r="E1533"/>
      <c r="F1533"/>
      <c r="G1533"/>
      <c r="H1533"/>
      <c r="I1533"/>
      <c r="J1533"/>
      <c r="K1533"/>
    </row>
    <row r="1534" spans="1:11" x14ac:dyDescent="0.25">
      <c r="A1534"/>
      <c r="B1534"/>
      <c r="C1534"/>
      <c r="D1534"/>
      <c r="E1534"/>
      <c r="F1534"/>
      <c r="G1534"/>
      <c r="H1534"/>
      <c r="I1534"/>
      <c r="J1534"/>
      <c r="K1534"/>
    </row>
    <row r="1535" spans="1:11" x14ac:dyDescent="0.25">
      <c r="A1535"/>
      <c r="B1535"/>
      <c r="C1535"/>
      <c r="D1535"/>
      <c r="E1535"/>
      <c r="F1535"/>
      <c r="G1535"/>
      <c r="H1535"/>
      <c r="I1535"/>
      <c r="J1535"/>
      <c r="K1535"/>
    </row>
    <row r="1536" spans="1:11" x14ac:dyDescent="0.25">
      <c r="A1536"/>
      <c r="B1536"/>
      <c r="C1536"/>
      <c r="D1536"/>
      <c r="E1536"/>
      <c r="F1536"/>
      <c r="G1536"/>
      <c r="H1536"/>
      <c r="I1536"/>
      <c r="J1536"/>
      <c r="K1536"/>
    </row>
    <row r="1537" spans="1:11" x14ac:dyDescent="0.25">
      <c r="A1537"/>
      <c r="B1537"/>
      <c r="C1537"/>
      <c r="D1537"/>
      <c r="E1537"/>
      <c r="F1537"/>
      <c r="G1537"/>
      <c r="H1537"/>
      <c r="I1537"/>
      <c r="J1537"/>
      <c r="K1537"/>
    </row>
    <row r="1538" spans="1:11" x14ac:dyDescent="0.25">
      <c r="A1538"/>
      <c r="B1538"/>
      <c r="C1538"/>
      <c r="D1538"/>
      <c r="E1538"/>
      <c r="F1538"/>
      <c r="G1538"/>
      <c r="H1538"/>
      <c r="I1538"/>
      <c r="J1538"/>
      <c r="K1538"/>
    </row>
    <row r="1539" spans="1:11" x14ac:dyDescent="0.25">
      <c r="A1539"/>
      <c r="B1539"/>
      <c r="C1539"/>
      <c r="D1539"/>
      <c r="E1539"/>
      <c r="F1539"/>
      <c r="G1539"/>
      <c r="H1539"/>
      <c r="I1539"/>
      <c r="J1539"/>
      <c r="K1539"/>
    </row>
    <row r="1540" spans="1:11" x14ac:dyDescent="0.25">
      <c r="A1540"/>
      <c r="B1540"/>
      <c r="C1540"/>
      <c r="D1540"/>
      <c r="E1540"/>
      <c r="F1540"/>
      <c r="G1540"/>
      <c r="H1540"/>
      <c r="I1540"/>
      <c r="J1540"/>
      <c r="K1540"/>
    </row>
    <row r="1541" spans="1:11" x14ac:dyDescent="0.25">
      <c r="A1541"/>
      <c r="B1541"/>
      <c r="C1541"/>
      <c r="D1541"/>
      <c r="E1541"/>
      <c r="F1541"/>
      <c r="G1541"/>
      <c r="H1541"/>
      <c r="I1541"/>
      <c r="J1541"/>
      <c r="K1541"/>
    </row>
    <row r="1542" spans="1:11" x14ac:dyDescent="0.25">
      <c r="A1542"/>
      <c r="B1542"/>
      <c r="C1542"/>
      <c r="D1542"/>
      <c r="E1542"/>
      <c r="F1542"/>
      <c r="G1542"/>
      <c r="H1542"/>
      <c r="I1542"/>
      <c r="J1542"/>
      <c r="K1542"/>
    </row>
    <row r="1543" spans="1:11" x14ac:dyDescent="0.25">
      <c r="A1543"/>
      <c r="B1543"/>
      <c r="C1543"/>
      <c r="D1543"/>
      <c r="E1543"/>
      <c r="F1543"/>
      <c r="G1543"/>
      <c r="H1543"/>
      <c r="I1543"/>
      <c r="J1543"/>
      <c r="K1543"/>
    </row>
    <row r="1544" spans="1:11" x14ac:dyDescent="0.25">
      <c r="A1544"/>
      <c r="B1544"/>
      <c r="C1544"/>
      <c r="D1544"/>
      <c r="E1544"/>
      <c r="F1544"/>
      <c r="G1544"/>
      <c r="H1544"/>
      <c r="I1544"/>
      <c r="J1544"/>
      <c r="K1544"/>
    </row>
    <row r="1545" spans="1:11" x14ac:dyDescent="0.25">
      <c r="A1545"/>
      <c r="B1545"/>
      <c r="C1545"/>
      <c r="D1545"/>
      <c r="E1545"/>
      <c r="F1545"/>
      <c r="G1545"/>
      <c r="H1545"/>
      <c r="I1545"/>
      <c r="J1545"/>
      <c r="K1545"/>
    </row>
    <row r="1546" spans="1:11" x14ac:dyDescent="0.25">
      <c r="A1546"/>
      <c r="B1546"/>
      <c r="C1546"/>
      <c r="D1546"/>
      <c r="E1546"/>
      <c r="F1546"/>
      <c r="G1546"/>
      <c r="H1546"/>
      <c r="I1546"/>
      <c r="J1546"/>
      <c r="K1546"/>
    </row>
    <row r="1547" spans="1:11" x14ac:dyDescent="0.25">
      <c r="A1547"/>
      <c r="B1547"/>
      <c r="C1547"/>
      <c r="D1547"/>
      <c r="E1547"/>
      <c r="F1547"/>
      <c r="G1547"/>
      <c r="H1547"/>
      <c r="I1547"/>
      <c r="J1547"/>
      <c r="K1547"/>
    </row>
    <row r="1548" spans="1:11" x14ac:dyDescent="0.25">
      <c r="A1548"/>
      <c r="B1548"/>
      <c r="C1548"/>
      <c r="D1548"/>
      <c r="E1548"/>
      <c r="F1548"/>
      <c r="G1548"/>
      <c r="H1548"/>
      <c r="I1548"/>
      <c r="J1548"/>
      <c r="K1548"/>
    </row>
    <row r="1549" spans="1:11" x14ac:dyDescent="0.25">
      <c r="A1549"/>
      <c r="B1549"/>
      <c r="C1549"/>
      <c r="D1549"/>
      <c r="E1549"/>
      <c r="F1549"/>
      <c r="G1549"/>
      <c r="H1549"/>
      <c r="I1549"/>
      <c r="J1549"/>
      <c r="K1549"/>
    </row>
    <row r="1550" spans="1:11" x14ac:dyDescent="0.25">
      <c r="A1550"/>
      <c r="B1550"/>
      <c r="C1550"/>
      <c r="D1550"/>
      <c r="E1550"/>
      <c r="F1550"/>
      <c r="G1550"/>
      <c r="H1550"/>
      <c r="I1550"/>
      <c r="J1550"/>
      <c r="K1550"/>
    </row>
    <row r="1551" spans="1:11" x14ac:dyDescent="0.25">
      <c r="A1551"/>
      <c r="B1551"/>
      <c r="C1551"/>
      <c r="D1551"/>
      <c r="E1551"/>
      <c r="F1551"/>
      <c r="G1551"/>
      <c r="H1551"/>
      <c r="I1551"/>
      <c r="J1551"/>
      <c r="K1551"/>
    </row>
    <row r="1552" spans="1:11" x14ac:dyDescent="0.25">
      <c r="A1552"/>
      <c r="B1552"/>
      <c r="C1552"/>
      <c r="D1552"/>
      <c r="E1552"/>
      <c r="F1552"/>
      <c r="G1552"/>
      <c r="H1552"/>
      <c r="I1552"/>
      <c r="J1552"/>
      <c r="K1552"/>
    </row>
    <row r="1553" spans="1:11" x14ac:dyDescent="0.25">
      <c r="A1553"/>
      <c r="B1553"/>
      <c r="C1553"/>
      <c r="D1553"/>
      <c r="E1553"/>
      <c r="F1553"/>
      <c r="G1553"/>
      <c r="H1553"/>
      <c r="I1553"/>
      <c r="J1553"/>
      <c r="K1553"/>
    </row>
    <row r="1554" spans="1:11" x14ac:dyDescent="0.25">
      <c r="A1554"/>
      <c r="B1554"/>
      <c r="C1554"/>
      <c r="D1554"/>
      <c r="E1554"/>
      <c r="F1554"/>
      <c r="G1554"/>
      <c r="H1554"/>
      <c r="I1554"/>
      <c r="J1554"/>
      <c r="K1554"/>
    </row>
    <row r="1555" spans="1:11" x14ac:dyDescent="0.25">
      <c r="A1555"/>
      <c r="B1555"/>
      <c r="C1555"/>
      <c r="D1555"/>
      <c r="E1555"/>
      <c r="F1555"/>
      <c r="G1555"/>
      <c r="H1555"/>
      <c r="I1555"/>
      <c r="J1555"/>
      <c r="K1555"/>
    </row>
    <row r="1556" spans="1:11" x14ac:dyDescent="0.25">
      <c r="A1556"/>
      <c r="B1556"/>
      <c r="C1556"/>
      <c r="D1556"/>
      <c r="E1556"/>
      <c r="F1556"/>
      <c r="G1556"/>
      <c r="H1556"/>
      <c r="I1556"/>
      <c r="J1556"/>
      <c r="K1556"/>
    </row>
    <row r="1557" spans="1:11" x14ac:dyDescent="0.25">
      <c r="A1557"/>
      <c r="B1557"/>
      <c r="C1557"/>
      <c r="D1557"/>
      <c r="E1557"/>
      <c r="F1557"/>
      <c r="G1557"/>
      <c r="H1557"/>
      <c r="I1557"/>
      <c r="J1557"/>
      <c r="K1557"/>
    </row>
    <row r="1558" spans="1:11" x14ac:dyDescent="0.25">
      <c r="A1558"/>
      <c r="B1558"/>
      <c r="C1558"/>
      <c r="D1558"/>
      <c r="E1558"/>
      <c r="F1558"/>
      <c r="G1558"/>
      <c r="H1558"/>
      <c r="I1558"/>
      <c r="J1558"/>
      <c r="K1558"/>
    </row>
    <row r="1559" spans="1:11" x14ac:dyDescent="0.25">
      <c r="A1559"/>
      <c r="B1559"/>
      <c r="C1559"/>
      <c r="D1559"/>
      <c r="E1559"/>
      <c r="F1559"/>
      <c r="G1559"/>
      <c r="H1559"/>
      <c r="I1559"/>
      <c r="J1559"/>
      <c r="K1559"/>
    </row>
    <row r="1560" spans="1:11" x14ac:dyDescent="0.25">
      <c r="A1560"/>
      <c r="B1560"/>
      <c r="C1560"/>
      <c r="D1560"/>
      <c r="E1560"/>
      <c r="F1560"/>
      <c r="G1560"/>
      <c r="H1560"/>
      <c r="I1560"/>
      <c r="J1560"/>
      <c r="K1560"/>
    </row>
    <row r="1561" spans="1:11" x14ac:dyDescent="0.25">
      <c r="A1561"/>
      <c r="B1561"/>
      <c r="C1561"/>
      <c r="D1561"/>
      <c r="E1561"/>
      <c r="F1561"/>
      <c r="G1561"/>
      <c r="H1561"/>
      <c r="I1561"/>
      <c r="J1561"/>
      <c r="K1561"/>
    </row>
    <row r="1562" spans="1:11" x14ac:dyDescent="0.25">
      <c r="A1562"/>
      <c r="B1562"/>
      <c r="C1562"/>
      <c r="D1562"/>
      <c r="E1562"/>
      <c r="F1562"/>
      <c r="G1562"/>
      <c r="H1562"/>
      <c r="I1562"/>
      <c r="J1562"/>
      <c r="K1562"/>
    </row>
    <row r="1563" spans="1:11" x14ac:dyDescent="0.25">
      <c r="A1563"/>
      <c r="B1563"/>
      <c r="C1563"/>
      <c r="D1563"/>
      <c r="E1563"/>
      <c r="F1563"/>
      <c r="G1563"/>
      <c r="H1563"/>
      <c r="I1563"/>
      <c r="J1563"/>
      <c r="K1563"/>
    </row>
    <row r="1564" spans="1:11" x14ac:dyDescent="0.25">
      <c r="A1564"/>
      <c r="B1564"/>
      <c r="C1564"/>
      <c r="D1564"/>
      <c r="E1564"/>
      <c r="F1564"/>
      <c r="G1564"/>
      <c r="H1564"/>
      <c r="I1564"/>
      <c r="J1564"/>
      <c r="K1564"/>
    </row>
    <row r="1565" spans="1:11" x14ac:dyDescent="0.25">
      <c r="A1565"/>
      <c r="B1565"/>
      <c r="C1565"/>
      <c r="D1565"/>
      <c r="E1565"/>
      <c r="F1565"/>
      <c r="G1565"/>
      <c r="H1565"/>
      <c r="I1565"/>
      <c r="J1565"/>
      <c r="K1565"/>
    </row>
    <row r="1566" spans="1:11" x14ac:dyDescent="0.25">
      <c r="A1566"/>
      <c r="B1566"/>
      <c r="C1566"/>
      <c r="D1566"/>
      <c r="E1566"/>
      <c r="F1566"/>
      <c r="G1566"/>
      <c r="H1566"/>
      <c r="I1566"/>
      <c r="J1566"/>
      <c r="K1566"/>
    </row>
    <row r="1567" spans="1:11" x14ac:dyDescent="0.25">
      <c r="A1567"/>
      <c r="B1567"/>
      <c r="C1567"/>
      <c r="D1567"/>
      <c r="E1567"/>
      <c r="F1567"/>
      <c r="G1567"/>
      <c r="H1567"/>
      <c r="I1567"/>
      <c r="J1567"/>
      <c r="K1567"/>
    </row>
    <row r="1568" spans="1:11" x14ac:dyDescent="0.25">
      <c r="A1568"/>
      <c r="B1568"/>
      <c r="C1568"/>
      <c r="D1568"/>
      <c r="E1568"/>
      <c r="F1568"/>
      <c r="G1568"/>
      <c r="H1568"/>
      <c r="I1568"/>
      <c r="J1568"/>
      <c r="K1568"/>
    </row>
    <row r="1569" spans="1:11" x14ac:dyDescent="0.25">
      <c r="A1569"/>
      <c r="B1569"/>
      <c r="C1569"/>
      <c r="D1569"/>
      <c r="E1569"/>
      <c r="F1569"/>
      <c r="G1569"/>
      <c r="H1569"/>
      <c r="I1569"/>
      <c r="J1569"/>
      <c r="K1569"/>
    </row>
    <row r="1570" spans="1:11" x14ac:dyDescent="0.25">
      <c r="A1570"/>
      <c r="B1570"/>
      <c r="C1570"/>
      <c r="D1570"/>
      <c r="E1570"/>
      <c r="F1570"/>
      <c r="G1570"/>
      <c r="H1570"/>
      <c r="I1570"/>
      <c r="J1570"/>
      <c r="K1570"/>
    </row>
    <row r="1571" spans="1:11" x14ac:dyDescent="0.25">
      <c r="A1571"/>
      <c r="B1571"/>
      <c r="C1571"/>
      <c r="D1571"/>
      <c r="E1571"/>
      <c r="F1571"/>
      <c r="G1571"/>
      <c r="H1571"/>
      <c r="I1571"/>
      <c r="J1571"/>
      <c r="K1571"/>
    </row>
    <row r="1572" spans="1:11" x14ac:dyDescent="0.25">
      <c r="A1572"/>
      <c r="B1572"/>
      <c r="C1572"/>
      <c r="D1572"/>
      <c r="E1572"/>
      <c r="F1572"/>
      <c r="G1572"/>
      <c r="H1572"/>
      <c r="I1572"/>
      <c r="J1572"/>
      <c r="K1572"/>
    </row>
    <row r="1573" spans="1:11" x14ac:dyDescent="0.25">
      <c r="A1573"/>
      <c r="B1573"/>
      <c r="C1573"/>
      <c r="D1573"/>
      <c r="E1573"/>
      <c r="F1573"/>
      <c r="G1573"/>
      <c r="H1573"/>
      <c r="I1573"/>
      <c r="J1573"/>
      <c r="K1573"/>
    </row>
    <row r="1574" spans="1:11" x14ac:dyDescent="0.25">
      <c r="A1574"/>
      <c r="B1574"/>
      <c r="C1574"/>
      <c r="D1574"/>
      <c r="E1574"/>
      <c r="F1574"/>
      <c r="G1574"/>
      <c r="H1574"/>
      <c r="I1574"/>
      <c r="J1574"/>
      <c r="K1574"/>
    </row>
    <row r="1575" spans="1:11" x14ac:dyDescent="0.25">
      <c r="A1575"/>
      <c r="B1575"/>
      <c r="C1575"/>
      <c r="D1575"/>
      <c r="E1575"/>
      <c r="F1575"/>
      <c r="G1575"/>
      <c r="H1575"/>
      <c r="I1575"/>
      <c r="J1575"/>
      <c r="K1575"/>
    </row>
    <row r="1576" spans="1:11" x14ac:dyDescent="0.25">
      <c r="A1576"/>
      <c r="B1576"/>
      <c r="C1576"/>
      <c r="D1576"/>
      <c r="E1576"/>
      <c r="F1576"/>
      <c r="G1576"/>
      <c r="H1576"/>
      <c r="I1576"/>
      <c r="J1576"/>
      <c r="K1576"/>
    </row>
    <row r="1577" spans="1:11" x14ac:dyDescent="0.25">
      <c r="A1577"/>
      <c r="B1577"/>
      <c r="C1577"/>
      <c r="D1577"/>
      <c r="E1577"/>
      <c r="F1577"/>
      <c r="G1577"/>
      <c r="H1577"/>
      <c r="I1577"/>
      <c r="J1577"/>
      <c r="K1577"/>
    </row>
    <row r="1578" spans="1:11" x14ac:dyDescent="0.25">
      <c r="A1578"/>
      <c r="B1578"/>
      <c r="C1578"/>
      <c r="D1578"/>
      <c r="E1578"/>
      <c r="F1578"/>
      <c r="G1578"/>
      <c r="H1578"/>
      <c r="I1578"/>
      <c r="J1578"/>
      <c r="K1578"/>
    </row>
    <row r="1579" spans="1:11" x14ac:dyDescent="0.25">
      <c r="A1579"/>
      <c r="B1579"/>
      <c r="C1579"/>
      <c r="D1579"/>
      <c r="E1579"/>
      <c r="F1579"/>
      <c r="G1579"/>
      <c r="H1579"/>
      <c r="I1579"/>
      <c r="J1579"/>
      <c r="K1579"/>
    </row>
    <row r="1580" spans="1:11" x14ac:dyDescent="0.25">
      <c r="A1580"/>
      <c r="B1580"/>
      <c r="C1580"/>
      <c r="D1580"/>
      <c r="E1580"/>
      <c r="F1580"/>
      <c r="G1580"/>
      <c r="H1580"/>
      <c r="I1580"/>
      <c r="J1580"/>
      <c r="K1580"/>
    </row>
    <row r="1581" spans="1:11" x14ac:dyDescent="0.25">
      <c r="A1581"/>
      <c r="B1581"/>
      <c r="C1581"/>
      <c r="D1581"/>
      <c r="E1581"/>
      <c r="F1581"/>
      <c r="G1581"/>
      <c r="H1581"/>
      <c r="I1581"/>
      <c r="J1581"/>
      <c r="K1581"/>
    </row>
    <row r="1582" spans="1:11" x14ac:dyDescent="0.25">
      <c r="A1582"/>
      <c r="B1582"/>
      <c r="C1582"/>
      <c r="D1582"/>
      <c r="E1582"/>
      <c r="F1582"/>
      <c r="G1582"/>
      <c r="H1582"/>
      <c r="I1582"/>
      <c r="J1582"/>
      <c r="K1582"/>
    </row>
    <row r="1583" spans="1:11" x14ac:dyDescent="0.25">
      <c r="A1583"/>
      <c r="B1583"/>
      <c r="C1583"/>
      <c r="D1583"/>
      <c r="E1583"/>
      <c r="F1583"/>
      <c r="G1583"/>
      <c r="H1583"/>
      <c r="I1583"/>
      <c r="J1583"/>
      <c r="K1583"/>
    </row>
    <row r="1584" spans="1:11" x14ac:dyDescent="0.25">
      <c r="A1584"/>
      <c r="B1584"/>
      <c r="C1584"/>
      <c r="D1584"/>
      <c r="E1584"/>
      <c r="F1584"/>
      <c r="G1584"/>
      <c r="H1584"/>
      <c r="I1584"/>
      <c r="J1584"/>
      <c r="K1584"/>
    </row>
    <row r="1585" spans="1:11" x14ac:dyDescent="0.25">
      <c r="A1585"/>
      <c r="B1585"/>
      <c r="C1585"/>
      <c r="D1585"/>
      <c r="E1585"/>
      <c r="F1585"/>
      <c r="G1585"/>
      <c r="H1585"/>
      <c r="I1585"/>
      <c r="J1585"/>
      <c r="K1585"/>
    </row>
    <row r="1586" spans="1:11" x14ac:dyDescent="0.25">
      <c r="A1586"/>
      <c r="B1586"/>
      <c r="C1586"/>
      <c r="D1586"/>
      <c r="E1586"/>
      <c r="F1586"/>
      <c r="G1586"/>
      <c r="H1586"/>
      <c r="I1586"/>
      <c r="J1586"/>
      <c r="K1586"/>
    </row>
    <row r="1587" spans="1:11" x14ac:dyDescent="0.25">
      <c r="A1587"/>
      <c r="B1587"/>
      <c r="C1587"/>
      <c r="D1587"/>
      <c r="E1587"/>
      <c r="F1587"/>
      <c r="G1587"/>
      <c r="H1587"/>
      <c r="I1587"/>
      <c r="J1587"/>
      <c r="K1587"/>
    </row>
    <row r="1588" spans="1:11" x14ac:dyDescent="0.25">
      <c r="A1588"/>
      <c r="B1588"/>
      <c r="C1588"/>
      <c r="D1588"/>
      <c r="E1588"/>
      <c r="F1588"/>
      <c r="G1588"/>
      <c r="H1588"/>
      <c r="I1588"/>
      <c r="J1588"/>
      <c r="K1588"/>
    </row>
    <row r="1589" spans="1:11" x14ac:dyDescent="0.25">
      <c r="A1589"/>
      <c r="B1589"/>
      <c r="C1589"/>
      <c r="D1589"/>
      <c r="E1589"/>
      <c r="F1589"/>
      <c r="G1589"/>
      <c r="H1589"/>
      <c r="I1589"/>
      <c r="J1589"/>
      <c r="K1589"/>
    </row>
    <row r="1590" spans="1:11" x14ac:dyDescent="0.25">
      <c r="A1590"/>
      <c r="B1590"/>
      <c r="C1590"/>
      <c r="D1590"/>
      <c r="E1590"/>
      <c r="F1590"/>
      <c r="G1590"/>
      <c r="H1590"/>
      <c r="I1590"/>
      <c r="J1590"/>
      <c r="K1590"/>
    </row>
    <row r="1591" spans="1:11" x14ac:dyDescent="0.25">
      <c r="A1591"/>
      <c r="B1591"/>
      <c r="C1591"/>
      <c r="D1591"/>
      <c r="E1591"/>
      <c r="F1591"/>
      <c r="G1591"/>
      <c r="H1591"/>
      <c r="I1591"/>
      <c r="J1591"/>
      <c r="K1591"/>
    </row>
    <row r="1592" spans="1:11" x14ac:dyDescent="0.25">
      <c r="A1592"/>
      <c r="B1592"/>
      <c r="C1592"/>
      <c r="D1592"/>
      <c r="E1592"/>
      <c r="F1592"/>
      <c r="G1592"/>
      <c r="H1592"/>
      <c r="I1592"/>
      <c r="J1592"/>
      <c r="K1592"/>
    </row>
    <row r="1593" spans="1:11" x14ac:dyDescent="0.25">
      <c r="A1593"/>
      <c r="B1593"/>
      <c r="C1593"/>
      <c r="D1593"/>
      <c r="E1593"/>
      <c r="F1593"/>
      <c r="G1593"/>
      <c r="H1593"/>
      <c r="I1593"/>
      <c r="J1593"/>
      <c r="K1593"/>
    </row>
    <row r="1594" spans="1:11" x14ac:dyDescent="0.25">
      <c r="A1594"/>
      <c r="B1594"/>
      <c r="C1594"/>
      <c r="D1594"/>
      <c r="E1594"/>
      <c r="F1594"/>
      <c r="G1594"/>
      <c r="H1594"/>
      <c r="I1594"/>
      <c r="J1594"/>
      <c r="K1594"/>
    </row>
    <row r="1595" spans="1:11" x14ac:dyDescent="0.25">
      <c r="A1595"/>
      <c r="B1595"/>
      <c r="C1595"/>
      <c r="D1595"/>
      <c r="E1595"/>
      <c r="F1595"/>
      <c r="G1595"/>
      <c r="H1595"/>
      <c r="I1595"/>
      <c r="J1595"/>
      <c r="K1595"/>
    </row>
    <row r="1596" spans="1:11" x14ac:dyDescent="0.25">
      <c r="A1596"/>
      <c r="B1596"/>
      <c r="C1596"/>
      <c r="D1596"/>
      <c r="E1596"/>
      <c r="F1596"/>
      <c r="G1596"/>
      <c r="H1596"/>
      <c r="I1596"/>
      <c r="J1596"/>
      <c r="K1596"/>
    </row>
    <row r="1597" spans="1:11" x14ac:dyDescent="0.25">
      <c r="A1597"/>
      <c r="B1597"/>
      <c r="C1597"/>
      <c r="D1597"/>
      <c r="E1597"/>
      <c r="F1597"/>
      <c r="G1597"/>
      <c r="H1597"/>
      <c r="I1597"/>
      <c r="J1597"/>
      <c r="K1597"/>
    </row>
    <row r="1598" spans="1:11" x14ac:dyDescent="0.25">
      <c r="A1598"/>
      <c r="B1598"/>
      <c r="C1598"/>
      <c r="D1598"/>
      <c r="E1598"/>
      <c r="F1598"/>
      <c r="G1598"/>
      <c r="H1598"/>
      <c r="I1598"/>
      <c r="J1598"/>
      <c r="K1598"/>
    </row>
    <row r="1599" spans="1:11" x14ac:dyDescent="0.25">
      <c r="A1599"/>
      <c r="B1599"/>
      <c r="C1599"/>
      <c r="D1599"/>
      <c r="E1599"/>
      <c r="F1599"/>
      <c r="G1599"/>
      <c r="H1599"/>
      <c r="I1599"/>
      <c r="J1599"/>
      <c r="K1599"/>
    </row>
    <row r="1600" spans="1:11" x14ac:dyDescent="0.25">
      <c r="A1600"/>
      <c r="B1600"/>
      <c r="C1600"/>
      <c r="D1600"/>
      <c r="E1600"/>
      <c r="F1600"/>
      <c r="G1600"/>
      <c r="H1600"/>
      <c r="I1600"/>
      <c r="J1600"/>
      <c r="K1600"/>
    </row>
    <row r="1601" spans="1:11" x14ac:dyDescent="0.25">
      <c r="A1601"/>
      <c r="B1601"/>
      <c r="C1601"/>
      <c r="D1601"/>
      <c r="E1601"/>
      <c r="F1601"/>
      <c r="G1601"/>
      <c r="H1601"/>
      <c r="I1601"/>
      <c r="J1601"/>
      <c r="K1601"/>
    </row>
    <row r="1602" spans="1:11" x14ac:dyDescent="0.25">
      <c r="A1602"/>
      <c r="B1602"/>
      <c r="C1602"/>
      <c r="D1602"/>
      <c r="E1602"/>
      <c r="F1602"/>
      <c r="G1602"/>
      <c r="H1602"/>
      <c r="I1602"/>
      <c r="J1602"/>
      <c r="K1602"/>
    </row>
    <row r="1603" spans="1:11" x14ac:dyDescent="0.25">
      <c r="A1603"/>
      <c r="B1603"/>
      <c r="C1603"/>
      <c r="D1603"/>
      <c r="E1603"/>
      <c r="F1603"/>
      <c r="G1603"/>
      <c r="H1603"/>
      <c r="I1603"/>
      <c r="J1603"/>
      <c r="K1603"/>
    </row>
    <row r="1604" spans="1:11" x14ac:dyDescent="0.25">
      <c r="A1604"/>
      <c r="B1604"/>
      <c r="C1604"/>
      <c r="D1604"/>
      <c r="E1604"/>
      <c r="F1604"/>
      <c r="G1604"/>
      <c r="H1604"/>
      <c r="I1604"/>
      <c r="J1604"/>
      <c r="K1604"/>
    </row>
    <row r="1605" spans="1:11" x14ac:dyDescent="0.25">
      <c r="A1605"/>
      <c r="B1605"/>
      <c r="C1605"/>
      <c r="D1605"/>
      <c r="E1605"/>
      <c r="F1605"/>
      <c r="G1605"/>
      <c r="H1605"/>
      <c r="I1605"/>
      <c r="J1605"/>
      <c r="K1605"/>
    </row>
    <row r="1606" spans="1:11" x14ac:dyDescent="0.25">
      <c r="A1606"/>
      <c r="B1606"/>
      <c r="C1606"/>
      <c r="D1606"/>
      <c r="E1606"/>
      <c r="F1606"/>
      <c r="G1606"/>
      <c r="H1606"/>
      <c r="I1606"/>
      <c r="J1606"/>
      <c r="K1606"/>
    </row>
    <row r="1607" spans="1:11" x14ac:dyDescent="0.25">
      <c r="A1607"/>
      <c r="B1607"/>
      <c r="C1607"/>
      <c r="D1607"/>
      <c r="E1607"/>
      <c r="F1607"/>
      <c r="G1607"/>
      <c r="H1607"/>
      <c r="I1607"/>
      <c r="J1607"/>
      <c r="K1607"/>
    </row>
    <row r="1608" spans="1:11" x14ac:dyDescent="0.25">
      <c r="A1608"/>
      <c r="B1608"/>
      <c r="C1608"/>
      <c r="D1608"/>
      <c r="E1608"/>
      <c r="F1608"/>
      <c r="G1608"/>
      <c r="H1608"/>
      <c r="I1608"/>
      <c r="J1608"/>
      <c r="K1608"/>
    </row>
    <row r="1609" spans="1:11" x14ac:dyDescent="0.25">
      <c r="A1609"/>
      <c r="B1609"/>
      <c r="C1609"/>
      <c r="D1609"/>
      <c r="E1609"/>
      <c r="F1609"/>
      <c r="G1609"/>
      <c r="H1609"/>
      <c r="I1609"/>
      <c r="J1609"/>
      <c r="K1609"/>
    </row>
    <row r="1610" spans="1:11" x14ac:dyDescent="0.25">
      <c r="A1610"/>
      <c r="B1610"/>
      <c r="C1610"/>
      <c r="D1610"/>
      <c r="E1610"/>
      <c r="F1610"/>
      <c r="G1610"/>
      <c r="H1610"/>
      <c r="I1610"/>
      <c r="J1610"/>
      <c r="K1610"/>
    </row>
    <row r="1611" spans="1:11" x14ac:dyDescent="0.25">
      <c r="A1611"/>
      <c r="B1611"/>
      <c r="C1611"/>
      <c r="D1611"/>
      <c r="E1611"/>
      <c r="F1611"/>
      <c r="G1611"/>
      <c r="H1611"/>
      <c r="I1611"/>
      <c r="J1611"/>
      <c r="K1611"/>
    </row>
    <row r="1612" spans="1:11" x14ac:dyDescent="0.25">
      <c r="A1612"/>
      <c r="B1612"/>
      <c r="C1612"/>
      <c r="D1612"/>
      <c r="E1612"/>
      <c r="F1612"/>
      <c r="G1612"/>
      <c r="H1612"/>
      <c r="I1612"/>
      <c r="J1612"/>
      <c r="K1612"/>
    </row>
    <row r="1613" spans="1:11" x14ac:dyDescent="0.25">
      <c r="A1613"/>
      <c r="B1613"/>
      <c r="C1613"/>
      <c r="D1613"/>
      <c r="E1613"/>
      <c r="F1613"/>
      <c r="G1613"/>
      <c r="H1613"/>
      <c r="I1613"/>
      <c r="J1613"/>
      <c r="K1613"/>
    </row>
    <row r="1614" spans="1:11" x14ac:dyDescent="0.25">
      <c r="A1614"/>
      <c r="B1614"/>
      <c r="C1614"/>
      <c r="D1614"/>
      <c r="E1614"/>
      <c r="F1614"/>
      <c r="G1614"/>
      <c r="H1614"/>
      <c r="I1614"/>
      <c r="J1614"/>
      <c r="K1614"/>
    </row>
    <row r="1615" spans="1:11" x14ac:dyDescent="0.25">
      <c r="A1615"/>
      <c r="B1615"/>
      <c r="C1615"/>
      <c r="D1615"/>
      <c r="E1615"/>
      <c r="F1615"/>
      <c r="G1615"/>
      <c r="H1615"/>
      <c r="I1615"/>
      <c r="J1615"/>
      <c r="K1615"/>
    </row>
    <row r="1616" spans="1:11" x14ac:dyDescent="0.25">
      <c r="A1616"/>
      <c r="B1616"/>
      <c r="C1616"/>
      <c r="D1616"/>
      <c r="E1616"/>
      <c r="F1616"/>
      <c r="G1616"/>
      <c r="H1616"/>
      <c r="I1616"/>
      <c r="J1616"/>
      <c r="K1616"/>
    </row>
    <row r="1617" spans="1:11" x14ac:dyDescent="0.25">
      <c r="A1617"/>
      <c r="B1617"/>
      <c r="C1617"/>
      <c r="D1617"/>
      <c r="E1617"/>
      <c r="F1617"/>
      <c r="G1617"/>
      <c r="H1617"/>
      <c r="I1617"/>
      <c r="J1617"/>
      <c r="K1617"/>
    </row>
    <row r="1618" spans="1:11" x14ac:dyDescent="0.25">
      <c r="A1618"/>
      <c r="B1618"/>
      <c r="C1618"/>
      <c r="D1618"/>
      <c r="E1618"/>
      <c r="F1618"/>
      <c r="G1618"/>
      <c r="H1618"/>
      <c r="I1618"/>
      <c r="J1618"/>
      <c r="K1618"/>
    </row>
    <row r="1619" spans="1:11" x14ac:dyDescent="0.25">
      <c r="A1619"/>
      <c r="B1619"/>
      <c r="C1619"/>
      <c r="D1619"/>
      <c r="E1619"/>
      <c r="F1619"/>
      <c r="G1619"/>
      <c r="H1619"/>
      <c r="I1619"/>
      <c r="J1619"/>
      <c r="K1619"/>
    </row>
    <row r="1620" spans="1:11" x14ac:dyDescent="0.25">
      <c r="A1620"/>
      <c r="B1620"/>
      <c r="C1620"/>
      <c r="D1620"/>
      <c r="E1620"/>
      <c r="F1620"/>
      <c r="G1620"/>
      <c r="H1620"/>
      <c r="I1620"/>
      <c r="J1620"/>
      <c r="K1620"/>
    </row>
    <row r="1621" spans="1:11" x14ac:dyDescent="0.25">
      <c r="A1621"/>
      <c r="B1621"/>
      <c r="C1621"/>
      <c r="D1621"/>
      <c r="E1621"/>
      <c r="F1621"/>
      <c r="G1621"/>
      <c r="H1621"/>
      <c r="I1621"/>
      <c r="J1621"/>
      <c r="K1621"/>
    </row>
    <row r="1622" spans="1:11" x14ac:dyDescent="0.25">
      <c r="A1622"/>
      <c r="B1622"/>
      <c r="C1622"/>
      <c r="D1622"/>
      <c r="E1622"/>
      <c r="F1622"/>
      <c r="G1622"/>
      <c r="H1622"/>
      <c r="I1622"/>
      <c r="J1622"/>
      <c r="K1622"/>
    </row>
    <row r="1623" spans="1:11" x14ac:dyDescent="0.25">
      <c r="A1623"/>
      <c r="B1623"/>
      <c r="C1623"/>
      <c r="D1623"/>
      <c r="E1623"/>
      <c r="F1623"/>
      <c r="G1623"/>
      <c r="H1623"/>
      <c r="I1623"/>
      <c r="J1623"/>
      <c r="K1623"/>
    </row>
    <row r="1624" spans="1:11" x14ac:dyDescent="0.25">
      <c r="A1624"/>
      <c r="B1624"/>
      <c r="C1624"/>
      <c r="D1624"/>
      <c r="E1624"/>
      <c r="F1624"/>
      <c r="G1624"/>
      <c r="H1624"/>
      <c r="I1624"/>
      <c r="J1624"/>
      <c r="K1624"/>
    </row>
    <row r="1625" spans="1:11" x14ac:dyDescent="0.25">
      <c r="A1625"/>
      <c r="B1625"/>
      <c r="C1625"/>
      <c r="D1625"/>
      <c r="E1625"/>
      <c r="F1625"/>
      <c r="G1625"/>
      <c r="H1625"/>
      <c r="I1625"/>
      <c r="J1625"/>
      <c r="K1625"/>
    </row>
    <row r="1626" spans="1:11" x14ac:dyDescent="0.25">
      <c r="A1626"/>
      <c r="B1626"/>
      <c r="C1626"/>
      <c r="D1626"/>
      <c r="E1626"/>
      <c r="F1626"/>
      <c r="G1626"/>
      <c r="H1626"/>
      <c r="I1626"/>
      <c r="J1626"/>
      <c r="K1626"/>
    </row>
    <row r="1627" spans="1:11" x14ac:dyDescent="0.25">
      <c r="A1627"/>
      <c r="B1627"/>
      <c r="C1627"/>
      <c r="D1627"/>
      <c r="E1627"/>
      <c r="F1627"/>
      <c r="G1627"/>
      <c r="H1627"/>
      <c r="I1627"/>
      <c r="J1627"/>
      <c r="K1627"/>
    </row>
    <row r="1628" spans="1:11" x14ac:dyDescent="0.25">
      <c r="A1628"/>
      <c r="B1628"/>
      <c r="C1628"/>
      <c r="D1628"/>
      <c r="E1628"/>
      <c r="F1628"/>
      <c r="G1628"/>
      <c r="H1628"/>
      <c r="I1628"/>
      <c r="J1628"/>
      <c r="K1628"/>
    </row>
    <row r="1629" spans="1:11" x14ac:dyDescent="0.25">
      <c r="A1629"/>
      <c r="B1629"/>
      <c r="C1629"/>
      <c r="D1629"/>
      <c r="E1629"/>
      <c r="F1629"/>
      <c r="G1629"/>
      <c r="H1629"/>
      <c r="I1629"/>
      <c r="J1629"/>
      <c r="K1629"/>
    </row>
    <row r="1630" spans="1:11" x14ac:dyDescent="0.25">
      <c r="A1630"/>
      <c r="B1630"/>
      <c r="C1630"/>
      <c r="D1630"/>
      <c r="E1630"/>
      <c r="F1630"/>
      <c r="G1630"/>
      <c r="H1630"/>
      <c r="I1630"/>
      <c r="J1630"/>
      <c r="K1630"/>
    </row>
    <row r="1631" spans="1:11" x14ac:dyDescent="0.25">
      <c r="A1631"/>
      <c r="B1631"/>
      <c r="C1631"/>
      <c r="D1631"/>
      <c r="E1631"/>
      <c r="F1631"/>
      <c r="G1631"/>
      <c r="H1631"/>
      <c r="I1631"/>
      <c r="J1631"/>
      <c r="K1631"/>
    </row>
    <row r="1632" spans="1:11" x14ac:dyDescent="0.25">
      <c r="A1632"/>
      <c r="B1632"/>
      <c r="C1632"/>
      <c r="D1632"/>
      <c r="E1632"/>
      <c r="F1632"/>
      <c r="G1632"/>
      <c r="H1632"/>
      <c r="I1632"/>
      <c r="J1632"/>
      <c r="K1632"/>
    </row>
    <row r="1633" spans="1:11" x14ac:dyDescent="0.25">
      <c r="A1633"/>
      <c r="B1633"/>
      <c r="C1633"/>
      <c r="D1633"/>
      <c r="E1633"/>
      <c r="F1633"/>
      <c r="G1633"/>
      <c r="H1633"/>
      <c r="I1633"/>
      <c r="J1633"/>
      <c r="K1633"/>
    </row>
    <row r="1634" spans="1:11" x14ac:dyDescent="0.25">
      <c r="A1634"/>
      <c r="B1634"/>
      <c r="C1634"/>
      <c r="D1634"/>
      <c r="E1634"/>
      <c r="F1634"/>
      <c r="G1634"/>
      <c r="H1634"/>
      <c r="I1634"/>
      <c r="J1634"/>
      <c r="K1634"/>
    </row>
    <row r="1635" spans="1:11" x14ac:dyDescent="0.25">
      <c r="A1635"/>
      <c r="B1635"/>
      <c r="C1635"/>
      <c r="D1635"/>
      <c r="E1635"/>
      <c r="F1635"/>
      <c r="G1635"/>
      <c r="H1635"/>
      <c r="I1635"/>
      <c r="J1635"/>
      <c r="K1635"/>
    </row>
    <row r="1636" spans="1:11" x14ac:dyDescent="0.25">
      <c r="A1636"/>
      <c r="B1636"/>
      <c r="C1636"/>
      <c r="D1636"/>
      <c r="E1636"/>
      <c r="F1636"/>
      <c r="G1636"/>
      <c r="H1636"/>
      <c r="I1636"/>
      <c r="J1636"/>
      <c r="K1636"/>
    </row>
    <row r="1637" spans="1:11" x14ac:dyDescent="0.25">
      <c r="A1637"/>
      <c r="B1637"/>
      <c r="C1637"/>
      <c r="D1637"/>
      <c r="E1637"/>
      <c r="F1637"/>
      <c r="G1637"/>
      <c r="H1637"/>
      <c r="I1637"/>
      <c r="J1637"/>
      <c r="K1637"/>
    </row>
    <row r="1638" spans="1:11" x14ac:dyDescent="0.25">
      <c r="A1638"/>
      <c r="B1638"/>
      <c r="C1638"/>
      <c r="D1638"/>
      <c r="E1638"/>
      <c r="F1638"/>
      <c r="G1638"/>
      <c r="H1638"/>
      <c r="I1638"/>
      <c r="J1638"/>
      <c r="K1638"/>
    </row>
    <row r="1639" spans="1:11" x14ac:dyDescent="0.25">
      <c r="A1639"/>
      <c r="B1639"/>
      <c r="C1639"/>
      <c r="D1639"/>
      <c r="E1639"/>
      <c r="F1639"/>
      <c r="G1639"/>
      <c r="H1639"/>
      <c r="I1639"/>
      <c r="J1639"/>
      <c r="K1639"/>
    </row>
    <row r="1640" spans="1:11" x14ac:dyDescent="0.25">
      <c r="A1640"/>
      <c r="B1640"/>
      <c r="C1640"/>
      <c r="D1640"/>
      <c r="E1640"/>
      <c r="F1640"/>
      <c r="G1640"/>
      <c r="H1640"/>
      <c r="I1640"/>
      <c r="J1640"/>
      <c r="K1640"/>
    </row>
    <row r="1641" spans="1:11" x14ac:dyDescent="0.25">
      <c r="A1641"/>
      <c r="B1641"/>
      <c r="C1641"/>
      <c r="D1641"/>
      <c r="E1641"/>
      <c r="F1641"/>
      <c r="G1641"/>
      <c r="H1641"/>
      <c r="I1641"/>
      <c r="J1641"/>
      <c r="K1641"/>
    </row>
    <row r="1642" spans="1:11" x14ac:dyDescent="0.25">
      <c r="A1642"/>
      <c r="B1642"/>
      <c r="C1642"/>
      <c r="D1642"/>
      <c r="E1642"/>
      <c r="F1642"/>
      <c r="G1642"/>
      <c r="H1642"/>
      <c r="I1642"/>
      <c r="J1642"/>
      <c r="K1642"/>
    </row>
    <row r="1643" spans="1:11" x14ac:dyDescent="0.25">
      <c r="A1643"/>
      <c r="B1643"/>
      <c r="C1643"/>
      <c r="D1643"/>
      <c r="E1643"/>
      <c r="F1643"/>
      <c r="G1643"/>
      <c r="H1643"/>
      <c r="I1643"/>
      <c r="J1643"/>
      <c r="K1643"/>
    </row>
    <row r="1644" spans="1:11" x14ac:dyDescent="0.25">
      <c r="A1644"/>
      <c r="B1644"/>
      <c r="C1644"/>
      <c r="D1644"/>
      <c r="E1644"/>
      <c r="F1644"/>
      <c r="G1644"/>
      <c r="H1644"/>
      <c r="I1644"/>
      <c r="J1644"/>
      <c r="K1644"/>
    </row>
    <row r="1645" spans="1:11" x14ac:dyDescent="0.25">
      <c r="A1645"/>
      <c r="B1645"/>
      <c r="C1645"/>
      <c r="D1645"/>
      <c r="E1645"/>
      <c r="F1645"/>
      <c r="G1645"/>
      <c r="H1645"/>
      <c r="I1645"/>
      <c r="J1645"/>
      <c r="K1645"/>
    </row>
    <row r="1646" spans="1:11" x14ac:dyDescent="0.25">
      <c r="A1646"/>
      <c r="B1646"/>
      <c r="C1646"/>
      <c r="D1646"/>
      <c r="E1646"/>
      <c r="F1646"/>
      <c r="G1646"/>
      <c r="H1646"/>
      <c r="I1646"/>
      <c r="J1646"/>
      <c r="K1646"/>
    </row>
    <row r="1647" spans="1:11" x14ac:dyDescent="0.25">
      <c r="A1647"/>
      <c r="B1647"/>
      <c r="C1647"/>
      <c r="D1647"/>
      <c r="E1647"/>
      <c r="F1647"/>
      <c r="G1647"/>
      <c r="H1647"/>
      <c r="I1647"/>
      <c r="J1647"/>
      <c r="K1647"/>
    </row>
    <row r="1648" spans="1:11" x14ac:dyDescent="0.25">
      <c r="A1648"/>
      <c r="B1648"/>
      <c r="C1648"/>
      <c r="D1648"/>
      <c r="E1648"/>
      <c r="F1648"/>
      <c r="G1648"/>
      <c r="H1648"/>
      <c r="I1648"/>
      <c r="J1648"/>
      <c r="K1648"/>
    </row>
    <row r="1649" spans="1:11" x14ac:dyDescent="0.25">
      <c r="A1649"/>
      <c r="B1649"/>
      <c r="C1649"/>
      <c r="D1649"/>
      <c r="E1649"/>
      <c r="F1649"/>
      <c r="G1649"/>
      <c r="H1649"/>
      <c r="I1649"/>
      <c r="J1649"/>
      <c r="K1649"/>
    </row>
    <row r="1650" spans="1:11" x14ac:dyDescent="0.25">
      <c r="A1650"/>
      <c r="B1650"/>
      <c r="C1650"/>
      <c r="D1650"/>
      <c r="E1650"/>
      <c r="F1650"/>
      <c r="G1650"/>
      <c r="H1650"/>
      <c r="I1650"/>
      <c r="J1650"/>
      <c r="K1650"/>
    </row>
    <row r="1651" spans="1:11" x14ac:dyDescent="0.25">
      <c r="A1651"/>
      <c r="B1651"/>
      <c r="C1651"/>
      <c r="D1651"/>
      <c r="E1651"/>
      <c r="F1651"/>
      <c r="G1651"/>
      <c r="H1651"/>
      <c r="I1651"/>
      <c r="J1651"/>
      <c r="K1651"/>
    </row>
    <row r="1652" spans="1:11" x14ac:dyDescent="0.25">
      <c r="A1652"/>
      <c r="B1652"/>
      <c r="C1652"/>
      <c r="D1652"/>
      <c r="E1652"/>
      <c r="F1652"/>
      <c r="G1652"/>
      <c r="H1652"/>
      <c r="I1652"/>
      <c r="J1652"/>
      <c r="K1652"/>
    </row>
    <row r="1653" spans="1:11" x14ac:dyDescent="0.25">
      <c r="A1653"/>
      <c r="B1653"/>
      <c r="C1653"/>
      <c r="D1653"/>
      <c r="E1653"/>
      <c r="F1653"/>
      <c r="G1653"/>
      <c r="H1653"/>
      <c r="I1653"/>
      <c r="J1653"/>
      <c r="K1653"/>
    </row>
    <row r="1654" spans="1:11" x14ac:dyDescent="0.25">
      <c r="A1654"/>
      <c r="B1654"/>
      <c r="C1654"/>
      <c r="D1654"/>
      <c r="E1654"/>
      <c r="F1654"/>
      <c r="G1654"/>
      <c r="H1654"/>
      <c r="I1654"/>
      <c r="J1654"/>
      <c r="K1654"/>
    </row>
    <row r="1655" spans="1:11" x14ac:dyDescent="0.25">
      <c r="A1655"/>
      <c r="B1655"/>
      <c r="C1655"/>
      <c r="D1655"/>
      <c r="E1655"/>
      <c r="F1655"/>
      <c r="G1655"/>
      <c r="H1655"/>
      <c r="I1655"/>
      <c r="J1655"/>
      <c r="K1655"/>
    </row>
    <row r="1656" spans="1:11" x14ac:dyDescent="0.25">
      <c r="A1656"/>
      <c r="B1656"/>
      <c r="C1656"/>
      <c r="D1656"/>
      <c r="E1656"/>
      <c r="F1656"/>
      <c r="G1656"/>
      <c r="H1656"/>
      <c r="I1656"/>
      <c r="J1656"/>
      <c r="K1656"/>
    </row>
    <row r="1657" spans="1:11" x14ac:dyDescent="0.25">
      <c r="A1657"/>
      <c r="B1657"/>
      <c r="C1657"/>
      <c r="D1657"/>
      <c r="E1657"/>
      <c r="F1657"/>
      <c r="G1657"/>
      <c r="H1657"/>
      <c r="I1657"/>
      <c r="J1657"/>
      <c r="K1657"/>
    </row>
    <row r="1658" spans="1:11" x14ac:dyDescent="0.25">
      <c r="A1658"/>
      <c r="B1658"/>
      <c r="C1658"/>
      <c r="D1658"/>
      <c r="E1658"/>
      <c r="F1658"/>
      <c r="G1658"/>
      <c r="H1658"/>
      <c r="I1658"/>
      <c r="J1658"/>
      <c r="K1658"/>
    </row>
    <row r="1659" spans="1:11" x14ac:dyDescent="0.25">
      <c r="A1659"/>
      <c r="B1659"/>
      <c r="C1659"/>
      <c r="D1659"/>
      <c r="E1659"/>
      <c r="F1659"/>
      <c r="G1659"/>
      <c r="H1659"/>
      <c r="I1659"/>
      <c r="J1659"/>
      <c r="K1659"/>
    </row>
    <row r="1660" spans="1:11" x14ac:dyDescent="0.25">
      <c r="A1660"/>
      <c r="B1660"/>
      <c r="C1660"/>
      <c r="D1660"/>
      <c r="E1660"/>
      <c r="F1660"/>
      <c r="G1660"/>
      <c r="H1660"/>
      <c r="I1660"/>
      <c r="J1660"/>
      <c r="K1660"/>
    </row>
    <row r="1661" spans="1:11" x14ac:dyDescent="0.25">
      <c r="A1661"/>
      <c r="B1661"/>
      <c r="C1661"/>
      <c r="D1661"/>
      <c r="E1661"/>
      <c r="F1661"/>
      <c r="G1661"/>
      <c r="H1661"/>
      <c r="I1661"/>
      <c r="J1661"/>
      <c r="K1661"/>
    </row>
    <row r="1662" spans="1:11" x14ac:dyDescent="0.25">
      <c r="A1662"/>
      <c r="B1662"/>
      <c r="C1662"/>
      <c r="D1662"/>
      <c r="E1662"/>
      <c r="F1662"/>
      <c r="G1662"/>
      <c r="H1662"/>
      <c r="I1662"/>
      <c r="J1662"/>
      <c r="K1662"/>
    </row>
    <row r="1663" spans="1:11" x14ac:dyDescent="0.25">
      <c r="A1663"/>
      <c r="B1663"/>
      <c r="C1663"/>
      <c r="D1663"/>
      <c r="E1663"/>
      <c r="F1663"/>
      <c r="G1663"/>
      <c r="H1663"/>
      <c r="I1663"/>
      <c r="J1663"/>
      <c r="K1663"/>
    </row>
    <row r="1664" spans="1:11" x14ac:dyDescent="0.25">
      <c r="A1664"/>
      <c r="B1664"/>
      <c r="C1664"/>
      <c r="D1664"/>
      <c r="E1664"/>
      <c r="F1664"/>
      <c r="G1664"/>
      <c r="H1664"/>
      <c r="I1664"/>
      <c r="J1664"/>
      <c r="K1664"/>
    </row>
    <row r="1665" spans="1:11" x14ac:dyDescent="0.25">
      <c r="A1665"/>
      <c r="B1665"/>
      <c r="C1665"/>
      <c r="D1665"/>
      <c r="E1665"/>
      <c r="F1665"/>
      <c r="G1665"/>
      <c r="H1665"/>
      <c r="I1665"/>
      <c r="J1665"/>
      <c r="K1665"/>
    </row>
    <row r="1666" spans="1:11" x14ac:dyDescent="0.25">
      <c r="A1666"/>
      <c r="B1666"/>
      <c r="C1666"/>
      <c r="D1666"/>
      <c r="E1666"/>
      <c r="F1666"/>
      <c r="G1666"/>
      <c r="H1666"/>
      <c r="I1666"/>
      <c r="J1666"/>
      <c r="K1666"/>
    </row>
    <row r="1667" spans="1:11" x14ac:dyDescent="0.25">
      <c r="A1667"/>
      <c r="B1667"/>
      <c r="C1667"/>
      <c r="D1667"/>
      <c r="E1667"/>
      <c r="F1667"/>
      <c r="G1667"/>
      <c r="H1667"/>
      <c r="I1667"/>
      <c r="J1667"/>
      <c r="K1667"/>
    </row>
    <row r="1668" spans="1:11" x14ac:dyDescent="0.25">
      <c r="A1668"/>
      <c r="B1668"/>
      <c r="C1668"/>
      <c r="D1668"/>
      <c r="E1668"/>
      <c r="F1668"/>
      <c r="G1668"/>
      <c r="H1668"/>
      <c r="I1668"/>
      <c r="J1668"/>
      <c r="K1668"/>
    </row>
    <row r="1669" spans="1:11" x14ac:dyDescent="0.25">
      <c r="A1669"/>
      <c r="B1669"/>
      <c r="C1669"/>
      <c r="D1669"/>
      <c r="E1669"/>
      <c r="F1669"/>
      <c r="G1669"/>
      <c r="H1669"/>
      <c r="I1669"/>
      <c r="J1669"/>
      <c r="K1669"/>
    </row>
    <row r="1670" spans="1:11" x14ac:dyDescent="0.25">
      <c r="A1670"/>
      <c r="B1670"/>
      <c r="C1670"/>
      <c r="D1670"/>
      <c r="E1670"/>
      <c r="F1670"/>
      <c r="G1670"/>
      <c r="H1670"/>
      <c r="I1670"/>
      <c r="J1670"/>
      <c r="K1670"/>
    </row>
    <row r="1671" spans="1:11" x14ac:dyDescent="0.25">
      <c r="A1671"/>
      <c r="B1671"/>
      <c r="C1671"/>
      <c r="D1671"/>
      <c r="E1671"/>
      <c r="F1671"/>
      <c r="G1671"/>
      <c r="H1671"/>
      <c r="I1671"/>
      <c r="J1671"/>
      <c r="K1671"/>
    </row>
    <row r="1672" spans="1:11" x14ac:dyDescent="0.25">
      <c r="A1672"/>
      <c r="B1672"/>
      <c r="C1672"/>
      <c r="D1672"/>
      <c r="E1672"/>
      <c r="F1672"/>
      <c r="G1672"/>
      <c r="H1672"/>
      <c r="I1672"/>
      <c r="J1672"/>
      <c r="K1672"/>
    </row>
    <row r="1673" spans="1:11" x14ac:dyDescent="0.25">
      <c r="A1673"/>
      <c r="B1673"/>
      <c r="C1673"/>
      <c r="D1673"/>
      <c r="E1673"/>
      <c r="F1673"/>
      <c r="G1673"/>
      <c r="H1673"/>
      <c r="I1673"/>
      <c r="J1673"/>
      <c r="K1673"/>
    </row>
    <row r="1674" spans="1:11" x14ac:dyDescent="0.25">
      <c r="A1674"/>
      <c r="B1674"/>
      <c r="C1674"/>
      <c r="D1674"/>
      <c r="E1674"/>
      <c r="F1674"/>
      <c r="G1674"/>
      <c r="H1674"/>
      <c r="I1674"/>
      <c r="J1674"/>
      <c r="K1674"/>
    </row>
    <row r="1675" spans="1:11" x14ac:dyDescent="0.25">
      <c r="A1675"/>
      <c r="B1675"/>
      <c r="C1675"/>
      <c r="D1675"/>
      <c r="E1675"/>
      <c r="F1675"/>
      <c r="G1675"/>
      <c r="H1675"/>
      <c r="I1675"/>
      <c r="J1675"/>
      <c r="K1675"/>
    </row>
    <row r="1676" spans="1:11" x14ac:dyDescent="0.25">
      <c r="A1676"/>
      <c r="B1676"/>
      <c r="C1676"/>
      <c r="D1676"/>
      <c r="E1676"/>
      <c r="F1676"/>
      <c r="G1676"/>
      <c r="H1676"/>
      <c r="I1676"/>
      <c r="J1676"/>
      <c r="K1676"/>
    </row>
    <row r="1677" spans="1:11" x14ac:dyDescent="0.25">
      <c r="A1677"/>
      <c r="B1677"/>
      <c r="C1677"/>
      <c r="D1677"/>
      <c r="E1677"/>
      <c r="F1677"/>
      <c r="G1677"/>
      <c r="H1677"/>
      <c r="I1677"/>
      <c r="J1677"/>
      <c r="K1677"/>
    </row>
    <row r="1678" spans="1:11" x14ac:dyDescent="0.25">
      <c r="A1678"/>
      <c r="B1678"/>
      <c r="C1678"/>
      <c r="D1678"/>
      <c r="E1678"/>
      <c r="F1678"/>
      <c r="G1678"/>
      <c r="H1678"/>
      <c r="I1678"/>
      <c r="J1678"/>
      <c r="K1678"/>
    </row>
    <row r="1679" spans="1:11" x14ac:dyDescent="0.25">
      <c r="A1679"/>
      <c r="B1679"/>
      <c r="C1679"/>
      <c r="D1679"/>
      <c r="E1679"/>
      <c r="F1679"/>
      <c r="G1679"/>
      <c r="H1679"/>
      <c r="I1679"/>
      <c r="J1679"/>
      <c r="K1679"/>
    </row>
    <row r="1680" spans="1:11" x14ac:dyDescent="0.25">
      <c r="A1680"/>
      <c r="B1680"/>
      <c r="C1680"/>
      <c r="D1680"/>
      <c r="E1680"/>
      <c r="F1680"/>
      <c r="G1680"/>
      <c r="H1680"/>
      <c r="I1680"/>
      <c r="J1680"/>
      <c r="K1680"/>
    </row>
    <row r="1681" spans="1:11" x14ac:dyDescent="0.25">
      <c r="A1681"/>
      <c r="B1681"/>
      <c r="C1681"/>
      <c r="D1681"/>
      <c r="E1681"/>
      <c r="F1681"/>
      <c r="G1681"/>
      <c r="H1681"/>
      <c r="I1681"/>
      <c r="J1681"/>
      <c r="K1681"/>
    </row>
    <row r="1682" spans="1:11" x14ac:dyDescent="0.25">
      <c r="A1682"/>
      <c r="B1682"/>
      <c r="C1682"/>
      <c r="D1682"/>
      <c r="E1682"/>
      <c r="F1682"/>
      <c r="G1682"/>
      <c r="H1682"/>
      <c r="I1682"/>
      <c r="J1682"/>
      <c r="K1682"/>
    </row>
    <row r="1683" spans="1:11" x14ac:dyDescent="0.25">
      <c r="A1683"/>
      <c r="B1683"/>
      <c r="C1683"/>
      <c r="D1683"/>
      <c r="E1683"/>
      <c r="F1683"/>
      <c r="G1683"/>
      <c r="H1683"/>
      <c r="I1683"/>
      <c r="J1683"/>
      <c r="K1683"/>
    </row>
    <row r="1684" spans="1:11" x14ac:dyDescent="0.25">
      <c r="A1684"/>
      <c r="B1684"/>
      <c r="C1684"/>
      <c r="D1684"/>
      <c r="E1684"/>
      <c r="F1684"/>
      <c r="G1684"/>
      <c r="H1684"/>
      <c r="I1684"/>
      <c r="J1684"/>
      <c r="K1684"/>
    </row>
    <row r="1685" spans="1:11" x14ac:dyDescent="0.25">
      <c r="A1685"/>
      <c r="B1685"/>
      <c r="C1685"/>
      <c r="D1685"/>
      <c r="E1685"/>
      <c r="F1685"/>
      <c r="G1685"/>
      <c r="H1685"/>
      <c r="I1685"/>
      <c r="J1685"/>
      <c r="K1685"/>
    </row>
    <row r="1686" spans="1:11" x14ac:dyDescent="0.25">
      <c r="A1686"/>
      <c r="B1686"/>
      <c r="C1686"/>
      <c r="D1686"/>
      <c r="E1686"/>
      <c r="F1686"/>
      <c r="G1686"/>
      <c r="H1686"/>
      <c r="I1686"/>
      <c r="J1686"/>
      <c r="K1686"/>
    </row>
    <row r="1687" spans="1:11" x14ac:dyDescent="0.25">
      <c r="A1687"/>
      <c r="B1687"/>
      <c r="C1687"/>
      <c r="D1687"/>
      <c r="E1687"/>
      <c r="F1687"/>
      <c r="G1687"/>
      <c r="H1687"/>
      <c r="I1687"/>
      <c r="J1687"/>
      <c r="K1687"/>
    </row>
    <row r="1688" spans="1:11" x14ac:dyDescent="0.25">
      <c r="A1688"/>
      <c r="B1688"/>
      <c r="C1688"/>
      <c r="D1688"/>
      <c r="E1688"/>
      <c r="F1688"/>
      <c r="G1688"/>
      <c r="H1688"/>
      <c r="I1688"/>
      <c r="J1688"/>
      <c r="K1688"/>
    </row>
    <row r="1689" spans="1:11" x14ac:dyDescent="0.25">
      <c r="A1689"/>
      <c r="B1689"/>
      <c r="C1689"/>
      <c r="D1689"/>
      <c r="E1689"/>
      <c r="F1689"/>
      <c r="G1689"/>
      <c r="H1689"/>
      <c r="I1689"/>
      <c r="J1689"/>
      <c r="K1689"/>
    </row>
    <row r="1690" spans="1:11" x14ac:dyDescent="0.25">
      <c r="A1690"/>
      <c r="B1690"/>
      <c r="C1690"/>
      <c r="D1690"/>
      <c r="E1690"/>
      <c r="F1690"/>
      <c r="G1690"/>
      <c r="H1690"/>
      <c r="I1690"/>
      <c r="J1690"/>
      <c r="K1690"/>
    </row>
    <row r="1691" spans="1:11" x14ac:dyDescent="0.25">
      <c r="A1691"/>
      <c r="B1691"/>
      <c r="C1691"/>
      <c r="D1691"/>
      <c r="E1691"/>
      <c r="F1691"/>
      <c r="G1691"/>
      <c r="H1691"/>
      <c r="I1691"/>
      <c r="J1691"/>
      <c r="K1691"/>
    </row>
    <row r="1692" spans="1:11" x14ac:dyDescent="0.25">
      <c r="A1692"/>
      <c r="B1692"/>
      <c r="C1692"/>
      <c r="D1692"/>
      <c r="E1692"/>
      <c r="F1692"/>
      <c r="G1692"/>
      <c r="H1692"/>
      <c r="I1692"/>
      <c r="J1692"/>
      <c r="K1692"/>
    </row>
    <row r="1693" spans="1:11" x14ac:dyDescent="0.25">
      <c r="A1693"/>
      <c r="B1693"/>
      <c r="C1693"/>
      <c r="D1693"/>
      <c r="E1693"/>
      <c r="F1693"/>
      <c r="G1693"/>
      <c r="H1693"/>
      <c r="I1693"/>
      <c r="J1693"/>
      <c r="K1693"/>
    </row>
    <row r="1694" spans="1:11" x14ac:dyDescent="0.25">
      <c r="A1694"/>
      <c r="B1694"/>
      <c r="C1694"/>
      <c r="D1694"/>
      <c r="E1694"/>
      <c r="F1694"/>
      <c r="G1694"/>
      <c r="H1694"/>
      <c r="I1694"/>
      <c r="J1694"/>
      <c r="K1694"/>
    </row>
    <row r="1695" spans="1:11" x14ac:dyDescent="0.25">
      <c r="A1695"/>
      <c r="B1695"/>
      <c r="C1695"/>
      <c r="D1695"/>
      <c r="E1695"/>
      <c r="F1695"/>
      <c r="G1695"/>
      <c r="H1695"/>
      <c r="I1695"/>
      <c r="J1695"/>
      <c r="K1695"/>
    </row>
    <row r="1696" spans="1:11" x14ac:dyDescent="0.25">
      <c r="A1696"/>
      <c r="B1696"/>
      <c r="C1696"/>
      <c r="D1696"/>
      <c r="E1696"/>
      <c r="F1696"/>
      <c r="G1696"/>
      <c r="H1696"/>
      <c r="I1696"/>
      <c r="J1696"/>
      <c r="K1696"/>
    </row>
    <row r="1697" spans="1:11" x14ac:dyDescent="0.25">
      <c r="A1697"/>
      <c r="B1697"/>
      <c r="C1697"/>
      <c r="D1697"/>
      <c r="E1697"/>
      <c r="F1697"/>
      <c r="G1697"/>
      <c r="H1697"/>
      <c r="I1697"/>
      <c r="J1697"/>
      <c r="K1697"/>
    </row>
    <row r="1698" spans="1:11" x14ac:dyDescent="0.25">
      <c r="A1698"/>
      <c r="B1698"/>
      <c r="C1698"/>
      <c r="D1698"/>
      <c r="E1698"/>
      <c r="F1698"/>
      <c r="G1698"/>
      <c r="H1698"/>
      <c r="I1698"/>
      <c r="J1698"/>
      <c r="K1698"/>
    </row>
    <row r="1699" spans="1:11" x14ac:dyDescent="0.25">
      <c r="A1699"/>
      <c r="B1699"/>
      <c r="C1699"/>
      <c r="D1699"/>
      <c r="E1699"/>
      <c r="F1699"/>
      <c r="G1699"/>
      <c r="H1699"/>
      <c r="I1699"/>
      <c r="J1699"/>
      <c r="K1699"/>
    </row>
    <row r="1700" spans="1:11" x14ac:dyDescent="0.25">
      <c r="A1700"/>
      <c r="B1700"/>
      <c r="C1700"/>
      <c r="D1700"/>
      <c r="E1700"/>
      <c r="F1700"/>
      <c r="G1700"/>
      <c r="H1700"/>
      <c r="I1700"/>
      <c r="J1700"/>
      <c r="K1700"/>
    </row>
    <row r="1701" spans="1:11" x14ac:dyDescent="0.25">
      <c r="A1701"/>
      <c r="B1701"/>
      <c r="C1701"/>
      <c r="D1701"/>
      <c r="E1701"/>
      <c r="F1701"/>
      <c r="G1701"/>
      <c r="H1701"/>
      <c r="I1701"/>
      <c r="J1701"/>
      <c r="K1701"/>
    </row>
    <row r="1702" spans="1:11" x14ac:dyDescent="0.25">
      <c r="A1702"/>
      <c r="B1702"/>
      <c r="C1702"/>
      <c r="D1702"/>
      <c r="E1702"/>
      <c r="F1702"/>
      <c r="G1702"/>
      <c r="H1702"/>
      <c r="I1702"/>
      <c r="J1702"/>
      <c r="K1702"/>
    </row>
    <row r="1703" spans="1:11" x14ac:dyDescent="0.25">
      <c r="A1703"/>
      <c r="B1703"/>
      <c r="C1703"/>
      <c r="D1703"/>
      <c r="E1703"/>
      <c r="F1703"/>
      <c r="G1703"/>
      <c r="H1703"/>
      <c r="I1703"/>
      <c r="J1703"/>
      <c r="K1703"/>
    </row>
    <row r="1704" spans="1:11" x14ac:dyDescent="0.25">
      <c r="A1704"/>
      <c r="B1704"/>
      <c r="C1704"/>
      <c r="D1704"/>
      <c r="E1704"/>
      <c r="F1704"/>
      <c r="G1704"/>
      <c r="H1704"/>
      <c r="I1704"/>
      <c r="J1704"/>
      <c r="K1704"/>
    </row>
    <row r="1705" spans="1:11" x14ac:dyDescent="0.25">
      <c r="A1705"/>
      <c r="B1705"/>
      <c r="C1705"/>
      <c r="D1705"/>
      <c r="E1705"/>
      <c r="F1705"/>
      <c r="G1705"/>
      <c r="H1705"/>
      <c r="I1705"/>
      <c r="J1705"/>
      <c r="K1705"/>
    </row>
    <row r="1706" spans="1:11" x14ac:dyDescent="0.25">
      <c r="A1706"/>
      <c r="B1706"/>
      <c r="C1706"/>
      <c r="D1706"/>
      <c r="E1706"/>
      <c r="F1706"/>
      <c r="G1706"/>
      <c r="H1706"/>
      <c r="I1706"/>
      <c r="J1706"/>
      <c r="K1706"/>
    </row>
    <row r="1707" spans="1:11" x14ac:dyDescent="0.25">
      <c r="A1707"/>
      <c r="B1707"/>
      <c r="C1707"/>
      <c r="D1707"/>
      <c r="E1707"/>
      <c r="F1707"/>
      <c r="G1707"/>
      <c r="H1707"/>
      <c r="I1707"/>
      <c r="J1707"/>
      <c r="K1707"/>
    </row>
    <row r="1708" spans="1:11" x14ac:dyDescent="0.25">
      <c r="A1708"/>
      <c r="B1708"/>
      <c r="C1708"/>
      <c r="D1708"/>
      <c r="E1708"/>
      <c r="F1708"/>
      <c r="G1708"/>
      <c r="H1708"/>
      <c r="I1708"/>
      <c r="J1708"/>
      <c r="K1708"/>
    </row>
    <row r="1709" spans="1:11" x14ac:dyDescent="0.25">
      <c r="A1709"/>
      <c r="B1709"/>
      <c r="C1709"/>
      <c r="D1709"/>
      <c r="E1709"/>
      <c r="F1709"/>
      <c r="G1709"/>
      <c r="H1709"/>
      <c r="I1709"/>
      <c r="J1709"/>
      <c r="K1709"/>
    </row>
    <row r="1710" spans="1:11" x14ac:dyDescent="0.25">
      <c r="A1710"/>
      <c r="B1710"/>
      <c r="C1710"/>
      <c r="D1710"/>
      <c r="E1710"/>
      <c r="F1710"/>
      <c r="G1710"/>
      <c r="H1710"/>
      <c r="I1710"/>
      <c r="J1710"/>
      <c r="K1710"/>
    </row>
    <row r="1711" spans="1:11" x14ac:dyDescent="0.25">
      <c r="A1711"/>
      <c r="B1711"/>
      <c r="C1711"/>
      <c r="D1711"/>
      <c r="E1711"/>
      <c r="F1711"/>
      <c r="G1711"/>
      <c r="H1711"/>
      <c r="I1711"/>
      <c r="J1711"/>
      <c r="K1711"/>
    </row>
    <row r="1712" spans="1:11" x14ac:dyDescent="0.25">
      <c r="A1712"/>
      <c r="B1712"/>
      <c r="C1712"/>
      <c r="D1712"/>
      <c r="E1712"/>
      <c r="F1712"/>
      <c r="G1712"/>
      <c r="H1712"/>
      <c r="I1712"/>
      <c r="J1712"/>
      <c r="K1712"/>
    </row>
    <row r="1713" spans="1:11" x14ac:dyDescent="0.25">
      <c r="A1713"/>
      <c r="B1713"/>
      <c r="C1713"/>
      <c r="D1713"/>
      <c r="E1713"/>
      <c r="F1713"/>
      <c r="G1713"/>
      <c r="H1713"/>
      <c r="I1713"/>
      <c r="J1713"/>
      <c r="K1713"/>
    </row>
    <row r="1714" spans="1:11" x14ac:dyDescent="0.25">
      <c r="A1714"/>
      <c r="B1714"/>
      <c r="C1714"/>
      <c r="D1714"/>
      <c r="E1714"/>
      <c r="F1714"/>
      <c r="G1714"/>
      <c r="H1714"/>
      <c r="I1714"/>
      <c r="J1714"/>
      <c r="K1714"/>
    </row>
    <row r="1715" spans="1:11" x14ac:dyDescent="0.25">
      <c r="A1715"/>
      <c r="B1715"/>
      <c r="C1715"/>
      <c r="D1715"/>
      <c r="E1715"/>
      <c r="F1715"/>
      <c r="G1715"/>
      <c r="H1715"/>
      <c r="I1715"/>
      <c r="J1715"/>
      <c r="K1715"/>
    </row>
    <row r="1716" spans="1:11" x14ac:dyDescent="0.25">
      <c r="A1716"/>
      <c r="B1716"/>
      <c r="C1716"/>
      <c r="D1716"/>
      <c r="E1716"/>
      <c r="F1716"/>
      <c r="G1716"/>
      <c r="H1716"/>
      <c r="I1716"/>
      <c r="J1716"/>
      <c r="K1716"/>
    </row>
    <row r="1717" spans="1:11" x14ac:dyDescent="0.25">
      <c r="A1717"/>
      <c r="B1717"/>
      <c r="C1717"/>
      <c r="D1717"/>
      <c r="E1717"/>
      <c r="F1717"/>
      <c r="G1717"/>
      <c r="H1717"/>
      <c r="I1717"/>
      <c r="J1717"/>
      <c r="K1717"/>
    </row>
    <row r="1718" spans="1:11" x14ac:dyDescent="0.25">
      <c r="A1718"/>
      <c r="B1718"/>
      <c r="C1718"/>
      <c r="D1718"/>
      <c r="E1718"/>
      <c r="F1718"/>
      <c r="G1718"/>
      <c r="H1718"/>
      <c r="I1718"/>
      <c r="J1718"/>
      <c r="K1718"/>
    </row>
    <row r="1719" spans="1:11" x14ac:dyDescent="0.25">
      <c r="A1719"/>
      <c r="B1719"/>
      <c r="C1719"/>
      <c r="D1719"/>
      <c r="E1719"/>
      <c r="F1719"/>
      <c r="G1719"/>
      <c r="H1719"/>
      <c r="I1719"/>
      <c r="J1719"/>
      <c r="K1719"/>
    </row>
    <row r="1720" spans="1:11" x14ac:dyDescent="0.25">
      <c r="A1720"/>
      <c r="B1720"/>
      <c r="C1720"/>
      <c r="D1720"/>
      <c r="E1720"/>
      <c r="F1720"/>
      <c r="G1720"/>
      <c r="H1720"/>
      <c r="I1720"/>
      <c r="J1720"/>
      <c r="K1720"/>
    </row>
    <row r="1721" spans="1:11" x14ac:dyDescent="0.25">
      <c r="A1721"/>
      <c r="B1721"/>
      <c r="C1721"/>
      <c r="D1721"/>
      <c r="E1721"/>
      <c r="F1721"/>
      <c r="G1721"/>
      <c r="H1721"/>
      <c r="I1721"/>
      <c r="J1721"/>
      <c r="K1721"/>
    </row>
    <row r="1722" spans="1:11" x14ac:dyDescent="0.25">
      <c r="A1722"/>
      <c r="B1722"/>
      <c r="C1722"/>
      <c r="D1722"/>
      <c r="E1722"/>
      <c r="F1722"/>
      <c r="G1722"/>
      <c r="H1722"/>
      <c r="I1722"/>
      <c r="J1722"/>
      <c r="K1722"/>
    </row>
    <row r="1723" spans="1:11" x14ac:dyDescent="0.25">
      <c r="A1723"/>
      <c r="B1723"/>
      <c r="C1723"/>
      <c r="D1723"/>
      <c r="E1723"/>
      <c r="F1723"/>
      <c r="G1723"/>
      <c r="H1723"/>
      <c r="I1723"/>
      <c r="J1723"/>
      <c r="K1723"/>
    </row>
    <row r="1724" spans="1:11" x14ac:dyDescent="0.25">
      <c r="A1724"/>
      <c r="B1724"/>
      <c r="C1724"/>
      <c r="D1724"/>
      <c r="E1724"/>
      <c r="F1724"/>
      <c r="G1724"/>
      <c r="H1724"/>
      <c r="I1724"/>
      <c r="J1724"/>
      <c r="K1724"/>
    </row>
    <row r="1725" spans="1:11" x14ac:dyDescent="0.25">
      <c r="A1725"/>
      <c r="B1725"/>
      <c r="C1725"/>
      <c r="D1725"/>
      <c r="E1725"/>
      <c r="F1725"/>
      <c r="G1725"/>
      <c r="H1725"/>
      <c r="I1725"/>
      <c r="J1725"/>
      <c r="K1725"/>
    </row>
    <row r="1726" spans="1:11" x14ac:dyDescent="0.25">
      <c r="A1726"/>
      <c r="B1726"/>
      <c r="C1726"/>
      <c r="D1726"/>
      <c r="E1726"/>
      <c r="F1726"/>
      <c r="G1726"/>
      <c r="H1726"/>
      <c r="I1726"/>
      <c r="J1726"/>
      <c r="K1726"/>
    </row>
    <row r="1727" spans="1:11" x14ac:dyDescent="0.25">
      <c r="A1727"/>
      <c r="B1727"/>
      <c r="C1727"/>
      <c r="D1727"/>
      <c r="E1727"/>
      <c r="F1727"/>
      <c r="G1727"/>
      <c r="H1727"/>
      <c r="I1727"/>
      <c r="J1727"/>
      <c r="K1727"/>
    </row>
    <row r="1728" spans="1:11" x14ac:dyDescent="0.25">
      <c r="A1728"/>
      <c r="B1728"/>
      <c r="C1728"/>
      <c r="D1728"/>
      <c r="E1728"/>
      <c r="F1728"/>
      <c r="G1728"/>
      <c r="H1728"/>
      <c r="I1728"/>
      <c r="J1728"/>
      <c r="K1728"/>
    </row>
    <row r="1729" spans="1:11" x14ac:dyDescent="0.25">
      <c r="A1729"/>
      <c r="B1729"/>
      <c r="C1729"/>
      <c r="D1729"/>
      <c r="E1729"/>
      <c r="F1729"/>
      <c r="G1729"/>
      <c r="H1729"/>
      <c r="I1729"/>
      <c r="J1729"/>
      <c r="K1729"/>
    </row>
    <row r="1730" spans="1:11" x14ac:dyDescent="0.25">
      <c r="A1730"/>
      <c r="B1730"/>
      <c r="C1730"/>
      <c r="D1730"/>
      <c r="E1730"/>
      <c r="F1730"/>
      <c r="G1730"/>
      <c r="H1730"/>
      <c r="I1730"/>
      <c r="J1730"/>
      <c r="K1730"/>
    </row>
    <row r="1731" spans="1:11" x14ac:dyDescent="0.25">
      <c r="A1731"/>
      <c r="B1731"/>
      <c r="C1731"/>
      <c r="D1731"/>
      <c r="E1731"/>
      <c r="F1731"/>
      <c r="G1731"/>
      <c r="H1731"/>
      <c r="I1731"/>
      <c r="J1731"/>
      <c r="K1731"/>
    </row>
    <row r="1732" spans="1:11" x14ac:dyDescent="0.25">
      <c r="A1732"/>
      <c r="B1732"/>
      <c r="C1732"/>
      <c r="D1732"/>
      <c r="E1732"/>
      <c r="F1732"/>
      <c r="G1732"/>
      <c r="H1732"/>
      <c r="I1732"/>
      <c r="J1732"/>
      <c r="K1732"/>
    </row>
    <row r="1733" spans="1:11" x14ac:dyDescent="0.25">
      <c r="A1733"/>
      <c r="B1733"/>
      <c r="C1733"/>
      <c r="D1733"/>
      <c r="E1733"/>
      <c r="F1733"/>
      <c r="G1733"/>
      <c r="H1733"/>
      <c r="I1733"/>
      <c r="J1733"/>
      <c r="K1733"/>
    </row>
    <row r="1734" spans="1:11" x14ac:dyDescent="0.25">
      <c r="A1734"/>
      <c r="B1734"/>
      <c r="C1734"/>
      <c r="D1734"/>
      <c r="E1734"/>
      <c r="F1734"/>
      <c r="G1734"/>
      <c r="H1734"/>
      <c r="I1734"/>
      <c r="J1734"/>
      <c r="K1734"/>
    </row>
    <row r="1735" spans="1:11" x14ac:dyDescent="0.25">
      <c r="A1735"/>
      <c r="B1735"/>
      <c r="C1735"/>
      <c r="D1735"/>
      <c r="E1735"/>
      <c r="F1735"/>
      <c r="G1735"/>
      <c r="H1735"/>
      <c r="I1735"/>
      <c r="J1735"/>
      <c r="K1735"/>
    </row>
    <row r="1736" spans="1:11" x14ac:dyDescent="0.25">
      <c r="A1736"/>
      <c r="B1736"/>
      <c r="C1736"/>
      <c r="D1736"/>
      <c r="E1736"/>
      <c r="F1736"/>
      <c r="G1736"/>
      <c r="H1736"/>
      <c r="I1736"/>
      <c r="J1736"/>
      <c r="K1736"/>
    </row>
    <row r="1737" spans="1:11" x14ac:dyDescent="0.25">
      <c r="A1737"/>
      <c r="B1737"/>
      <c r="C1737"/>
      <c r="D1737"/>
      <c r="E1737"/>
      <c r="F1737"/>
      <c r="G1737"/>
      <c r="H1737"/>
      <c r="I1737"/>
      <c r="J1737"/>
      <c r="K1737"/>
    </row>
    <row r="1738" spans="1:11" x14ac:dyDescent="0.25">
      <c r="A1738"/>
      <c r="B1738"/>
      <c r="C1738"/>
      <c r="D1738"/>
      <c r="E1738"/>
      <c r="F1738"/>
      <c r="G1738"/>
      <c r="H1738"/>
      <c r="I1738"/>
      <c r="J1738"/>
      <c r="K1738"/>
    </row>
    <row r="1739" spans="1:11" x14ac:dyDescent="0.25">
      <c r="A1739"/>
      <c r="B1739"/>
      <c r="C1739"/>
      <c r="D1739"/>
      <c r="E1739"/>
      <c r="F1739"/>
      <c r="G1739"/>
      <c r="H1739"/>
      <c r="I1739"/>
      <c r="J1739"/>
      <c r="K1739"/>
    </row>
    <row r="1740" spans="1:11" x14ac:dyDescent="0.25">
      <c r="A1740"/>
      <c r="B1740"/>
      <c r="C1740"/>
      <c r="D1740"/>
      <c r="E1740"/>
      <c r="F1740"/>
      <c r="G1740"/>
      <c r="H1740"/>
      <c r="I1740"/>
      <c r="J1740"/>
      <c r="K1740"/>
    </row>
    <row r="1741" spans="1:11" x14ac:dyDescent="0.25">
      <c r="A1741"/>
      <c r="B1741"/>
      <c r="C1741"/>
      <c r="D1741"/>
      <c r="E1741"/>
      <c r="F1741"/>
      <c r="G1741"/>
      <c r="H1741"/>
      <c r="I1741"/>
      <c r="J1741"/>
      <c r="K1741"/>
    </row>
    <row r="1742" spans="1:11" x14ac:dyDescent="0.25">
      <c r="A1742"/>
      <c r="B1742"/>
      <c r="C1742"/>
      <c r="D1742"/>
      <c r="E1742"/>
      <c r="F1742"/>
      <c r="G1742"/>
      <c r="H1742"/>
      <c r="I1742"/>
      <c r="J1742"/>
      <c r="K1742"/>
    </row>
    <row r="1743" spans="1:11" x14ac:dyDescent="0.25">
      <c r="A1743"/>
      <c r="B1743"/>
      <c r="C1743"/>
      <c r="D1743"/>
      <c r="E1743"/>
      <c r="F1743"/>
      <c r="G1743"/>
      <c r="H1743"/>
      <c r="I1743"/>
      <c r="J1743"/>
      <c r="K1743"/>
    </row>
    <row r="1744" spans="1:11" x14ac:dyDescent="0.25">
      <c r="A1744"/>
      <c r="B1744"/>
      <c r="C1744"/>
      <c r="D1744"/>
      <c r="E1744"/>
      <c r="F1744"/>
      <c r="G1744"/>
      <c r="H1744"/>
      <c r="I1744"/>
      <c r="J1744"/>
      <c r="K1744"/>
    </row>
    <row r="1745" spans="1:11" x14ac:dyDescent="0.25">
      <c r="A1745"/>
      <c r="B1745"/>
      <c r="C1745"/>
      <c r="D1745"/>
      <c r="E1745"/>
      <c r="F1745"/>
      <c r="G1745"/>
      <c r="H1745"/>
      <c r="I1745"/>
      <c r="J1745"/>
      <c r="K1745"/>
    </row>
    <row r="1746" spans="1:11" x14ac:dyDescent="0.25">
      <c r="A1746"/>
      <c r="B1746"/>
      <c r="C1746"/>
      <c r="D1746"/>
      <c r="E1746"/>
      <c r="F1746"/>
      <c r="G1746"/>
      <c r="H1746"/>
      <c r="I1746"/>
      <c r="J1746"/>
      <c r="K1746"/>
    </row>
    <row r="1747" spans="1:11" x14ac:dyDescent="0.25">
      <c r="A1747"/>
      <c r="B1747"/>
      <c r="C1747"/>
      <c r="D1747"/>
      <c r="E1747"/>
      <c r="F1747"/>
      <c r="G1747"/>
      <c r="H1747"/>
      <c r="I1747"/>
      <c r="J1747"/>
      <c r="K1747"/>
    </row>
    <row r="1748" spans="1:11" x14ac:dyDescent="0.25">
      <c r="A1748"/>
      <c r="B1748"/>
      <c r="C1748"/>
      <c r="D1748"/>
      <c r="E1748"/>
      <c r="F1748"/>
      <c r="G1748"/>
      <c r="H1748"/>
      <c r="I1748"/>
      <c r="J1748"/>
      <c r="K1748"/>
    </row>
    <row r="1749" spans="1:11" x14ac:dyDescent="0.25">
      <c r="A1749"/>
      <c r="B1749"/>
      <c r="C1749"/>
      <c r="D1749"/>
      <c r="E1749"/>
      <c r="F1749"/>
      <c r="G1749"/>
      <c r="H1749"/>
      <c r="I1749"/>
      <c r="J1749"/>
      <c r="K1749"/>
    </row>
    <row r="1750" spans="1:11" x14ac:dyDescent="0.25">
      <c r="A1750"/>
      <c r="B1750"/>
      <c r="C1750"/>
      <c r="D1750"/>
      <c r="E1750"/>
      <c r="F1750"/>
      <c r="G1750"/>
      <c r="H1750"/>
      <c r="I1750"/>
      <c r="J1750"/>
      <c r="K1750"/>
    </row>
    <row r="1751" spans="1:11" x14ac:dyDescent="0.25">
      <c r="A1751"/>
      <c r="B1751"/>
      <c r="C1751"/>
      <c r="D1751"/>
      <c r="E1751"/>
      <c r="F1751"/>
      <c r="G1751"/>
      <c r="H1751"/>
      <c r="I1751"/>
      <c r="J1751"/>
      <c r="K1751"/>
    </row>
    <row r="1752" spans="1:11" x14ac:dyDescent="0.25">
      <c r="A1752"/>
      <c r="B1752"/>
      <c r="C1752"/>
      <c r="D1752"/>
      <c r="E1752"/>
      <c r="F1752"/>
      <c r="G1752"/>
      <c r="H1752"/>
      <c r="I1752"/>
      <c r="J1752"/>
      <c r="K1752"/>
    </row>
    <row r="1753" spans="1:11" x14ac:dyDescent="0.25">
      <c r="A1753"/>
      <c r="B1753"/>
      <c r="C1753"/>
      <c r="D1753"/>
      <c r="E1753"/>
      <c r="F1753"/>
      <c r="G1753"/>
      <c r="H1753"/>
      <c r="I1753"/>
      <c r="J1753"/>
      <c r="K1753"/>
    </row>
    <row r="1754" spans="1:11" x14ac:dyDescent="0.25">
      <c r="A1754"/>
      <c r="B1754"/>
      <c r="C1754"/>
      <c r="D1754"/>
      <c r="E1754"/>
      <c r="F1754"/>
      <c r="G1754"/>
      <c r="H1754"/>
      <c r="I1754"/>
      <c r="J1754"/>
      <c r="K1754"/>
    </row>
    <row r="1755" spans="1:11" x14ac:dyDescent="0.25">
      <c r="A1755"/>
      <c r="B1755"/>
      <c r="C1755"/>
      <c r="D1755"/>
      <c r="E1755"/>
      <c r="F1755"/>
      <c r="G1755"/>
      <c r="H1755"/>
      <c r="I1755"/>
      <c r="J1755"/>
      <c r="K1755"/>
    </row>
    <row r="1756" spans="1:11" x14ac:dyDescent="0.25">
      <c r="A1756"/>
      <c r="B1756"/>
      <c r="C1756"/>
      <c r="D1756"/>
      <c r="E1756"/>
      <c r="F1756"/>
      <c r="G1756"/>
      <c r="H1756"/>
      <c r="I1756"/>
      <c r="J1756"/>
      <c r="K1756"/>
    </row>
    <row r="1757" spans="1:11" x14ac:dyDescent="0.25">
      <c r="A1757"/>
      <c r="B1757"/>
      <c r="C1757"/>
      <c r="D1757"/>
      <c r="E1757"/>
      <c r="F1757"/>
      <c r="G1757"/>
      <c r="H1757"/>
      <c r="I1757"/>
      <c r="J1757"/>
      <c r="K1757"/>
    </row>
    <row r="1758" spans="1:11" x14ac:dyDescent="0.25">
      <c r="A1758"/>
      <c r="B1758"/>
      <c r="C1758"/>
      <c r="D1758"/>
      <c r="E1758"/>
      <c r="F1758"/>
      <c r="G1758"/>
      <c r="H1758"/>
      <c r="I1758"/>
      <c r="J1758"/>
      <c r="K1758"/>
    </row>
    <row r="1759" spans="1:11" x14ac:dyDescent="0.25">
      <c r="A1759"/>
      <c r="B1759"/>
      <c r="C1759"/>
      <c r="D1759"/>
      <c r="E1759"/>
      <c r="F1759"/>
      <c r="G1759"/>
      <c r="H1759"/>
      <c r="I1759"/>
      <c r="J1759"/>
      <c r="K1759"/>
    </row>
    <row r="1760" spans="1:11" x14ac:dyDescent="0.25">
      <c r="A1760"/>
      <c r="B1760"/>
      <c r="C1760"/>
      <c r="D1760"/>
      <c r="E1760"/>
      <c r="F1760"/>
      <c r="G1760"/>
      <c r="H1760"/>
      <c r="I1760"/>
      <c r="J1760"/>
      <c r="K1760"/>
    </row>
    <row r="1761" spans="1:11" x14ac:dyDescent="0.25">
      <c r="A1761"/>
      <c r="B1761"/>
      <c r="C1761"/>
      <c r="D1761"/>
      <c r="E1761"/>
      <c r="F1761"/>
      <c r="G1761"/>
      <c r="H1761"/>
      <c r="I1761"/>
      <c r="J1761"/>
      <c r="K1761"/>
    </row>
    <row r="1762" spans="1:11" x14ac:dyDescent="0.25">
      <c r="A1762"/>
      <c r="B1762"/>
      <c r="C1762"/>
      <c r="D1762"/>
      <c r="E1762"/>
      <c r="F1762"/>
      <c r="G1762"/>
      <c r="H1762"/>
      <c r="I1762"/>
      <c r="J1762"/>
      <c r="K1762"/>
    </row>
    <row r="1763" spans="1:11" x14ac:dyDescent="0.25">
      <c r="A1763"/>
      <c r="B1763"/>
      <c r="C1763"/>
      <c r="D1763"/>
      <c r="E1763"/>
      <c r="F1763"/>
      <c r="G1763"/>
      <c r="H1763"/>
      <c r="I1763"/>
      <c r="J1763"/>
      <c r="K1763"/>
    </row>
    <row r="1764" spans="1:11" x14ac:dyDescent="0.25">
      <c r="A1764"/>
      <c r="B1764"/>
      <c r="C1764"/>
      <c r="D1764"/>
      <c r="E1764"/>
      <c r="F1764"/>
      <c r="G1764"/>
      <c r="H1764"/>
      <c r="I1764"/>
      <c r="J1764"/>
      <c r="K1764"/>
    </row>
    <row r="1765" spans="1:11" x14ac:dyDescent="0.25">
      <c r="A1765"/>
      <c r="B1765"/>
      <c r="C1765"/>
      <c r="D1765"/>
      <c r="E1765"/>
      <c r="F1765"/>
      <c r="G1765"/>
      <c r="H1765"/>
      <c r="I1765"/>
      <c r="J1765"/>
      <c r="K1765"/>
    </row>
    <row r="1766" spans="1:11" x14ac:dyDescent="0.25">
      <c r="A1766"/>
      <c r="B1766"/>
      <c r="C1766"/>
      <c r="D1766"/>
      <c r="E1766"/>
      <c r="F1766"/>
      <c r="G1766"/>
      <c r="H1766"/>
      <c r="I1766"/>
      <c r="J1766"/>
      <c r="K1766"/>
    </row>
    <row r="1767" spans="1:11" x14ac:dyDescent="0.25">
      <c r="A1767"/>
      <c r="B1767"/>
      <c r="C1767"/>
      <c r="D1767"/>
      <c r="E1767"/>
      <c r="F1767"/>
      <c r="G1767"/>
      <c r="H1767"/>
      <c r="I1767"/>
      <c r="J1767"/>
      <c r="K1767"/>
    </row>
    <row r="1768" spans="1:11" x14ac:dyDescent="0.25">
      <c r="A1768"/>
      <c r="B1768"/>
      <c r="C1768"/>
      <c r="D1768"/>
      <c r="E1768"/>
      <c r="F1768"/>
      <c r="G1768"/>
      <c r="H1768"/>
      <c r="I1768"/>
      <c r="J1768"/>
      <c r="K1768"/>
    </row>
    <row r="1769" spans="1:11" x14ac:dyDescent="0.25">
      <c r="A1769"/>
      <c r="B1769"/>
      <c r="C1769"/>
      <c r="D1769"/>
      <c r="E1769"/>
      <c r="F1769"/>
      <c r="G1769"/>
      <c r="H1769"/>
      <c r="I1769"/>
      <c r="J1769"/>
      <c r="K1769"/>
    </row>
    <row r="1770" spans="1:11" x14ac:dyDescent="0.25">
      <c r="A1770"/>
      <c r="B1770"/>
      <c r="C1770"/>
      <c r="D1770"/>
      <c r="E1770"/>
      <c r="F1770"/>
      <c r="G1770"/>
      <c r="H1770"/>
      <c r="I1770"/>
      <c r="J1770"/>
      <c r="K1770"/>
    </row>
    <row r="1771" spans="1:11" x14ac:dyDescent="0.25">
      <c r="A1771"/>
      <c r="B1771"/>
      <c r="C1771"/>
      <c r="D1771"/>
      <c r="E1771"/>
      <c r="F1771"/>
      <c r="G1771"/>
      <c r="H1771"/>
      <c r="I1771"/>
      <c r="J1771"/>
      <c r="K1771"/>
    </row>
    <row r="1772" spans="1:11" x14ac:dyDescent="0.25">
      <c r="A1772"/>
      <c r="B1772"/>
      <c r="C1772"/>
      <c r="D1772"/>
      <c r="E1772"/>
      <c r="F1772"/>
      <c r="G1772"/>
      <c r="H1772"/>
      <c r="I1772"/>
      <c r="J1772"/>
      <c r="K1772"/>
    </row>
    <row r="1773" spans="1:11" x14ac:dyDescent="0.25">
      <c r="A1773"/>
      <c r="B1773"/>
      <c r="C1773"/>
      <c r="D1773"/>
      <c r="E1773"/>
      <c r="F1773"/>
      <c r="G1773"/>
      <c r="H1773"/>
      <c r="I1773"/>
      <c r="J1773"/>
      <c r="K1773"/>
    </row>
    <row r="1774" spans="1:11" x14ac:dyDescent="0.25">
      <c r="A1774"/>
      <c r="B1774"/>
      <c r="C1774"/>
      <c r="D1774"/>
      <c r="E1774"/>
      <c r="F1774"/>
      <c r="G1774"/>
      <c r="H1774"/>
      <c r="I1774"/>
      <c r="J1774"/>
      <c r="K1774"/>
    </row>
    <row r="1775" spans="1:11" x14ac:dyDescent="0.25">
      <c r="A1775"/>
      <c r="B1775"/>
      <c r="C1775"/>
      <c r="D1775"/>
      <c r="E1775"/>
      <c r="F1775"/>
      <c r="G1775"/>
      <c r="H1775"/>
      <c r="I1775"/>
      <c r="J1775"/>
      <c r="K1775"/>
    </row>
    <row r="1776" spans="1:11" x14ac:dyDescent="0.25">
      <c r="A1776"/>
      <c r="B1776"/>
      <c r="C1776"/>
      <c r="D1776"/>
      <c r="E1776"/>
      <c r="F1776"/>
      <c r="G1776"/>
      <c r="H1776"/>
      <c r="I1776"/>
      <c r="J1776"/>
      <c r="K1776"/>
    </row>
    <row r="1777" spans="1:11" x14ac:dyDescent="0.25">
      <c r="A1777"/>
      <c r="B1777"/>
      <c r="C1777"/>
      <c r="D1777"/>
      <c r="E1777"/>
      <c r="F1777"/>
      <c r="G1777"/>
      <c r="H1777"/>
      <c r="I1777"/>
      <c r="J1777"/>
      <c r="K1777"/>
    </row>
    <row r="1778" spans="1:11" x14ac:dyDescent="0.25">
      <c r="A1778"/>
      <c r="B1778"/>
      <c r="C1778"/>
      <c r="D1778"/>
      <c r="E1778"/>
      <c r="F1778"/>
      <c r="G1778"/>
      <c r="H1778"/>
      <c r="I1778"/>
      <c r="J1778"/>
      <c r="K1778"/>
    </row>
    <row r="1779" spans="1:11" x14ac:dyDescent="0.25">
      <c r="A1779"/>
      <c r="B1779"/>
      <c r="C1779"/>
      <c r="D1779"/>
      <c r="E1779"/>
      <c r="F1779"/>
      <c r="G1779"/>
      <c r="H1779"/>
      <c r="I1779"/>
      <c r="J1779"/>
      <c r="K1779"/>
    </row>
    <row r="1780" spans="1:11" x14ac:dyDescent="0.25">
      <c r="A1780"/>
      <c r="B1780"/>
      <c r="C1780"/>
      <c r="D1780"/>
      <c r="E1780"/>
      <c r="F1780"/>
      <c r="G1780"/>
      <c r="H1780"/>
      <c r="I1780"/>
      <c r="J1780"/>
      <c r="K1780"/>
    </row>
    <row r="1781" spans="1:11" x14ac:dyDescent="0.25">
      <c r="A1781"/>
      <c r="B1781"/>
      <c r="C1781"/>
      <c r="D1781"/>
      <c r="E1781"/>
      <c r="F1781"/>
      <c r="G1781"/>
      <c r="H1781"/>
      <c r="I1781"/>
      <c r="J1781"/>
      <c r="K1781"/>
    </row>
    <row r="1782" spans="1:11" x14ac:dyDescent="0.25">
      <c r="A1782"/>
      <c r="B1782"/>
      <c r="C1782"/>
      <c r="D1782"/>
      <c r="E1782"/>
      <c r="F1782"/>
      <c r="G1782"/>
      <c r="H1782"/>
      <c r="I1782"/>
      <c r="J1782"/>
      <c r="K1782"/>
    </row>
    <row r="1783" spans="1:11" x14ac:dyDescent="0.25">
      <c r="A1783"/>
      <c r="B1783"/>
      <c r="C1783"/>
      <c r="D1783"/>
      <c r="E1783"/>
      <c r="F1783"/>
      <c r="G1783"/>
      <c r="H1783"/>
      <c r="I1783"/>
      <c r="J1783"/>
      <c r="K1783"/>
    </row>
    <row r="1784" spans="1:11" x14ac:dyDescent="0.25">
      <c r="A1784"/>
      <c r="B1784"/>
      <c r="C1784"/>
      <c r="D1784"/>
      <c r="E1784"/>
      <c r="F1784"/>
      <c r="G1784"/>
      <c r="H1784"/>
      <c r="I1784"/>
      <c r="J1784"/>
      <c r="K1784"/>
    </row>
    <row r="1785" spans="1:11" x14ac:dyDescent="0.25">
      <c r="A1785"/>
      <c r="B1785"/>
      <c r="C1785"/>
      <c r="D1785"/>
      <c r="E1785"/>
      <c r="F1785"/>
      <c r="G1785"/>
      <c r="H1785"/>
      <c r="I1785"/>
      <c r="J1785"/>
      <c r="K1785"/>
    </row>
    <row r="1786" spans="1:11" x14ac:dyDescent="0.25">
      <c r="A1786"/>
      <c r="B1786"/>
      <c r="C1786"/>
      <c r="D1786"/>
      <c r="E1786"/>
      <c r="F1786"/>
      <c r="G1786"/>
      <c r="H1786"/>
      <c r="I1786"/>
      <c r="J1786"/>
      <c r="K1786"/>
    </row>
    <row r="1787" spans="1:11" x14ac:dyDescent="0.25">
      <c r="A1787"/>
      <c r="B1787"/>
      <c r="C1787"/>
      <c r="D1787"/>
      <c r="E1787"/>
      <c r="F1787"/>
      <c r="G1787"/>
      <c r="H1787"/>
      <c r="I1787"/>
      <c r="J1787"/>
      <c r="K1787"/>
    </row>
    <row r="1788" spans="1:11" x14ac:dyDescent="0.25">
      <c r="A1788"/>
      <c r="B1788"/>
      <c r="C1788"/>
      <c r="D1788"/>
      <c r="E1788"/>
      <c r="F1788"/>
      <c r="G1788"/>
      <c r="H1788"/>
      <c r="I1788"/>
      <c r="J1788"/>
      <c r="K1788"/>
    </row>
    <row r="1789" spans="1:11" x14ac:dyDescent="0.25">
      <c r="A1789"/>
      <c r="B1789"/>
      <c r="C1789"/>
      <c r="D1789"/>
      <c r="E1789"/>
      <c r="F1789"/>
      <c r="G1789"/>
      <c r="H1789"/>
      <c r="I1789"/>
      <c r="J1789"/>
      <c r="K1789"/>
    </row>
    <row r="1790" spans="1:11" x14ac:dyDescent="0.25">
      <c r="A1790"/>
      <c r="B1790"/>
      <c r="C1790"/>
      <c r="D1790"/>
      <c r="E1790"/>
      <c r="F1790"/>
      <c r="G1790"/>
      <c r="H1790"/>
      <c r="I1790"/>
      <c r="J1790"/>
      <c r="K1790"/>
    </row>
    <row r="1791" spans="1:11" x14ac:dyDescent="0.25">
      <c r="A1791"/>
      <c r="B1791"/>
      <c r="C1791"/>
      <c r="D1791"/>
      <c r="E1791"/>
      <c r="F1791"/>
      <c r="G1791"/>
      <c r="H1791"/>
      <c r="I1791"/>
      <c r="J1791"/>
      <c r="K1791"/>
    </row>
    <row r="1792" spans="1:11" x14ac:dyDescent="0.25">
      <c r="A1792"/>
      <c r="B1792"/>
      <c r="C1792"/>
      <c r="D1792"/>
      <c r="E1792"/>
      <c r="F1792"/>
      <c r="G1792"/>
      <c r="H1792"/>
      <c r="I1792"/>
      <c r="J1792"/>
      <c r="K1792"/>
    </row>
    <row r="1793" spans="1:11" x14ac:dyDescent="0.25">
      <c r="A1793"/>
      <c r="B1793"/>
      <c r="C1793"/>
      <c r="D1793"/>
      <c r="E1793"/>
      <c r="F1793"/>
      <c r="G1793"/>
      <c r="H1793"/>
      <c r="I1793"/>
      <c r="J1793"/>
      <c r="K1793"/>
    </row>
    <row r="1794" spans="1:11" x14ac:dyDescent="0.25">
      <c r="A1794"/>
      <c r="B1794"/>
      <c r="C1794"/>
      <c r="D1794"/>
      <c r="E1794"/>
      <c r="F1794"/>
      <c r="G1794"/>
      <c r="H1794"/>
      <c r="I1794"/>
      <c r="J1794"/>
      <c r="K1794"/>
    </row>
    <row r="1795" spans="1:11" x14ac:dyDescent="0.25">
      <c r="A1795"/>
      <c r="B1795"/>
      <c r="C1795"/>
      <c r="D1795"/>
      <c r="E1795"/>
      <c r="F1795"/>
      <c r="G1795"/>
      <c r="H1795"/>
      <c r="I1795"/>
      <c r="J1795"/>
      <c r="K1795"/>
    </row>
    <row r="1796" spans="1:11" x14ac:dyDescent="0.25">
      <c r="A1796"/>
      <c r="B1796"/>
      <c r="C1796"/>
      <c r="D1796"/>
      <c r="E1796"/>
      <c r="F1796"/>
      <c r="G1796"/>
      <c r="H1796"/>
      <c r="I1796"/>
      <c r="J1796"/>
      <c r="K1796"/>
    </row>
    <row r="1797" spans="1:11" x14ac:dyDescent="0.25">
      <c r="A1797"/>
      <c r="B1797"/>
      <c r="C1797"/>
      <c r="D1797"/>
      <c r="E1797"/>
      <c r="F1797"/>
      <c r="G1797"/>
      <c r="H1797"/>
      <c r="I1797"/>
      <c r="J1797"/>
      <c r="K1797"/>
    </row>
    <row r="1798" spans="1:11" x14ac:dyDescent="0.25">
      <c r="A1798"/>
      <c r="B1798"/>
      <c r="C1798"/>
      <c r="D1798"/>
      <c r="E1798"/>
      <c r="F1798"/>
      <c r="G1798"/>
      <c r="H1798"/>
      <c r="I1798"/>
      <c r="J1798"/>
      <c r="K1798"/>
    </row>
    <row r="1799" spans="1:11" x14ac:dyDescent="0.25">
      <c r="A1799"/>
      <c r="B1799"/>
      <c r="C1799"/>
      <c r="D1799"/>
      <c r="E1799"/>
      <c r="F1799"/>
      <c r="G1799"/>
      <c r="H1799"/>
      <c r="I1799"/>
      <c r="J1799"/>
      <c r="K1799"/>
    </row>
    <row r="1800" spans="1:11" x14ac:dyDescent="0.25">
      <c r="A1800"/>
      <c r="B1800"/>
      <c r="C1800"/>
      <c r="D1800"/>
      <c r="E1800"/>
      <c r="F1800"/>
      <c r="G1800"/>
      <c r="H1800"/>
      <c r="I1800"/>
      <c r="J1800"/>
      <c r="K1800"/>
    </row>
    <row r="1801" spans="1:11" x14ac:dyDescent="0.25">
      <c r="A1801"/>
      <c r="B1801"/>
      <c r="C1801"/>
      <c r="D1801"/>
      <c r="E1801"/>
      <c r="F1801"/>
      <c r="G1801"/>
      <c r="H1801"/>
      <c r="I1801"/>
      <c r="J1801"/>
      <c r="K1801"/>
    </row>
    <row r="1802" spans="1:11" x14ac:dyDescent="0.25">
      <c r="A1802"/>
      <c r="B1802"/>
      <c r="C1802"/>
      <c r="D1802"/>
      <c r="E1802"/>
      <c r="F1802"/>
      <c r="G1802"/>
      <c r="H1802"/>
      <c r="I1802"/>
      <c r="J1802"/>
      <c r="K1802"/>
    </row>
    <row r="1803" spans="1:11" x14ac:dyDescent="0.25">
      <c r="A1803"/>
      <c r="B1803"/>
      <c r="C1803"/>
      <c r="D1803"/>
      <c r="E1803"/>
      <c r="F1803"/>
      <c r="G1803"/>
      <c r="H1803"/>
      <c r="I1803"/>
      <c r="J1803"/>
      <c r="K1803"/>
    </row>
    <row r="1804" spans="1:11" x14ac:dyDescent="0.25">
      <c r="A1804"/>
      <c r="B1804"/>
      <c r="C1804"/>
      <c r="D1804"/>
      <c r="E1804"/>
      <c r="F1804"/>
      <c r="G1804"/>
      <c r="H1804"/>
      <c r="I1804"/>
      <c r="J1804"/>
      <c r="K1804"/>
    </row>
    <row r="1805" spans="1:11" x14ac:dyDescent="0.25">
      <c r="A1805"/>
      <c r="B1805"/>
      <c r="C1805"/>
      <c r="D1805"/>
      <c r="E1805"/>
      <c r="F1805"/>
      <c r="G1805"/>
      <c r="H1805"/>
      <c r="I1805"/>
      <c r="J1805"/>
      <c r="K1805"/>
    </row>
    <row r="1806" spans="1:11" x14ac:dyDescent="0.25">
      <c r="A1806"/>
      <c r="B1806"/>
      <c r="C1806"/>
      <c r="D1806"/>
      <c r="E1806"/>
      <c r="F1806"/>
      <c r="G1806"/>
      <c r="H1806"/>
      <c r="I1806"/>
      <c r="J1806"/>
      <c r="K1806"/>
    </row>
    <row r="1807" spans="1:11" x14ac:dyDescent="0.25">
      <c r="A1807"/>
      <c r="B1807"/>
      <c r="C1807"/>
      <c r="D1807"/>
      <c r="E1807"/>
      <c r="F1807"/>
      <c r="G1807"/>
      <c r="H1807"/>
      <c r="I1807"/>
      <c r="J1807"/>
      <c r="K1807"/>
    </row>
    <row r="1808" spans="1:11" x14ac:dyDescent="0.25">
      <c r="A1808"/>
      <c r="B1808"/>
      <c r="C1808"/>
      <c r="D1808"/>
      <c r="E1808"/>
      <c r="F1808"/>
      <c r="G1808"/>
      <c r="H1808"/>
      <c r="I1808"/>
      <c r="J1808"/>
      <c r="K1808"/>
    </row>
    <row r="1809" spans="1:11" x14ac:dyDescent="0.25">
      <c r="A1809"/>
      <c r="B1809"/>
      <c r="C1809"/>
      <c r="D1809"/>
      <c r="E1809"/>
      <c r="F1809"/>
      <c r="G1809"/>
      <c r="H1809"/>
      <c r="I1809"/>
      <c r="J1809"/>
      <c r="K1809"/>
    </row>
    <row r="1810" spans="1:11" x14ac:dyDescent="0.25">
      <c r="A1810"/>
      <c r="B1810"/>
      <c r="C1810"/>
      <c r="D1810"/>
      <c r="E1810"/>
      <c r="F1810"/>
      <c r="G1810"/>
      <c r="H1810"/>
      <c r="I1810"/>
      <c r="J1810"/>
      <c r="K1810"/>
    </row>
    <row r="1811" spans="1:11" x14ac:dyDescent="0.25">
      <c r="A1811"/>
      <c r="B1811"/>
      <c r="C1811"/>
      <c r="D1811"/>
      <c r="E1811"/>
      <c r="F1811"/>
      <c r="G1811"/>
      <c r="H1811"/>
      <c r="I1811"/>
      <c r="J1811"/>
      <c r="K1811"/>
    </row>
    <row r="1812" spans="1:11" x14ac:dyDescent="0.25">
      <c r="A1812"/>
      <c r="B1812"/>
      <c r="C1812"/>
      <c r="D1812"/>
      <c r="E1812"/>
      <c r="F1812"/>
      <c r="G1812"/>
      <c r="H1812"/>
      <c r="I1812"/>
      <c r="J1812"/>
      <c r="K1812"/>
    </row>
    <row r="1813" spans="1:11" x14ac:dyDescent="0.25">
      <c r="A1813"/>
      <c r="B1813"/>
      <c r="C1813"/>
      <c r="D1813"/>
      <c r="E1813"/>
      <c r="F1813"/>
      <c r="G1813"/>
      <c r="H1813"/>
      <c r="I1813"/>
      <c r="J1813"/>
      <c r="K1813"/>
    </row>
    <row r="1814" spans="1:11" x14ac:dyDescent="0.25">
      <c r="A1814"/>
      <c r="B1814"/>
      <c r="C1814"/>
      <c r="D1814"/>
      <c r="E1814"/>
      <c r="F1814"/>
      <c r="G1814"/>
      <c r="H1814"/>
      <c r="I1814"/>
      <c r="J1814"/>
      <c r="K1814"/>
    </row>
    <row r="1815" spans="1:11" x14ac:dyDescent="0.25">
      <c r="A1815"/>
      <c r="B1815"/>
      <c r="C1815"/>
      <c r="D1815"/>
      <c r="E1815"/>
      <c r="F1815"/>
      <c r="G1815"/>
      <c r="H1815"/>
      <c r="I1815"/>
      <c r="J1815"/>
      <c r="K1815"/>
    </row>
    <row r="1816" spans="1:11" x14ac:dyDescent="0.25">
      <c r="A1816"/>
      <c r="B1816"/>
      <c r="C1816"/>
      <c r="D1816"/>
      <c r="E1816"/>
      <c r="F1816"/>
      <c r="G1816"/>
      <c r="H1816"/>
      <c r="I1816"/>
      <c r="J1816"/>
      <c r="K1816"/>
    </row>
    <row r="1817" spans="1:11" x14ac:dyDescent="0.25">
      <c r="A1817"/>
      <c r="B1817"/>
      <c r="C1817"/>
      <c r="D1817"/>
      <c r="E1817"/>
      <c r="F1817"/>
      <c r="G1817"/>
      <c r="H1817"/>
      <c r="I1817"/>
      <c r="J1817"/>
      <c r="K1817"/>
    </row>
    <row r="1818" spans="1:11" x14ac:dyDescent="0.25">
      <c r="A1818"/>
      <c r="B1818"/>
      <c r="C1818"/>
      <c r="D1818"/>
      <c r="E1818"/>
      <c r="F1818"/>
      <c r="G1818"/>
      <c r="H1818"/>
      <c r="I1818"/>
      <c r="J1818"/>
      <c r="K1818"/>
    </row>
    <row r="1819" spans="1:11" x14ac:dyDescent="0.25">
      <c r="A1819"/>
      <c r="B1819"/>
      <c r="C1819"/>
      <c r="D1819"/>
      <c r="E1819"/>
      <c r="F1819"/>
      <c r="G1819"/>
      <c r="H1819"/>
      <c r="I1819"/>
      <c r="J1819"/>
      <c r="K1819"/>
    </row>
    <row r="1820" spans="1:11" x14ac:dyDescent="0.25">
      <c r="A1820"/>
      <c r="B1820"/>
      <c r="C1820"/>
      <c r="D1820"/>
      <c r="E1820"/>
      <c r="F1820"/>
      <c r="G1820"/>
      <c r="H1820"/>
      <c r="I1820"/>
      <c r="J1820"/>
      <c r="K1820"/>
    </row>
    <row r="1821" spans="1:11" x14ac:dyDescent="0.25">
      <c r="A1821"/>
      <c r="B1821"/>
      <c r="C1821"/>
      <c r="D1821"/>
      <c r="E1821"/>
      <c r="F1821"/>
      <c r="G1821"/>
      <c r="H1821"/>
      <c r="I1821"/>
      <c r="J1821"/>
      <c r="K1821"/>
    </row>
    <row r="1822" spans="1:11" x14ac:dyDescent="0.25">
      <c r="A1822"/>
      <c r="B1822"/>
      <c r="C1822"/>
      <c r="D1822"/>
      <c r="E1822"/>
      <c r="F1822"/>
      <c r="G1822"/>
      <c r="H1822"/>
      <c r="I1822"/>
      <c r="J1822"/>
      <c r="K1822"/>
    </row>
    <row r="1823" spans="1:11" x14ac:dyDescent="0.25">
      <c r="A1823"/>
      <c r="B1823"/>
      <c r="C1823"/>
      <c r="D1823"/>
      <c r="E1823"/>
      <c r="F1823"/>
      <c r="G1823"/>
      <c r="H1823"/>
      <c r="I1823"/>
      <c r="J1823"/>
      <c r="K1823"/>
    </row>
    <row r="1824" spans="1:11" x14ac:dyDescent="0.25">
      <c r="A1824"/>
      <c r="B1824"/>
      <c r="C1824"/>
      <c r="D1824"/>
      <c r="E1824"/>
      <c r="F1824"/>
      <c r="G1824"/>
      <c r="H1824"/>
      <c r="I1824"/>
      <c r="J1824"/>
      <c r="K1824"/>
    </row>
    <row r="1825" spans="1:11" x14ac:dyDescent="0.25">
      <c r="A1825"/>
      <c r="B1825"/>
      <c r="C1825"/>
      <c r="D1825"/>
      <c r="E1825"/>
      <c r="F1825"/>
      <c r="G1825"/>
      <c r="H1825"/>
      <c r="I1825"/>
      <c r="J1825"/>
      <c r="K1825"/>
    </row>
    <row r="1826" spans="1:11" x14ac:dyDescent="0.25">
      <c r="A1826"/>
      <c r="B1826"/>
      <c r="C1826"/>
      <c r="D1826"/>
      <c r="E1826"/>
      <c r="F1826"/>
      <c r="G1826"/>
      <c r="H1826"/>
      <c r="I1826"/>
      <c r="J1826"/>
      <c r="K1826"/>
    </row>
    <row r="1827" spans="1:11" x14ac:dyDescent="0.25">
      <c r="A1827"/>
      <c r="B1827"/>
      <c r="C1827"/>
      <c r="D1827"/>
      <c r="E1827"/>
      <c r="F1827"/>
      <c r="G1827"/>
      <c r="H1827"/>
      <c r="I1827"/>
      <c r="J1827"/>
      <c r="K1827"/>
    </row>
    <row r="1828" spans="1:11" x14ac:dyDescent="0.25">
      <c r="A1828"/>
      <c r="B1828"/>
      <c r="C1828"/>
      <c r="D1828"/>
      <c r="E1828"/>
      <c r="F1828"/>
      <c r="G1828"/>
      <c r="H1828"/>
      <c r="I1828"/>
      <c r="J1828"/>
      <c r="K1828"/>
    </row>
    <row r="1829" spans="1:11" x14ac:dyDescent="0.25">
      <c r="A1829"/>
      <c r="B1829"/>
      <c r="C1829"/>
      <c r="D1829"/>
      <c r="E1829"/>
      <c r="F1829"/>
      <c r="G1829"/>
      <c r="H1829"/>
      <c r="I1829"/>
      <c r="J1829"/>
      <c r="K1829"/>
    </row>
    <row r="1830" spans="1:11" x14ac:dyDescent="0.25">
      <c r="A1830"/>
      <c r="B1830"/>
      <c r="C1830"/>
      <c r="D1830"/>
      <c r="E1830"/>
      <c r="F1830"/>
      <c r="G1830"/>
      <c r="H1830"/>
      <c r="I1830"/>
      <c r="J1830"/>
      <c r="K1830"/>
    </row>
    <row r="1831" spans="1:11" x14ac:dyDescent="0.25">
      <c r="A1831"/>
      <c r="B1831"/>
      <c r="C1831"/>
      <c r="D1831"/>
      <c r="E1831"/>
      <c r="F1831"/>
      <c r="G1831"/>
      <c r="H1831"/>
      <c r="I1831"/>
      <c r="J1831"/>
      <c r="K1831"/>
    </row>
    <row r="1832" spans="1:11" x14ac:dyDescent="0.25">
      <c r="A1832"/>
      <c r="B1832"/>
      <c r="C1832"/>
      <c r="D1832"/>
      <c r="E1832"/>
      <c r="F1832"/>
      <c r="G1832"/>
      <c r="H1832"/>
      <c r="I1832"/>
      <c r="J1832"/>
      <c r="K1832"/>
    </row>
    <row r="1833" spans="1:11" x14ac:dyDescent="0.25">
      <c r="A1833"/>
      <c r="B1833"/>
      <c r="C1833"/>
      <c r="D1833"/>
      <c r="E1833"/>
      <c r="F1833"/>
      <c r="G1833"/>
      <c r="H1833"/>
      <c r="I1833"/>
      <c r="J1833"/>
      <c r="K1833"/>
    </row>
    <row r="1834" spans="1:11" x14ac:dyDescent="0.25">
      <c r="A1834"/>
      <c r="B1834"/>
      <c r="C1834"/>
      <c r="D1834"/>
      <c r="E1834"/>
      <c r="F1834"/>
      <c r="G1834"/>
      <c r="H1834"/>
      <c r="I1834"/>
      <c r="J1834"/>
      <c r="K1834"/>
    </row>
    <row r="1835" spans="1:11" x14ac:dyDescent="0.25">
      <c r="A1835"/>
      <c r="B1835"/>
      <c r="C1835"/>
      <c r="D1835"/>
      <c r="E1835"/>
      <c r="F1835"/>
      <c r="G1835"/>
      <c r="H1835"/>
      <c r="I1835"/>
      <c r="J1835"/>
      <c r="K1835"/>
    </row>
    <row r="1836" spans="1:11" x14ac:dyDescent="0.25">
      <c r="A1836"/>
      <c r="B1836"/>
      <c r="C1836"/>
      <c r="D1836"/>
      <c r="E1836"/>
      <c r="F1836"/>
      <c r="G1836"/>
      <c r="H1836"/>
      <c r="I1836"/>
      <c r="J1836"/>
      <c r="K1836"/>
    </row>
    <row r="1837" spans="1:11" x14ac:dyDescent="0.25">
      <c r="A1837"/>
      <c r="B1837"/>
      <c r="C1837"/>
      <c r="D1837"/>
      <c r="E1837"/>
      <c r="F1837"/>
      <c r="G1837"/>
      <c r="H1837"/>
      <c r="I1837"/>
      <c r="J1837"/>
      <c r="K1837"/>
    </row>
    <row r="1838" spans="1:11" x14ac:dyDescent="0.25">
      <c r="A1838"/>
      <c r="B1838"/>
      <c r="C1838"/>
      <c r="D1838"/>
      <c r="E1838"/>
      <c r="F1838"/>
      <c r="G1838"/>
      <c r="H1838"/>
      <c r="I1838"/>
      <c r="J1838"/>
      <c r="K1838"/>
    </row>
    <row r="1839" spans="1:11" x14ac:dyDescent="0.25">
      <c r="A1839"/>
      <c r="B1839"/>
      <c r="C1839"/>
      <c r="D1839"/>
      <c r="E1839"/>
      <c r="F1839"/>
      <c r="G1839"/>
      <c r="H1839"/>
      <c r="I1839"/>
      <c r="J1839"/>
      <c r="K1839"/>
    </row>
    <row r="1840" spans="1:11" x14ac:dyDescent="0.25">
      <c r="A1840"/>
      <c r="B1840"/>
      <c r="C1840"/>
      <c r="D1840"/>
      <c r="E1840"/>
      <c r="F1840"/>
      <c r="G1840"/>
      <c r="H1840"/>
      <c r="I1840"/>
      <c r="J1840"/>
      <c r="K1840"/>
    </row>
    <row r="1841" spans="1:11" x14ac:dyDescent="0.25">
      <c r="A1841"/>
      <c r="B1841"/>
      <c r="C1841"/>
      <c r="D1841"/>
      <c r="E1841"/>
      <c r="F1841"/>
      <c r="G1841"/>
      <c r="H1841"/>
      <c r="I1841"/>
      <c r="J1841"/>
      <c r="K1841"/>
    </row>
    <row r="1842" spans="1:11" x14ac:dyDescent="0.25">
      <c r="A1842"/>
      <c r="B1842"/>
      <c r="C1842"/>
      <c r="D1842"/>
      <c r="E1842"/>
      <c r="F1842"/>
      <c r="G1842"/>
      <c r="H1842"/>
      <c r="I1842"/>
      <c r="J1842"/>
      <c r="K1842"/>
    </row>
    <row r="1843" spans="1:11" x14ac:dyDescent="0.25">
      <c r="A1843"/>
      <c r="B1843"/>
      <c r="C1843"/>
      <c r="D1843"/>
      <c r="E1843"/>
      <c r="F1843"/>
      <c r="G1843"/>
      <c r="H1843"/>
      <c r="I1843"/>
      <c r="J1843"/>
      <c r="K1843"/>
    </row>
    <row r="1844" spans="1:11" x14ac:dyDescent="0.25">
      <c r="A1844"/>
      <c r="B1844"/>
      <c r="C1844"/>
      <c r="D1844"/>
      <c r="E1844"/>
      <c r="F1844"/>
      <c r="G1844"/>
      <c r="H1844"/>
      <c r="I1844"/>
      <c r="J1844"/>
      <c r="K1844"/>
    </row>
    <row r="1845" spans="1:11" x14ac:dyDescent="0.25">
      <c r="A1845"/>
      <c r="B1845"/>
      <c r="C1845"/>
      <c r="D1845"/>
      <c r="E1845"/>
      <c r="F1845"/>
      <c r="G1845"/>
      <c r="H1845"/>
      <c r="I1845"/>
      <c r="J1845"/>
      <c r="K1845"/>
    </row>
    <row r="1846" spans="1:11" x14ac:dyDescent="0.25">
      <c r="A1846"/>
      <c r="B1846"/>
      <c r="C1846"/>
      <c r="D1846"/>
      <c r="E1846"/>
      <c r="F1846"/>
      <c r="G1846"/>
      <c r="H1846"/>
      <c r="I1846"/>
      <c r="J1846"/>
      <c r="K1846"/>
    </row>
    <row r="1847" spans="1:11" x14ac:dyDescent="0.25">
      <c r="A1847"/>
      <c r="B1847"/>
      <c r="C1847"/>
      <c r="D1847"/>
      <c r="E1847"/>
      <c r="F1847"/>
      <c r="G1847"/>
      <c r="H1847"/>
      <c r="I1847"/>
      <c r="J1847"/>
      <c r="K1847"/>
    </row>
    <row r="1848" spans="1:11" x14ac:dyDescent="0.25">
      <c r="A1848"/>
      <c r="B1848"/>
      <c r="C1848"/>
      <c r="D1848"/>
      <c r="E1848"/>
      <c r="F1848"/>
      <c r="G1848"/>
      <c r="H1848"/>
      <c r="I1848"/>
      <c r="J1848"/>
      <c r="K1848"/>
    </row>
    <row r="1849" spans="1:11" x14ac:dyDescent="0.25">
      <c r="A1849"/>
      <c r="B1849"/>
      <c r="C1849"/>
      <c r="D1849"/>
      <c r="E1849"/>
      <c r="F1849"/>
      <c r="G1849"/>
      <c r="H1849"/>
      <c r="I1849"/>
      <c r="J1849"/>
      <c r="K1849"/>
    </row>
    <row r="1850" spans="1:11" x14ac:dyDescent="0.25">
      <c r="A1850"/>
      <c r="B1850"/>
      <c r="C1850"/>
      <c r="D1850"/>
      <c r="E1850"/>
      <c r="F1850"/>
      <c r="G1850"/>
      <c r="H1850"/>
      <c r="I1850"/>
      <c r="J1850"/>
      <c r="K1850"/>
    </row>
    <row r="1851" spans="1:11" x14ac:dyDescent="0.25">
      <c r="A1851"/>
      <c r="B1851"/>
      <c r="C1851"/>
      <c r="D1851"/>
      <c r="E1851"/>
      <c r="F1851"/>
      <c r="G1851"/>
      <c r="H1851"/>
      <c r="I1851"/>
      <c r="J1851"/>
      <c r="K1851"/>
    </row>
    <row r="1852" spans="1:11" x14ac:dyDescent="0.25">
      <c r="A1852"/>
      <c r="B1852"/>
      <c r="C1852"/>
      <c r="D1852"/>
      <c r="E1852"/>
      <c r="F1852"/>
      <c r="G1852"/>
      <c r="H1852"/>
      <c r="I1852"/>
      <c r="J1852"/>
      <c r="K1852"/>
    </row>
    <row r="1853" spans="1:11" x14ac:dyDescent="0.25">
      <c r="A1853"/>
      <c r="B1853"/>
      <c r="C1853"/>
      <c r="D1853"/>
      <c r="E1853"/>
      <c r="F1853"/>
      <c r="G1853"/>
      <c r="H1853"/>
      <c r="I1853"/>
      <c r="J1853"/>
      <c r="K1853"/>
    </row>
    <row r="1854" spans="1:11" x14ac:dyDescent="0.25">
      <c r="A1854"/>
      <c r="B1854"/>
      <c r="C1854"/>
      <c r="D1854"/>
      <c r="E1854"/>
      <c r="F1854"/>
      <c r="G1854"/>
      <c r="H1854"/>
      <c r="I1854"/>
      <c r="J1854"/>
      <c r="K1854"/>
    </row>
    <row r="1855" spans="1:11" x14ac:dyDescent="0.25">
      <c r="A1855"/>
      <c r="B1855"/>
      <c r="C1855"/>
      <c r="D1855"/>
      <c r="E1855"/>
      <c r="F1855"/>
      <c r="G1855"/>
      <c r="H1855"/>
      <c r="I1855"/>
      <c r="J1855"/>
      <c r="K1855"/>
    </row>
    <row r="1856" spans="1:11" x14ac:dyDescent="0.25">
      <c r="A1856"/>
      <c r="B1856"/>
      <c r="C1856"/>
      <c r="D1856"/>
      <c r="E1856"/>
      <c r="F1856"/>
      <c r="G1856"/>
      <c r="H1856"/>
      <c r="I1856"/>
      <c r="J1856"/>
      <c r="K1856"/>
    </row>
    <row r="1857" spans="1:11" x14ac:dyDescent="0.25">
      <c r="A1857"/>
      <c r="B1857"/>
      <c r="C1857"/>
      <c r="D1857"/>
      <c r="E1857"/>
      <c r="F1857"/>
      <c r="G1857"/>
      <c r="H1857"/>
      <c r="I1857"/>
      <c r="J1857"/>
      <c r="K1857"/>
    </row>
    <row r="1858" spans="1:11" x14ac:dyDescent="0.25">
      <c r="A1858"/>
      <c r="B1858"/>
      <c r="C1858"/>
      <c r="D1858"/>
      <c r="E1858"/>
      <c r="F1858"/>
      <c r="G1858"/>
      <c r="H1858"/>
      <c r="I1858"/>
      <c r="J1858"/>
      <c r="K1858"/>
    </row>
    <row r="1859" spans="1:11" x14ac:dyDescent="0.25">
      <c r="A1859"/>
      <c r="B1859"/>
      <c r="C1859"/>
      <c r="D1859"/>
      <c r="E1859"/>
      <c r="F1859"/>
      <c r="G1859"/>
      <c r="H1859"/>
      <c r="I1859"/>
      <c r="J1859"/>
      <c r="K1859"/>
    </row>
    <row r="1860" spans="1:11" x14ac:dyDescent="0.25">
      <c r="A1860"/>
      <c r="B1860"/>
      <c r="C1860"/>
      <c r="D1860"/>
      <c r="E1860"/>
      <c r="F1860"/>
      <c r="G1860"/>
      <c r="H1860"/>
      <c r="I1860"/>
      <c r="J1860"/>
      <c r="K1860"/>
    </row>
    <row r="1861" spans="1:11" x14ac:dyDescent="0.25">
      <c r="A1861"/>
      <c r="B1861"/>
      <c r="C1861"/>
      <c r="D1861"/>
      <c r="E1861"/>
      <c r="F1861"/>
      <c r="G1861"/>
      <c r="H1861"/>
      <c r="I1861"/>
      <c r="J1861"/>
      <c r="K1861"/>
    </row>
    <row r="1862" spans="1:11" x14ac:dyDescent="0.25">
      <c r="A1862"/>
      <c r="B1862"/>
      <c r="C1862"/>
      <c r="D1862"/>
      <c r="E1862"/>
      <c r="F1862"/>
      <c r="G1862"/>
      <c r="H1862"/>
      <c r="I1862"/>
      <c r="J1862"/>
      <c r="K1862"/>
    </row>
    <row r="1863" spans="1:11" x14ac:dyDescent="0.25">
      <c r="A1863"/>
      <c r="B1863"/>
      <c r="C1863"/>
      <c r="D1863"/>
      <c r="E1863"/>
      <c r="F1863"/>
      <c r="G1863"/>
      <c r="H1863"/>
      <c r="I1863"/>
      <c r="J1863"/>
      <c r="K1863"/>
    </row>
    <row r="1864" spans="1:11" x14ac:dyDescent="0.25">
      <c r="A1864"/>
      <c r="B1864"/>
      <c r="C1864"/>
      <c r="D1864"/>
      <c r="E1864"/>
      <c r="F1864"/>
      <c r="G1864"/>
      <c r="H1864"/>
      <c r="I1864"/>
      <c r="J1864"/>
      <c r="K1864"/>
    </row>
    <row r="1865" spans="1:11" x14ac:dyDescent="0.25">
      <c r="A1865"/>
      <c r="B1865"/>
      <c r="C1865"/>
      <c r="D1865"/>
      <c r="E1865"/>
      <c r="F1865"/>
      <c r="G1865"/>
      <c r="H1865"/>
      <c r="I1865"/>
      <c r="J1865"/>
      <c r="K1865"/>
    </row>
    <row r="1866" spans="1:11" x14ac:dyDescent="0.25">
      <c r="A1866"/>
      <c r="B1866"/>
      <c r="C1866"/>
      <c r="D1866"/>
      <c r="E1866"/>
      <c r="F1866"/>
      <c r="G1866"/>
      <c r="H1866"/>
      <c r="I1866"/>
      <c r="J1866"/>
      <c r="K1866"/>
    </row>
    <row r="1867" spans="1:11" x14ac:dyDescent="0.25">
      <c r="A1867"/>
      <c r="B1867"/>
      <c r="C1867"/>
      <c r="D1867"/>
      <c r="E1867"/>
      <c r="F1867"/>
      <c r="G1867"/>
      <c r="H1867"/>
      <c r="I1867"/>
      <c r="J1867"/>
      <c r="K1867"/>
    </row>
    <row r="1868" spans="1:11" x14ac:dyDescent="0.25">
      <c r="A1868"/>
      <c r="B1868"/>
      <c r="C1868"/>
      <c r="D1868"/>
      <c r="E1868"/>
      <c r="F1868"/>
      <c r="G1868"/>
      <c r="H1868"/>
      <c r="I1868"/>
      <c r="J1868"/>
      <c r="K1868"/>
    </row>
    <row r="1869" spans="1:11" x14ac:dyDescent="0.25">
      <c r="A1869"/>
      <c r="B1869"/>
      <c r="C1869"/>
      <c r="D1869"/>
      <c r="E1869"/>
      <c r="F1869"/>
      <c r="G1869"/>
      <c r="H1869"/>
      <c r="I1869"/>
      <c r="J1869"/>
      <c r="K1869"/>
    </row>
    <row r="1870" spans="1:11" x14ac:dyDescent="0.25">
      <c r="A1870"/>
      <c r="B1870"/>
      <c r="C1870"/>
      <c r="D1870"/>
      <c r="E1870"/>
      <c r="F1870"/>
      <c r="G1870"/>
      <c r="H1870"/>
      <c r="I1870"/>
      <c r="J1870"/>
      <c r="K1870"/>
    </row>
    <row r="1871" spans="1:11" x14ac:dyDescent="0.25">
      <c r="A1871"/>
      <c r="B1871"/>
      <c r="C1871"/>
      <c r="D1871"/>
      <c r="E1871"/>
      <c r="F1871"/>
      <c r="G1871"/>
      <c r="H1871"/>
      <c r="I1871"/>
      <c r="J1871"/>
      <c r="K1871"/>
    </row>
    <row r="1872" spans="1:11" x14ac:dyDescent="0.25">
      <c r="A1872"/>
      <c r="B1872"/>
      <c r="C1872"/>
      <c r="D1872"/>
      <c r="E1872"/>
      <c r="F1872"/>
      <c r="G1872"/>
      <c r="H1872"/>
      <c r="I1872"/>
      <c r="J1872"/>
      <c r="K1872"/>
    </row>
    <row r="1873" spans="1:11" x14ac:dyDescent="0.25">
      <c r="A1873"/>
      <c r="B1873"/>
      <c r="C1873"/>
      <c r="D1873"/>
      <c r="E1873"/>
      <c r="F1873"/>
      <c r="G1873"/>
      <c r="H1873"/>
      <c r="I1873"/>
      <c r="J1873"/>
      <c r="K1873"/>
    </row>
    <row r="1874" spans="1:11" x14ac:dyDescent="0.25">
      <c r="A1874"/>
      <c r="B1874"/>
      <c r="C1874"/>
      <c r="D1874"/>
      <c r="E1874"/>
      <c r="F1874"/>
      <c r="G1874"/>
      <c r="H1874"/>
      <c r="I1874"/>
      <c r="J1874"/>
      <c r="K1874"/>
    </row>
    <row r="1875" spans="1:11" x14ac:dyDescent="0.25">
      <c r="A1875"/>
      <c r="B1875"/>
      <c r="C1875"/>
      <c r="D1875"/>
      <c r="E1875"/>
      <c r="F1875"/>
      <c r="G1875"/>
      <c r="H1875"/>
      <c r="I1875"/>
      <c r="J1875"/>
      <c r="K1875"/>
    </row>
    <row r="1876" spans="1:11" x14ac:dyDescent="0.25">
      <c r="A1876"/>
      <c r="B1876"/>
      <c r="C1876"/>
      <c r="D1876"/>
      <c r="E1876"/>
      <c r="F1876"/>
      <c r="G1876"/>
      <c r="H1876"/>
      <c r="I1876"/>
      <c r="J1876"/>
      <c r="K1876"/>
    </row>
    <row r="1877" spans="1:11" x14ac:dyDescent="0.25">
      <c r="A1877"/>
      <c r="B1877"/>
      <c r="C1877"/>
      <c r="D1877"/>
      <c r="E1877"/>
      <c r="F1877"/>
      <c r="G1877"/>
      <c r="H1877"/>
      <c r="I1877"/>
      <c r="J1877"/>
      <c r="K1877"/>
    </row>
    <row r="1878" spans="1:11" x14ac:dyDescent="0.25">
      <c r="A1878"/>
      <c r="B1878"/>
      <c r="C1878"/>
      <c r="D1878"/>
      <c r="E1878"/>
      <c r="F1878"/>
      <c r="G1878"/>
      <c r="H1878"/>
      <c r="I1878"/>
      <c r="J1878"/>
      <c r="K1878"/>
    </row>
    <row r="1879" spans="1:11" x14ac:dyDescent="0.25">
      <c r="A1879"/>
      <c r="B1879"/>
      <c r="C1879"/>
      <c r="D1879"/>
      <c r="E1879"/>
      <c r="F1879"/>
      <c r="G1879"/>
      <c r="H1879"/>
      <c r="I1879"/>
      <c r="J1879"/>
      <c r="K1879"/>
    </row>
    <row r="1880" spans="1:11" x14ac:dyDescent="0.25">
      <c r="A1880"/>
      <c r="B1880"/>
      <c r="C1880"/>
      <c r="D1880"/>
      <c r="E1880"/>
      <c r="F1880"/>
      <c r="G1880"/>
      <c r="H1880"/>
      <c r="I1880"/>
      <c r="J1880"/>
      <c r="K1880"/>
    </row>
    <row r="1881" spans="1:11" x14ac:dyDescent="0.25">
      <c r="A1881"/>
      <c r="B1881"/>
      <c r="C1881"/>
      <c r="D1881"/>
      <c r="E1881"/>
      <c r="F1881"/>
      <c r="G1881"/>
      <c r="H1881"/>
      <c r="I1881"/>
      <c r="J1881"/>
      <c r="K1881"/>
    </row>
    <row r="1882" spans="1:11" x14ac:dyDescent="0.25">
      <c r="A1882"/>
      <c r="B1882"/>
      <c r="C1882"/>
      <c r="D1882"/>
      <c r="E1882"/>
      <c r="F1882"/>
      <c r="G1882"/>
      <c r="H1882"/>
      <c r="I1882"/>
      <c r="J1882"/>
      <c r="K1882"/>
    </row>
    <row r="1883" spans="1:11" x14ac:dyDescent="0.25">
      <c r="A1883"/>
      <c r="B1883"/>
      <c r="C1883"/>
      <c r="D1883"/>
      <c r="E1883"/>
      <c r="F1883"/>
      <c r="G1883"/>
      <c r="H1883"/>
      <c r="I1883"/>
      <c r="J1883"/>
      <c r="K1883"/>
    </row>
    <row r="1884" spans="1:11" x14ac:dyDescent="0.25">
      <c r="A1884"/>
      <c r="B1884"/>
      <c r="C1884"/>
      <c r="D1884"/>
      <c r="E1884"/>
      <c r="F1884"/>
      <c r="G1884"/>
      <c r="H1884"/>
      <c r="I1884"/>
      <c r="J1884"/>
      <c r="K1884"/>
    </row>
    <row r="1885" spans="1:11" x14ac:dyDescent="0.25">
      <c r="A1885"/>
      <c r="B1885"/>
      <c r="C1885"/>
      <c r="D1885"/>
      <c r="E1885"/>
      <c r="F1885"/>
      <c r="G1885"/>
      <c r="H1885"/>
      <c r="I1885"/>
      <c r="J1885"/>
      <c r="K1885"/>
    </row>
    <row r="1886" spans="1:11" x14ac:dyDescent="0.25">
      <c r="A1886"/>
      <c r="B1886"/>
      <c r="C1886"/>
      <c r="D1886"/>
      <c r="E1886"/>
      <c r="F1886"/>
      <c r="G1886"/>
      <c r="H1886"/>
      <c r="I1886"/>
      <c r="J1886"/>
      <c r="K1886"/>
    </row>
    <row r="1887" spans="1:11" x14ac:dyDescent="0.25">
      <c r="A1887"/>
      <c r="B1887"/>
      <c r="C1887"/>
      <c r="D1887"/>
      <c r="E1887"/>
      <c r="F1887"/>
      <c r="G1887"/>
      <c r="H1887"/>
      <c r="I1887"/>
      <c r="J1887"/>
      <c r="K1887"/>
    </row>
    <row r="1888" spans="1:11" x14ac:dyDescent="0.25">
      <c r="A1888"/>
      <c r="B1888"/>
      <c r="C1888"/>
      <c r="D1888"/>
      <c r="E1888"/>
      <c r="F1888"/>
      <c r="G1888"/>
      <c r="H1888"/>
      <c r="I1888"/>
      <c r="J1888"/>
      <c r="K1888"/>
    </row>
    <row r="1889" spans="1:11" x14ac:dyDescent="0.25">
      <c r="A1889"/>
      <c r="B1889"/>
      <c r="C1889"/>
      <c r="D1889"/>
      <c r="E1889"/>
      <c r="F1889"/>
      <c r="G1889"/>
      <c r="H1889"/>
      <c r="I1889"/>
      <c r="J1889"/>
      <c r="K1889"/>
    </row>
    <row r="1890" spans="1:11" x14ac:dyDescent="0.25">
      <c r="A1890"/>
      <c r="B1890"/>
      <c r="C1890"/>
      <c r="D1890"/>
      <c r="E1890"/>
      <c r="F1890"/>
      <c r="G1890"/>
      <c r="H1890"/>
      <c r="I1890"/>
      <c r="J1890"/>
      <c r="K1890"/>
    </row>
    <row r="1891" spans="1:11" x14ac:dyDescent="0.25">
      <c r="A1891"/>
      <c r="B1891"/>
      <c r="C1891"/>
      <c r="D1891"/>
      <c r="E1891"/>
      <c r="F1891"/>
      <c r="G1891"/>
      <c r="H1891"/>
      <c r="I1891"/>
      <c r="J1891"/>
      <c r="K1891"/>
    </row>
    <row r="1892" spans="1:11" x14ac:dyDescent="0.25">
      <c r="A1892"/>
      <c r="B1892"/>
      <c r="C1892"/>
      <c r="D1892"/>
      <c r="E1892"/>
      <c r="F1892"/>
      <c r="G1892"/>
      <c r="H1892"/>
      <c r="I1892"/>
      <c r="J1892"/>
      <c r="K1892"/>
    </row>
    <row r="1893" spans="1:11" x14ac:dyDescent="0.25">
      <c r="A1893"/>
      <c r="B1893"/>
      <c r="C1893"/>
      <c r="D1893"/>
      <c r="E1893"/>
      <c r="F1893"/>
      <c r="G1893"/>
      <c r="H1893"/>
      <c r="I1893"/>
      <c r="J1893"/>
      <c r="K1893"/>
    </row>
    <row r="1894" spans="1:11" x14ac:dyDescent="0.25">
      <c r="A1894"/>
      <c r="B1894"/>
      <c r="C1894"/>
      <c r="D1894"/>
      <c r="E1894"/>
      <c r="F1894"/>
      <c r="G1894"/>
      <c r="H1894"/>
      <c r="I1894"/>
      <c r="J1894"/>
      <c r="K1894"/>
    </row>
    <row r="1895" spans="1:11" x14ac:dyDescent="0.25">
      <c r="A1895"/>
      <c r="B1895"/>
      <c r="C1895"/>
      <c r="D1895"/>
      <c r="E1895"/>
      <c r="F1895"/>
      <c r="G1895"/>
      <c r="H1895"/>
      <c r="I1895"/>
      <c r="J1895"/>
      <c r="K1895"/>
    </row>
    <row r="1896" spans="1:11" x14ac:dyDescent="0.25">
      <c r="A1896"/>
      <c r="B1896"/>
      <c r="C1896"/>
      <c r="D1896"/>
      <c r="E1896"/>
      <c r="F1896"/>
      <c r="G1896"/>
      <c r="H1896"/>
      <c r="I1896"/>
      <c r="J1896"/>
      <c r="K1896"/>
    </row>
    <row r="1897" spans="1:11" x14ac:dyDescent="0.25">
      <c r="A1897"/>
      <c r="B1897"/>
      <c r="C1897"/>
      <c r="D1897"/>
      <c r="E1897"/>
      <c r="F1897"/>
      <c r="G1897"/>
      <c r="H1897"/>
      <c r="I1897"/>
      <c r="J1897"/>
      <c r="K1897"/>
    </row>
    <row r="1898" spans="1:11" x14ac:dyDescent="0.25">
      <c r="A1898"/>
      <c r="B1898"/>
      <c r="C1898"/>
      <c r="D1898"/>
      <c r="E1898"/>
      <c r="F1898"/>
      <c r="G1898"/>
      <c r="H1898"/>
      <c r="I1898"/>
      <c r="J1898"/>
      <c r="K1898"/>
    </row>
    <row r="1899" spans="1:11" x14ac:dyDescent="0.25">
      <c r="A1899"/>
      <c r="B1899"/>
      <c r="C1899"/>
      <c r="D1899"/>
      <c r="E1899"/>
      <c r="F1899"/>
      <c r="G1899"/>
      <c r="H1899"/>
      <c r="I1899"/>
      <c r="J1899"/>
      <c r="K1899"/>
    </row>
    <row r="1900" spans="1:11" x14ac:dyDescent="0.25">
      <c r="A1900"/>
      <c r="B1900"/>
      <c r="C1900"/>
      <c r="D1900"/>
      <c r="E1900"/>
      <c r="F1900"/>
      <c r="G1900"/>
      <c r="H1900"/>
      <c r="I1900"/>
      <c r="J1900"/>
      <c r="K1900"/>
    </row>
    <row r="1901" spans="1:11" x14ac:dyDescent="0.25">
      <c r="A1901"/>
      <c r="B1901"/>
      <c r="C1901"/>
      <c r="D1901"/>
      <c r="E1901"/>
      <c r="F1901"/>
      <c r="G1901"/>
      <c r="H1901"/>
      <c r="I1901"/>
      <c r="J1901"/>
      <c r="K1901"/>
    </row>
    <row r="1902" spans="1:11" x14ac:dyDescent="0.25">
      <c r="A1902"/>
      <c r="B1902"/>
      <c r="C1902"/>
      <c r="D1902"/>
      <c r="E1902"/>
      <c r="F1902"/>
      <c r="G1902"/>
      <c r="H1902"/>
      <c r="I1902"/>
      <c r="J1902"/>
      <c r="K1902"/>
    </row>
    <row r="1903" spans="1:11" x14ac:dyDescent="0.25">
      <c r="A1903"/>
      <c r="B1903"/>
      <c r="C1903"/>
      <c r="D1903"/>
      <c r="E1903"/>
      <c r="F1903"/>
      <c r="G1903"/>
      <c r="H1903"/>
      <c r="I1903"/>
      <c r="J1903"/>
      <c r="K1903"/>
    </row>
    <row r="1904" spans="1:11" x14ac:dyDescent="0.25">
      <c r="A1904"/>
      <c r="B1904"/>
      <c r="C1904"/>
      <c r="D1904"/>
      <c r="E1904"/>
      <c r="F1904"/>
      <c r="G1904"/>
      <c r="H1904"/>
      <c r="I1904"/>
      <c r="J1904"/>
      <c r="K1904"/>
    </row>
    <row r="1905" spans="1:11" x14ac:dyDescent="0.25">
      <c r="A1905"/>
      <c r="B1905"/>
      <c r="C1905"/>
      <c r="D1905"/>
      <c r="E1905"/>
      <c r="F1905"/>
      <c r="G1905"/>
      <c r="H1905"/>
      <c r="I1905"/>
      <c r="J1905"/>
      <c r="K1905"/>
    </row>
    <row r="1906" spans="1:11" x14ac:dyDescent="0.25">
      <c r="A1906"/>
      <c r="B1906"/>
      <c r="C1906"/>
      <c r="D1906"/>
      <c r="E1906"/>
      <c r="F1906"/>
      <c r="G1906"/>
      <c r="H1906"/>
      <c r="I1906"/>
      <c r="J1906"/>
      <c r="K1906"/>
    </row>
    <row r="1907" spans="1:11" x14ac:dyDescent="0.25">
      <c r="A1907"/>
      <c r="B1907"/>
      <c r="C1907"/>
      <c r="D1907"/>
      <c r="E1907"/>
      <c r="F1907"/>
      <c r="G1907"/>
      <c r="H1907"/>
      <c r="I1907"/>
      <c r="J1907"/>
      <c r="K1907"/>
    </row>
    <row r="1908" spans="1:11" x14ac:dyDescent="0.25">
      <c r="A1908"/>
      <c r="B1908"/>
      <c r="C1908"/>
      <c r="D1908"/>
      <c r="E1908"/>
      <c r="F1908"/>
      <c r="G1908"/>
      <c r="H1908"/>
      <c r="I1908"/>
      <c r="J1908"/>
      <c r="K1908"/>
    </row>
    <row r="1909" spans="1:11" x14ac:dyDescent="0.25">
      <c r="A1909"/>
      <c r="B1909"/>
      <c r="C1909"/>
      <c r="D1909"/>
      <c r="E1909"/>
      <c r="F1909"/>
      <c r="G1909"/>
      <c r="H1909"/>
      <c r="I1909"/>
      <c r="J1909"/>
      <c r="K1909"/>
    </row>
    <row r="1910" spans="1:11" x14ac:dyDescent="0.25">
      <c r="A1910"/>
      <c r="B1910"/>
      <c r="C1910"/>
      <c r="D1910"/>
      <c r="E1910"/>
      <c r="F1910"/>
      <c r="G1910"/>
      <c r="H1910"/>
      <c r="I1910"/>
      <c r="J1910"/>
      <c r="K1910"/>
    </row>
    <row r="1911" spans="1:11" x14ac:dyDescent="0.25">
      <c r="A1911"/>
      <c r="B1911"/>
      <c r="C1911"/>
      <c r="D1911"/>
      <c r="E1911"/>
      <c r="F1911"/>
      <c r="G1911"/>
      <c r="H1911"/>
      <c r="I1911"/>
      <c r="J1911"/>
      <c r="K1911"/>
    </row>
    <row r="1912" spans="1:11" x14ac:dyDescent="0.25">
      <c r="A1912"/>
      <c r="B1912"/>
      <c r="C1912"/>
      <c r="D1912"/>
      <c r="E1912"/>
      <c r="F1912"/>
      <c r="G1912"/>
      <c r="H1912"/>
      <c r="I1912"/>
      <c r="J1912"/>
      <c r="K1912"/>
    </row>
    <row r="1913" spans="1:11" x14ac:dyDescent="0.25">
      <c r="A1913"/>
      <c r="B1913"/>
      <c r="C1913"/>
      <c r="D1913"/>
      <c r="E1913"/>
      <c r="F1913"/>
      <c r="G1913"/>
      <c r="H1913"/>
      <c r="I1913"/>
      <c r="J1913"/>
      <c r="K1913"/>
    </row>
    <row r="1914" spans="1:11" x14ac:dyDescent="0.25">
      <c r="A1914"/>
      <c r="B1914"/>
      <c r="C1914"/>
      <c r="D1914"/>
      <c r="E1914"/>
      <c r="F1914"/>
      <c r="G1914"/>
      <c r="H1914"/>
      <c r="I1914"/>
      <c r="J1914"/>
      <c r="K1914"/>
    </row>
    <row r="1915" spans="1:11" x14ac:dyDescent="0.25">
      <c r="A1915"/>
      <c r="B1915"/>
      <c r="C1915"/>
      <c r="D1915"/>
      <c r="E1915"/>
      <c r="F1915"/>
      <c r="G1915"/>
      <c r="H1915"/>
      <c r="I1915"/>
      <c r="J1915"/>
      <c r="K1915"/>
    </row>
    <row r="1916" spans="1:11" x14ac:dyDescent="0.25">
      <c r="A1916"/>
      <c r="B1916"/>
      <c r="C1916"/>
      <c r="D1916"/>
      <c r="E1916"/>
      <c r="F1916"/>
      <c r="G1916"/>
      <c r="H1916"/>
      <c r="I1916"/>
      <c r="J1916"/>
      <c r="K1916"/>
    </row>
    <row r="1917" spans="1:11" x14ac:dyDescent="0.25">
      <c r="A1917"/>
      <c r="B1917"/>
      <c r="C1917"/>
      <c r="D1917"/>
      <c r="E1917"/>
      <c r="F1917"/>
      <c r="G1917"/>
      <c r="H1917"/>
      <c r="I1917"/>
      <c r="J1917"/>
      <c r="K1917"/>
    </row>
    <row r="1918" spans="1:11" x14ac:dyDescent="0.25">
      <c r="A1918"/>
      <c r="B1918"/>
      <c r="C1918"/>
      <c r="D1918"/>
      <c r="E1918"/>
      <c r="F1918"/>
      <c r="G1918"/>
      <c r="H1918"/>
      <c r="I1918"/>
      <c r="J1918"/>
      <c r="K1918"/>
    </row>
    <row r="1919" spans="1:11" x14ac:dyDescent="0.25">
      <c r="A1919"/>
      <c r="B1919"/>
      <c r="C1919"/>
      <c r="D1919"/>
      <c r="E1919"/>
      <c r="F1919"/>
      <c r="G1919"/>
      <c r="H1919"/>
      <c r="I1919"/>
      <c r="J1919"/>
      <c r="K1919"/>
    </row>
    <row r="1920" spans="1:11" x14ac:dyDescent="0.25">
      <c r="A1920"/>
      <c r="B1920"/>
      <c r="C1920"/>
      <c r="D1920"/>
      <c r="E1920"/>
      <c r="F1920"/>
      <c r="G1920"/>
      <c r="H1920"/>
      <c r="I1920"/>
      <c r="J1920"/>
      <c r="K1920"/>
    </row>
    <row r="1921" spans="1:11" x14ac:dyDescent="0.25">
      <c r="A1921"/>
      <c r="B1921"/>
      <c r="C1921"/>
      <c r="D1921"/>
      <c r="E1921"/>
      <c r="F1921"/>
      <c r="G1921"/>
      <c r="H1921"/>
      <c r="I1921"/>
      <c r="J1921"/>
      <c r="K1921"/>
    </row>
    <row r="1922" spans="1:11" x14ac:dyDescent="0.25">
      <c r="A1922"/>
      <c r="B1922"/>
      <c r="C1922"/>
      <c r="D1922"/>
      <c r="E1922"/>
      <c r="F1922"/>
      <c r="G1922"/>
      <c r="H1922"/>
      <c r="I1922"/>
      <c r="J1922"/>
      <c r="K1922"/>
    </row>
    <row r="1923" spans="1:11" x14ac:dyDescent="0.25">
      <c r="A1923"/>
      <c r="B1923"/>
      <c r="C1923"/>
      <c r="D1923"/>
      <c r="E1923"/>
      <c r="F1923"/>
      <c r="G1923"/>
      <c r="H1923"/>
      <c r="I1923"/>
      <c r="J1923"/>
      <c r="K1923"/>
    </row>
    <row r="1924" spans="1:11" x14ac:dyDescent="0.25">
      <c r="A1924"/>
      <c r="B1924"/>
      <c r="C1924"/>
      <c r="D1924"/>
      <c r="E1924"/>
      <c r="F1924"/>
      <c r="G1924"/>
      <c r="H1924"/>
      <c r="I1924"/>
      <c r="J1924"/>
      <c r="K1924"/>
    </row>
    <row r="1925" spans="1:11" x14ac:dyDescent="0.25">
      <c r="A1925"/>
      <c r="B1925"/>
      <c r="C1925"/>
      <c r="D1925"/>
      <c r="E1925"/>
      <c r="F1925"/>
      <c r="G1925"/>
      <c r="H1925"/>
      <c r="I1925"/>
      <c r="J1925"/>
      <c r="K1925"/>
    </row>
    <row r="1926" spans="1:11" x14ac:dyDescent="0.25">
      <c r="A1926"/>
      <c r="B1926"/>
      <c r="C1926"/>
      <c r="D1926"/>
      <c r="E1926"/>
      <c r="F1926"/>
      <c r="G1926"/>
      <c r="H1926"/>
      <c r="I1926"/>
      <c r="J1926"/>
      <c r="K1926"/>
    </row>
    <row r="1927" spans="1:11" x14ac:dyDescent="0.25">
      <c r="A1927"/>
      <c r="B1927"/>
      <c r="C1927"/>
      <c r="D1927"/>
      <c r="E1927"/>
      <c r="F1927"/>
      <c r="G1927"/>
      <c r="H1927"/>
      <c r="I1927"/>
      <c r="J1927"/>
      <c r="K1927"/>
    </row>
    <row r="1928" spans="1:11" x14ac:dyDescent="0.25">
      <c r="A1928"/>
      <c r="B1928"/>
      <c r="C1928"/>
      <c r="D1928"/>
      <c r="E1928"/>
      <c r="F1928"/>
      <c r="G1928"/>
      <c r="H1928"/>
      <c r="I1928"/>
      <c r="J1928"/>
      <c r="K1928"/>
    </row>
    <row r="1929" spans="1:11" x14ac:dyDescent="0.25">
      <c r="A1929"/>
      <c r="B1929"/>
      <c r="C1929"/>
      <c r="D1929"/>
      <c r="E1929"/>
      <c r="F1929"/>
      <c r="G1929"/>
      <c r="H1929"/>
      <c r="I1929"/>
      <c r="J1929"/>
      <c r="K1929"/>
    </row>
    <row r="1930" spans="1:11" x14ac:dyDescent="0.25">
      <c r="A1930"/>
      <c r="B1930"/>
      <c r="C1930"/>
      <c r="D1930"/>
      <c r="E1930"/>
      <c r="F1930"/>
      <c r="G1930"/>
      <c r="H1930"/>
      <c r="I1930"/>
      <c r="J1930"/>
      <c r="K1930"/>
    </row>
    <row r="1931" spans="1:11" x14ac:dyDescent="0.25">
      <c r="A1931"/>
      <c r="B1931"/>
      <c r="C1931"/>
      <c r="D1931"/>
      <c r="E1931"/>
      <c r="F1931"/>
      <c r="G1931"/>
      <c r="H1931"/>
      <c r="I1931"/>
      <c r="J1931"/>
      <c r="K1931"/>
    </row>
    <row r="1932" spans="1:11" x14ac:dyDescent="0.25">
      <c r="A1932"/>
      <c r="B1932"/>
      <c r="C1932"/>
      <c r="D1932"/>
      <c r="E1932"/>
      <c r="F1932"/>
      <c r="G1932"/>
      <c r="H1932"/>
      <c r="I1932"/>
      <c r="J1932"/>
      <c r="K1932"/>
    </row>
    <row r="1933" spans="1:11" x14ac:dyDescent="0.25">
      <c r="A1933"/>
      <c r="B1933"/>
      <c r="C1933"/>
      <c r="D1933"/>
      <c r="E1933"/>
      <c r="F1933"/>
      <c r="G1933"/>
      <c r="H1933"/>
      <c r="I1933"/>
      <c r="J1933"/>
      <c r="K1933"/>
    </row>
    <row r="1934" spans="1:11" x14ac:dyDescent="0.25">
      <c r="A1934"/>
      <c r="B1934"/>
      <c r="C1934"/>
      <c r="D1934"/>
      <c r="E1934"/>
      <c r="F1934"/>
      <c r="G1934"/>
      <c r="H1934"/>
      <c r="I1934"/>
      <c r="J1934"/>
      <c r="K1934"/>
    </row>
    <row r="1935" spans="1:11" x14ac:dyDescent="0.25">
      <c r="A1935"/>
      <c r="B1935"/>
      <c r="C1935"/>
      <c r="D1935"/>
      <c r="E1935"/>
      <c r="F1935"/>
      <c r="G1935"/>
      <c r="H1935"/>
      <c r="I1935"/>
      <c r="J1935"/>
      <c r="K1935"/>
    </row>
    <row r="1936" spans="1:11" x14ac:dyDescent="0.25">
      <c r="A1936"/>
      <c r="B1936"/>
      <c r="C1936"/>
      <c r="D1936"/>
      <c r="E1936"/>
      <c r="F1936"/>
      <c r="G1936"/>
      <c r="H1936"/>
      <c r="I1936"/>
      <c r="J1936"/>
      <c r="K1936"/>
    </row>
    <row r="1937" spans="1:11" x14ac:dyDescent="0.25">
      <c r="A1937"/>
      <c r="B1937"/>
      <c r="C1937"/>
      <c r="D1937"/>
      <c r="E1937"/>
      <c r="F1937"/>
      <c r="G1937"/>
      <c r="H1937"/>
      <c r="I1937"/>
      <c r="J1937"/>
      <c r="K1937"/>
    </row>
    <row r="1938" spans="1:11" x14ac:dyDescent="0.25">
      <c r="A1938"/>
      <c r="B1938"/>
      <c r="C1938"/>
      <c r="D1938"/>
      <c r="E1938"/>
      <c r="F1938"/>
      <c r="G1938"/>
      <c r="H1938"/>
      <c r="I1938"/>
      <c r="J1938"/>
      <c r="K1938"/>
    </row>
    <row r="1939" spans="1:11" x14ac:dyDescent="0.25">
      <c r="A1939"/>
      <c r="B1939"/>
      <c r="C1939"/>
      <c r="D1939"/>
      <c r="E1939"/>
      <c r="F1939"/>
      <c r="G1939"/>
      <c r="H1939"/>
      <c r="I1939"/>
      <c r="J1939"/>
      <c r="K1939"/>
    </row>
    <row r="1940" spans="1:11" x14ac:dyDescent="0.25">
      <c r="A1940"/>
      <c r="B1940"/>
      <c r="C1940"/>
      <c r="D1940"/>
      <c r="E1940"/>
      <c r="F1940"/>
      <c r="G1940"/>
      <c r="H1940"/>
      <c r="I1940"/>
      <c r="J1940"/>
      <c r="K1940"/>
    </row>
    <row r="1941" spans="1:11" x14ac:dyDescent="0.25">
      <c r="A1941"/>
      <c r="B1941"/>
      <c r="C1941"/>
      <c r="D1941"/>
      <c r="E1941"/>
      <c r="F1941"/>
      <c r="G1941"/>
      <c r="H1941"/>
      <c r="I1941"/>
      <c r="J1941"/>
      <c r="K1941"/>
    </row>
    <row r="1942" spans="1:11" x14ac:dyDescent="0.25">
      <c r="A1942"/>
      <c r="B1942"/>
      <c r="C1942"/>
      <c r="D1942"/>
      <c r="E1942"/>
      <c r="F1942"/>
      <c r="G1942"/>
      <c r="H1942"/>
      <c r="I1942"/>
      <c r="J1942"/>
      <c r="K1942"/>
    </row>
    <row r="1943" spans="1:11" x14ac:dyDescent="0.25">
      <c r="A1943"/>
      <c r="B1943"/>
      <c r="C1943"/>
      <c r="D1943"/>
      <c r="E1943"/>
      <c r="F1943"/>
      <c r="G1943"/>
      <c r="H1943"/>
      <c r="I1943"/>
      <c r="J1943"/>
      <c r="K1943"/>
    </row>
    <row r="1944" spans="1:11" x14ac:dyDescent="0.25">
      <c r="A1944"/>
      <c r="B1944"/>
      <c r="C1944"/>
      <c r="D1944"/>
      <c r="E1944"/>
      <c r="F1944"/>
      <c r="G1944"/>
      <c r="H1944"/>
      <c r="I1944"/>
      <c r="J1944"/>
      <c r="K1944"/>
    </row>
    <row r="1945" spans="1:11" x14ac:dyDescent="0.25">
      <c r="A1945"/>
      <c r="B1945"/>
      <c r="C1945"/>
      <c r="D1945"/>
      <c r="E1945"/>
      <c r="F1945"/>
      <c r="G1945"/>
      <c r="H1945"/>
      <c r="I1945"/>
      <c r="J1945"/>
      <c r="K1945"/>
    </row>
    <row r="1946" spans="1:11" x14ac:dyDescent="0.25">
      <c r="A1946"/>
      <c r="B1946"/>
      <c r="C1946"/>
      <c r="D1946"/>
      <c r="E1946"/>
      <c r="F1946"/>
      <c r="G1946"/>
      <c r="H1946"/>
      <c r="I1946"/>
      <c r="J1946"/>
      <c r="K1946"/>
    </row>
    <row r="1947" spans="1:11" x14ac:dyDescent="0.25">
      <c r="A1947"/>
      <c r="B1947"/>
      <c r="C1947"/>
      <c r="D1947"/>
      <c r="E1947"/>
      <c r="F1947"/>
      <c r="G1947"/>
      <c r="H1947"/>
      <c r="I1947"/>
      <c r="J1947"/>
      <c r="K1947"/>
    </row>
    <row r="1948" spans="1:11" x14ac:dyDescent="0.25">
      <c r="A1948"/>
      <c r="B1948"/>
      <c r="C1948"/>
      <c r="D1948"/>
      <c r="E1948"/>
      <c r="F1948"/>
      <c r="G1948"/>
      <c r="H1948"/>
      <c r="I1948"/>
      <c r="J1948"/>
      <c r="K1948"/>
    </row>
    <row r="1949" spans="1:11" x14ac:dyDescent="0.25">
      <c r="A1949"/>
      <c r="B1949"/>
      <c r="C1949"/>
      <c r="D1949"/>
      <c r="E1949"/>
      <c r="F1949"/>
      <c r="G1949"/>
      <c r="H1949"/>
      <c r="I1949"/>
      <c r="J1949"/>
      <c r="K1949"/>
    </row>
    <row r="1950" spans="1:11" x14ac:dyDescent="0.25">
      <c r="A1950"/>
      <c r="B1950"/>
      <c r="C1950"/>
      <c r="D1950"/>
      <c r="E1950"/>
      <c r="F1950"/>
      <c r="G1950"/>
      <c r="H1950"/>
      <c r="I1950"/>
      <c r="J1950"/>
      <c r="K1950"/>
    </row>
    <row r="1951" spans="1:11" x14ac:dyDescent="0.25">
      <c r="A1951"/>
      <c r="B1951"/>
      <c r="C1951"/>
      <c r="D1951"/>
      <c r="E1951"/>
      <c r="F1951"/>
      <c r="G1951"/>
      <c r="H1951"/>
      <c r="I1951"/>
      <c r="J1951"/>
      <c r="K1951"/>
    </row>
    <row r="1952" spans="1:11" x14ac:dyDescent="0.25">
      <c r="A1952"/>
      <c r="B1952"/>
      <c r="C1952"/>
      <c r="D1952"/>
      <c r="E1952"/>
      <c r="F1952"/>
      <c r="G1952"/>
      <c r="H1952"/>
      <c r="I1952"/>
      <c r="J1952"/>
      <c r="K1952"/>
    </row>
    <row r="1953" spans="1:11" x14ac:dyDescent="0.25">
      <c r="A1953"/>
      <c r="B1953"/>
      <c r="C1953"/>
      <c r="D1953"/>
      <c r="E1953"/>
      <c r="F1953"/>
      <c r="G1953"/>
      <c r="H1953"/>
      <c r="I1953"/>
      <c r="J1953"/>
      <c r="K1953"/>
    </row>
    <row r="1954" spans="1:11" x14ac:dyDescent="0.25">
      <c r="A1954"/>
      <c r="B1954"/>
      <c r="C1954"/>
      <c r="D1954"/>
      <c r="E1954"/>
      <c r="F1954"/>
      <c r="G1954"/>
      <c r="H1954"/>
      <c r="I1954"/>
      <c r="J1954"/>
      <c r="K1954"/>
    </row>
    <row r="1955" spans="1:11" x14ac:dyDescent="0.25">
      <c r="A1955"/>
      <c r="B1955"/>
      <c r="C1955"/>
      <c r="D1955"/>
      <c r="E1955"/>
      <c r="F1955"/>
      <c r="G1955"/>
      <c r="H1955"/>
      <c r="I1955"/>
      <c r="J1955"/>
      <c r="K1955"/>
    </row>
    <row r="1956" spans="1:11" x14ac:dyDescent="0.25">
      <c r="A1956"/>
      <c r="B1956"/>
      <c r="C1956"/>
      <c r="D1956"/>
      <c r="E1956"/>
      <c r="F1956"/>
      <c r="G1956"/>
      <c r="H1956"/>
      <c r="I1956"/>
      <c r="J1956"/>
      <c r="K1956"/>
    </row>
    <row r="1957" spans="1:11" x14ac:dyDescent="0.25">
      <c r="A1957"/>
      <c r="B1957"/>
      <c r="C1957"/>
      <c r="D1957"/>
      <c r="E1957"/>
      <c r="F1957"/>
      <c r="G1957"/>
      <c r="H1957"/>
      <c r="I1957"/>
      <c r="J1957"/>
      <c r="K1957"/>
    </row>
    <row r="1958" spans="1:11" x14ac:dyDescent="0.25">
      <c r="A1958"/>
      <c r="B1958"/>
      <c r="C1958"/>
      <c r="D1958"/>
      <c r="E1958"/>
      <c r="F1958"/>
      <c r="G1958"/>
      <c r="H1958"/>
      <c r="I1958"/>
      <c r="J1958"/>
      <c r="K1958"/>
    </row>
    <row r="1959" spans="1:11" x14ac:dyDescent="0.25">
      <c r="A1959"/>
      <c r="B1959"/>
      <c r="C1959"/>
      <c r="D1959"/>
      <c r="E1959"/>
      <c r="F1959"/>
      <c r="G1959"/>
      <c r="H1959"/>
      <c r="I1959"/>
      <c r="J1959"/>
      <c r="K1959"/>
    </row>
    <row r="1960" spans="1:11" x14ac:dyDescent="0.25">
      <c r="A1960"/>
      <c r="B1960"/>
      <c r="C1960"/>
      <c r="D1960"/>
      <c r="E1960"/>
      <c r="F1960"/>
      <c r="G1960"/>
      <c r="H1960"/>
      <c r="I1960"/>
      <c r="J1960"/>
      <c r="K1960"/>
    </row>
    <row r="1961" spans="1:11" x14ac:dyDescent="0.25">
      <c r="A1961"/>
      <c r="B1961"/>
      <c r="C1961"/>
      <c r="D1961"/>
      <c r="E1961"/>
      <c r="F1961"/>
      <c r="G1961"/>
      <c r="H1961"/>
      <c r="I1961"/>
      <c r="J1961"/>
      <c r="K1961"/>
    </row>
    <row r="1962" spans="1:11" x14ac:dyDescent="0.25">
      <c r="A1962"/>
      <c r="B1962"/>
      <c r="C1962"/>
      <c r="D1962"/>
      <c r="E1962"/>
      <c r="F1962"/>
      <c r="G1962"/>
      <c r="H1962"/>
      <c r="I1962"/>
      <c r="J1962"/>
      <c r="K1962"/>
    </row>
    <row r="1963" spans="1:11" x14ac:dyDescent="0.25">
      <c r="A1963"/>
      <c r="B1963"/>
      <c r="C1963"/>
      <c r="D1963"/>
      <c r="E1963"/>
      <c r="F1963"/>
      <c r="G1963"/>
      <c r="H1963"/>
      <c r="I1963"/>
      <c r="J1963"/>
      <c r="K1963"/>
    </row>
    <row r="1964" spans="1:11" x14ac:dyDescent="0.25">
      <c r="A1964"/>
      <c r="B1964"/>
      <c r="C1964"/>
      <c r="D1964"/>
      <c r="E1964"/>
      <c r="F1964"/>
      <c r="G1964"/>
      <c r="H1964"/>
      <c r="I1964"/>
      <c r="J1964"/>
      <c r="K1964"/>
    </row>
    <row r="1965" spans="1:11" x14ac:dyDescent="0.25">
      <c r="A1965"/>
      <c r="B1965"/>
      <c r="C1965"/>
      <c r="D1965"/>
      <c r="E1965"/>
      <c r="F1965"/>
      <c r="G1965"/>
      <c r="H1965"/>
      <c r="I1965"/>
      <c r="J1965"/>
      <c r="K1965"/>
    </row>
    <row r="1966" spans="1:11" x14ac:dyDescent="0.25">
      <c r="A1966"/>
      <c r="B1966"/>
      <c r="C1966"/>
      <c r="D1966"/>
      <c r="E1966"/>
      <c r="F1966"/>
      <c r="G1966"/>
      <c r="H1966"/>
      <c r="I1966"/>
      <c r="J1966"/>
      <c r="K1966"/>
    </row>
    <row r="1967" spans="1:11" x14ac:dyDescent="0.25">
      <c r="A1967"/>
      <c r="B1967"/>
      <c r="C1967"/>
      <c r="D1967"/>
      <c r="E1967"/>
      <c r="F1967"/>
      <c r="G1967"/>
      <c r="H1967"/>
      <c r="I1967"/>
      <c r="J1967"/>
      <c r="K1967"/>
    </row>
    <row r="1968" spans="1:11" x14ac:dyDescent="0.25">
      <c r="A1968"/>
      <c r="B1968"/>
      <c r="C1968"/>
      <c r="D1968"/>
      <c r="E1968"/>
      <c r="F1968"/>
      <c r="G1968"/>
      <c r="H1968"/>
      <c r="I1968"/>
      <c r="J1968"/>
      <c r="K1968"/>
    </row>
    <row r="1969" spans="1:11" x14ac:dyDescent="0.25">
      <c r="A1969"/>
      <c r="B1969"/>
      <c r="C1969"/>
      <c r="D1969"/>
      <c r="E1969"/>
      <c r="F1969"/>
      <c r="G1969"/>
      <c r="H1969"/>
      <c r="I1969"/>
      <c r="J1969"/>
      <c r="K1969"/>
    </row>
    <row r="1970" spans="1:11" x14ac:dyDescent="0.25">
      <c r="A1970"/>
      <c r="B1970"/>
      <c r="C1970"/>
      <c r="D1970"/>
      <c r="E1970"/>
      <c r="F1970"/>
      <c r="G1970"/>
      <c r="H1970"/>
      <c r="I1970"/>
      <c r="J1970"/>
      <c r="K1970"/>
    </row>
    <row r="1971" spans="1:11" x14ac:dyDescent="0.25">
      <c r="A1971"/>
      <c r="B1971"/>
      <c r="C1971"/>
      <c r="D1971"/>
      <c r="E1971"/>
      <c r="F1971"/>
      <c r="G1971"/>
      <c r="H1971"/>
      <c r="I1971"/>
      <c r="J1971"/>
      <c r="K1971"/>
    </row>
    <row r="1972" spans="1:11" x14ac:dyDescent="0.25">
      <c r="A1972"/>
      <c r="B1972"/>
      <c r="C1972"/>
      <c r="D1972"/>
      <c r="E1972"/>
      <c r="F1972"/>
      <c r="G1972"/>
      <c r="H1972"/>
      <c r="I1972"/>
      <c r="J1972"/>
      <c r="K1972"/>
    </row>
    <row r="1973" spans="1:11" x14ac:dyDescent="0.25">
      <c r="A1973"/>
      <c r="B1973"/>
      <c r="C1973"/>
      <c r="D1973"/>
      <c r="E1973"/>
      <c r="F1973"/>
      <c r="G1973"/>
      <c r="H1973"/>
      <c r="I1973"/>
      <c r="J1973"/>
      <c r="K1973"/>
    </row>
    <row r="1974" spans="1:11" x14ac:dyDescent="0.25">
      <c r="A1974"/>
      <c r="B1974"/>
      <c r="C1974"/>
      <c r="D1974"/>
      <c r="E1974"/>
      <c r="F1974"/>
      <c r="G1974"/>
      <c r="H1974"/>
      <c r="I1974"/>
      <c r="J1974"/>
      <c r="K1974"/>
    </row>
    <row r="1975" spans="1:11" x14ac:dyDescent="0.25">
      <c r="A1975"/>
      <c r="B1975"/>
      <c r="C1975"/>
      <c r="D1975"/>
      <c r="E1975"/>
      <c r="F1975"/>
      <c r="G1975"/>
      <c r="H1975"/>
      <c r="I1975"/>
      <c r="J1975"/>
      <c r="K1975"/>
    </row>
    <row r="1976" spans="1:11" x14ac:dyDescent="0.25">
      <c r="A1976"/>
      <c r="B1976"/>
      <c r="C1976"/>
      <c r="D1976"/>
      <c r="E1976"/>
      <c r="F1976"/>
      <c r="G1976"/>
      <c r="H1976"/>
      <c r="I1976"/>
      <c r="J1976"/>
      <c r="K1976"/>
    </row>
    <row r="1977" spans="1:11" x14ac:dyDescent="0.25">
      <c r="A1977"/>
      <c r="B1977"/>
      <c r="C1977"/>
      <c r="D1977"/>
      <c r="E1977"/>
      <c r="F1977"/>
      <c r="G1977"/>
      <c r="H1977"/>
      <c r="I1977"/>
      <c r="J1977"/>
      <c r="K1977"/>
    </row>
    <row r="1978" spans="1:11" x14ac:dyDescent="0.25">
      <c r="A1978"/>
      <c r="B1978"/>
      <c r="C1978"/>
      <c r="D1978"/>
      <c r="E1978"/>
      <c r="F1978"/>
      <c r="G1978"/>
      <c r="H1978"/>
      <c r="I1978"/>
      <c r="J1978"/>
      <c r="K1978"/>
    </row>
    <row r="1979" spans="1:11" x14ac:dyDescent="0.25">
      <c r="A1979"/>
      <c r="B1979"/>
      <c r="C1979"/>
      <c r="D1979"/>
      <c r="E1979"/>
      <c r="F1979"/>
      <c r="G1979"/>
      <c r="H1979"/>
      <c r="I1979"/>
      <c r="J1979"/>
      <c r="K1979"/>
    </row>
    <row r="1980" spans="1:11" x14ac:dyDescent="0.25">
      <c r="A1980"/>
      <c r="B1980"/>
      <c r="C1980"/>
      <c r="D1980"/>
      <c r="E1980"/>
      <c r="F1980"/>
      <c r="G1980"/>
      <c r="H1980"/>
      <c r="I1980"/>
      <c r="J1980"/>
      <c r="K1980"/>
    </row>
    <row r="1981" spans="1:11" x14ac:dyDescent="0.25">
      <c r="A1981"/>
      <c r="B1981"/>
      <c r="C1981"/>
      <c r="D1981"/>
      <c r="E1981"/>
      <c r="F1981"/>
      <c r="G1981"/>
      <c r="H1981"/>
      <c r="I1981"/>
      <c r="J1981"/>
      <c r="K1981"/>
    </row>
    <row r="1982" spans="1:11" x14ac:dyDescent="0.25">
      <c r="A1982"/>
      <c r="B1982"/>
      <c r="C1982"/>
      <c r="D1982"/>
      <c r="E1982"/>
      <c r="F1982"/>
      <c r="G1982"/>
      <c r="H1982"/>
      <c r="I1982"/>
      <c r="J1982"/>
      <c r="K1982"/>
    </row>
    <row r="1983" spans="1:11" x14ac:dyDescent="0.25">
      <c r="A1983"/>
      <c r="B1983"/>
      <c r="C1983"/>
      <c r="D1983"/>
      <c r="E1983"/>
      <c r="F1983"/>
      <c r="G1983"/>
      <c r="H1983"/>
      <c r="I1983"/>
      <c r="J1983"/>
      <c r="K1983"/>
    </row>
    <row r="1984" spans="1:11" x14ac:dyDescent="0.25">
      <c r="A1984"/>
      <c r="B1984"/>
      <c r="C1984"/>
      <c r="D1984"/>
      <c r="E1984"/>
      <c r="F1984"/>
      <c r="G1984"/>
      <c r="H1984"/>
      <c r="I1984"/>
      <c r="J1984"/>
      <c r="K1984"/>
    </row>
    <row r="1985" spans="1:11" x14ac:dyDescent="0.25">
      <c r="A1985"/>
      <c r="B1985"/>
      <c r="C1985"/>
      <c r="D1985"/>
      <c r="E1985"/>
      <c r="F1985"/>
      <c r="G1985"/>
      <c r="H1985"/>
      <c r="I1985"/>
      <c r="J1985"/>
      <c r="K1985"/>
    </row>
    <row r="1986" spans="1:11" x14ac:dyDescent="0.25">
      <c r="A1986"/>
      <c r="B1986"/>
      <c r="C1986"/>
      <c r="D1986"/>
      <c r="E1986"/>
      <c r="F1986"/>
      <c r="G1986"/>
      <c r="H1986"/>
      <c r="I1986"/>
      <c r="J1986"/>
      <c r="K1986"/>
    </row>
    <row r="1987" spans="1:11" x14ac:dyDescent="0.25">
      <c r="A1987"/>
      <c r="B1987"/>
      <c r="C1987"/>
      <c r="D1987"/>
      <c r="E1987"/>
      <c r="F1987"/>
      <c r="G1987"/>
      <c r="H1987"/>
      <c r="I1987"/>
      <c r="J1987"/>
      <c r="K1987"/>
    </row>
    <row r="1988" spans="1:11" x14ac:dyDescent="0.25">
      <c r="A1988"/>
      <c r="B1988"/>
      <c r="C1988"/>
      <c r="D1988"/>
      <c r="E1988"/>
      <c r="F1988"/>
      <c r="G1988"/>
      <c r="H1988"/>
      <c r="I1988"/>
      <c r="J1988"/>
      <c r="K1988"/>
    </row>
    <row r="1989" spans="1:11" x14ac:dyDescent="0.25">
      <c r="A1989"/>
      <c r="B1989"/>
      <c r="C1989"/>
      <c r="D1989"/>
      <c r="E1989"/>
      <c r="F1989"/>
      <c r="G1989"/>
      <c r="H1989"/>
      <c r="I1989"/>
      <c r="J1989"/>
      <c r="K1989"/>
    </row>
    <row r="1990" spans="1:11" x14ac:dyDescent="0.25">
      <c r="A1990"/>
      <c r="B1990"/>
      <c r="C1990"/>
      <c r="D1990"/>
      <c r="E1990"/>
      <c r="F1990"/>
      <c r="G1990"/>
      <c r="H1990"/>
      <c r="I1990"/>
      <c r="J1990"/>
      <c r="K1990"/>
    </row>
    <row r="1991" spans="1:11" x14ac:dyDescent="0.25">
      <c r="A1991"/>
      <c r="B1991"/>
      <c r="C1991"/>
      <c r="D1991"/>
      <c r="E1991"/>
      <c r="F1991"/>
      <c r="G1991"/>
      <c r="H1991"/>
      <c r="I1991"/>
      <c r="J1991"/>
      <c r="K1991"/>
    </row>
    <row r="1992" spans="1:11" x14ac:dyDescent="0.25">
      <c r="A1992"/>
      <c r="B1992"/>
      <c r="C1992"/>
      <c r="D1992"/>
      <c r="E1992"/>
      <c r="F1992"/>
      <c r="G1992"/>
      <c r="H1992"/>
      <c r="I1992"/>
      <c r="J1992"/>
      <c r="K1992"/>
    </row>
    <row r="1993" spans="1:11" x14ac:dyDescent="0.25">
      <c r="A1993"/>
      <c r="B1993"/>
      <c r="C1993"/>
      <c r="D1993"/>
      <c r="E1993"/>
      <c r="F1993"/>
      <c r="G1993"/>
      <c r="H1993"/>
      <c r="I1993"/>
      <c r="J1993"/>
      <c r="K1993"/>
    </row>
    <row r="1994" spans="1:11" x14ac:dyDescent="0.25">
      <c r="A1994"/>
      <c r="B1994"/>
      <c r="C1994"/>
      <c r="D1994"/>
      <c r="E1994"/>
      <c r="F1994"/>
      <c r="G1994"/>
      <c r="H1994"/>
      <c r="I1994"/>
      <c r="J1994"/>
      <c r="K1994"/>
    </row>
    <row r="1995" spans="1:11" x14ac:dyDescent="0.25">
      <c r="A1995"/>
      <c r="B1995"/>
      <c r="C1995"/>
      <c r="D1995"/>
      <c r="E1995"/>
      <c r="F1995"/>
      <c r="G1995"/>
      <c r="H1995"/>
      <c r="I1995"/>
      <c r="J1995"/>
      <c r="K1995"/>
    </row>
    <row r="1996" spans="1:11" x14ac:dyDescent="0.25">
      <c r="A1996"/>
      <c r="B1996"/>
      <c r="C1996"/>
      <c r="D1996"/>
      <c r="E1996"/>
      <c r="F1996"/>
      <c r="G1996"/>
      <c r="H1996"/>
      <c r="I1996"/>
      <c r="J1996"/>
      <c r="K1996"/>
    </row>
    <row r="1997" spans="1:11" x14ac:dyDescent="0.25">
      <c r="A1997"/>
      <c r="B1997"/>
      <c r="C1997"/>
      <c r="D1997"/>
      <c r="E1997"/>
      <c r="F1997"/>
      <c r="G1997"/>
      <c r="H1997"/>
      <c r="I1997"/>
      <c r="J1997"/>
      <c r="K1997"/>
    </row>
    <row r="1998" spans="1:11" x14ac:dyDescent="0.25">
      <c r="A1998"/>
      <c r="B1998"/>
      <c r="C1998"/>
      <c r="D1998"/>
      <c r="E1998"/>
      <c r="F1998"/>
      <c r="G1998"/>
      <c r="H1998"/>
      <c r="I1998"/>
      <c r="J1998"/>
      <c r="K1998"/>
    </row>
    <row r="1999" spans="1:11" x14ac:dyDescent="0.25">
      <c r="A1999"/>
      <c r="B1999"/>
      <c r="C1999"/>
      <c r="D1999"/>
      <c r="E1999"/>
      <c r="F1999"/>
      <c r="G1999"/>
      <c r="H1999"/>
      <c r="I1999"/>
      <c r="J1999"/>
      <c r="K1999"/>
    </row>
    <row r="2000" spans="1:11" x14ac:dyDescent="0.25">
      <c r="A2000"/>
      <c r="B2000"/>
      <c r="C2000"/>
      <c r="D2000"/>
      <c r="E2000"/>
      <c r="F2000"/>
      <c r="G2000"/>
      <c r="H2000"/>
      <c r="I2000"/>
      <c r="J2000"/>
      <c r="K2000"/>
    </row>
    <row r="2001" spans="1:11" x14ac:dyDescent="0.25">
      <c r="A2001"/>
      <c r="B2001"/>
      <c r="C2001"/>
      <c r="D2001"/>
      <c r="E2001"/>
      <c r="F2001"/>
      <c r="G2001"/>
      <c r="H2001"/>
      <c r="I2001"/>
      <c r="J2001"/>
      <c r="K2001"/>
    </row>
    <row r="2002" spans="1:11" x14ac:dyDescent="0.25">
      <c r="A2002"/>
      <c r="B2002"/>
      <c r="C2002"/>
      <c r="D2002"/>
      <c r="E2002"/>
      <c r="F2002"/>
      <c r="G2002"/>
      <c r="H2002"/>
      <c r="I2002"/>
      <c r="J2002"/>
      <c r="K2002"/>
    </row>
    <row r="2003" spans="1:11" x14ac:dyDescent="0.25">
      <c r="A2003"/>
      <c r="B2003"/>
      <c r="C2003"/>
      <c r="D2003"/>
      <c r="E2003"/>
      <c r="F2003"/>
      <c r="G2003"/>
      <c r="H2003"/>
      <c r="I2003"/>
      <c r="J2003"/>
      <c r="K2003"/>
    </row>
    <row r="2004" spans="1:11" x14ac:dyDescent="0.25">
      <c r="A2004"/>
      <c r="B2004"/>
      <c r="C2004"/>
      <c r="D2004"/>
      <c r="E2004"/>
      <c r="F2004"/>
      <c r="G2004"/>
      <c r="H2004"/>
      <c r="I2004"/>
      <c r="J2004"/>
      <c r="K2004"/>
    </row>
    <row r="2005" spans="1:11" x14ac:dyDescent="0.25">
      <c r="A2005"/>
      <c r="B2005"/>
      <c r="C2005"/>
      <c r="D2005"/>
      <c r="E2005"/>
      <c r="F2005"/>
      <c r="G2005"/>
      <c r="H2005"/>
      <c r="I2005"/>
      <c r="J2005"/>
      <c r="K2005"/>
    </row>
    <row r="2006" spans="1:11" x14ac:dyDescent="0.25">
      <c r="A2006"/>
      <c r="B2006"/>
      <c r="C2006"/>
      <c r="D2006"/>
      <c r="E2006"/>
      <c r="F2006"/>
      <c r="G2006"/>
      <c r="H2006"/>
      <c r="I2006"/>
      <c r="J2006"/>
      <c r="K2006"/>
    </row>
    <row r="2007" spans="1:11" x14ac:dyDescent="0.25">
      <c r="A2007"/>
      <c r="B2007"/>
      <c r="C2007"/>
      <c r="D2007"/>
      <c r="E2007"/>
      <c r="F2007"/>
      <c r="G2007"/>
      <c r="H2007"/>
      <c r="I2007"/>
      <c r="J2007"/>
      <c r="K2007"/>
    </row>
    <row r="2008" spans="1:11" x14ac:dyDescent="0.25">
      <c r="A2008"/>
      <c r="B2008"/>
      <c r="C2008"/>
      <c r="D2008"/>
      <c r="E2008"/>
      <c r="F2008"/>
      <c r="G2008"/>
      <c r="H2008"/>
      <c r="I2008"/>
      <c r="J2008"/>
      <c r="K2008"/>
    </row>
    <row r="2009" spans="1:11" x14ac:dyDescent="0.25">
      <c r="A2009"/>
      <c r="B2009"/>
      <c r="C2009"/>
      <c r="D2009"/>
      <c r="E2009"/>
      <c r="F2009"/>
      <c r="G2009"/>
      <c r="H2009"/>
      <c r="I2009"/>
      <c r="J2009"/>
      <c r="K2009"/>
    </row>
    <row r="2010" spans="1:11" x14ac:dyDescent="0.25">
      <c r="A2010"/>
      <c r="B2010"/>
      <c r="C2010"/>
      <c r="D2010"/>
      <c r="E2010"/>
      <c r="F2010"/>
      <c r="G2010"/>
      <c r="H2010"/>
      <c r="I2010"/>
      <c r="J2010"/>
      <c r="K2010"/>
    </row>
    <row r="2011" spans="1:11" x14ac:dyDescent="0.25">
      <c r="A2011"/>
      <c r="B2011"/>
      <c r="C2011"/>
      <c r="D2011"/>
      <c r="E2011"/>
      <c r="F2011"/>
      <c r="G2011"/>
      <c r="H2011"/>
      <c r="I2011"/>
      <c r="J2011"/>
      <c r="K2011"/>
    </row>
    <row r="2012" spans="1:11" x14ac:dyDescent="0.25">
      <c r="A2012"/>
      <c r="B2012"/>
      <c r="C2012"/>
      <c r="D2012"/>
      <c r="E2012"/>
      <c r="F2012"/>
      <c r="G2012"/>
      <c r="H2012"/>
      <c r="I2012"/>
      <c r="J2012"/>
      <c r="K2012"/>
    </row>
    <row r="2013" spans="1:11" x14ac:dyDescent="0.25">
      <c r="A2013"/>
      <c r="B2013"/>
      <c r="C2013"/>
      <c r="D2013"/>
      <c r="E2013"/>
      <c r="F2013"/>
      <c r="G2013"/>
      <c r="H2013"/>
      <c r="I2013"/>
      <c r="J2013"/>
      <c r="K2013"/>
    </row>
    <row r="2014" spans="1:11" x14ac:dyDescent="0.25">
      <c r="A2014"/>
      <c r="B2014"/>
      <c r="C2014"/>
      <c r="D2014"/>
      <c r="E2014"/>
      <c r="F2014"/>
      <c r="G2014"/>
      <c r="H2014"/>
      <c r="I2014"/>
      <c r="J2014"/>
      <c r="K2014"/>
    </row>
    <row r="2015" spans="1:11" x14ac:dyDescent="0.25">
      <c r="A2015"/>
      <c r="B2015"/>
      <c r="C2015"/>
      <c r="D2015"/>
      <c r="E2015"/>
      <c r="F2015"/>
      <c r="G2015"/>
      <c r="H2015"/>
      <c r="I2015"/>
      <c r="J2015"/>
      <c r="K2015"/>
    </row>
    <row r="2016" spans="1:11" x14ac:dyDescent="0.25">
      <c r="A2016"/>
      <c r="B2016"/>
      <c r="C2016"/>
      <c r="D2016"/>
      <c r="E2016"/>
      <c r="F2016"/>
      <c r="G2016"/>
      <c r="H2016"/>
      <c r="I2016"/>
      <c r="J2016"/>
      <c r="K2016"/>
    </row>
    <row r="2017" spans="1:11" x14ac:dyDescent="0.25">
      <c r="A2017"/>
      <c r="B2017"/>
      <c r="C2017"/>
      <c r="D2017"/>
      <c r="E2017"/>
      <c r="F2017"/>
      <c r="G2017"/>
      <c r="H2017"/>
      <c r="I2017"/>
      <c r="J2017"/>
      <c r="K2017"/>
    </row>
    <row r="2018" spans="1:11" x14ac:dyDescent="0.25">
      <c r="A2018"/>
      <c r="B2018"/>
      <c r="C2018"/>
      <c r="D2018"/>
      <c r="E2018"/>
      <c r="F2018"/>
      <c r="G2018"/>
      <c r="H2018"/>
      <c r="I2018"/>
      <c r="J2018"/>
      <c r="K2018"/>
    </row>
    <row r="2019" spans="1:11" x14ac:dyDescent="0.25">
      <c r="A2019"/>
      <c r="B2019"/>
      <c r="C2019"/>
      <c r="D2019"/>
      <c r="E2019"/>
      <c r="F2019"/>
      <c r="G2019"/>
      <c r="H2019"/>
      <c r="I2019"/>
      <c r="J2019"/>
      <c r="K2019"/>
    </row>
    <row r="2020" spans="1:11" x14ac:dyDescent="0.25">
      <c r="A2020"/>
      <c r="B2020"/>
      <c r="C2020"/>
      <c r="D2020"/>
      <c r="E2020"/>
      <c r="F2020"/>
      <c r="G2020"/>
      <c r="H2020"/>
      <c r="I2020"/>
      <c r="J2020"/>
      <c r="K2020"/>
    </row>
    <row r="2021" spans="1:11" x14ac:dyDescent="0.25">
      <c r="A2021"/>
      <c r="B2021"/>
      <c r="C2021"/>
      <c r="D2021"/>
      <c r="E2021"/>
      <c r="F2021"/>
      <c r="G2021"/>
      <c r="H2021"/>
      <c r="I2021"/>
      <c r="J2021"/>
      <c r="K2021"/>
    </row>
    <row r="2022" spans="1:11" x14ac:dyDescent="0.25">
      <c r="A2022"/>
      <c r="B2022"/>
      <c r="C2022"/>
      <c r="D2022"/>
      <c r="E2022"/>
      <c r="F2022"/>
      <c r="G2022"/>
      <c r="H2022"/>
      <c r="I2022"/>
      <c r="J2022"/>
      <c r="K2022"/>
    </row>
    <row r="2023" spans="1:11" x14ac:dyDescent="0.25">
      <c r="A2023"/>
      <c r="B2023"/>
      <c r="C2023"/>
      <c r="D2023"/>
      <c r="E2023"/>
      <c r="F2023"/>
      <c r="G2023"/>
      <c r="H2023"/>
      <c r="I2023"/>
      <c r="J2023"/>
      <c r="K2023"/>
    </row>
    <row r="2024" spans="1:11" x14ac:dyDescent="0.25">
      <c r="A2024"/>
      <c r="B2024"/>
      <c r="C2024"/>
      <c r="D2024"/>
      <c r="E2024"/>
      <c r="F2024"/>
      <c r="G2024"/>
      <c r="H2024"/>
      <c r="I2024"/>
      <c r="J2024"/>
      <c r="K2024"/>
    </row>
    <row r="2025" spans="1:11" x14ac:dyDescent="0.25">
      <c r="A2025"/>
      <c r="B2025"/>
      <c r="C2025"/>
      <c r="D2025"/>
      <c r="E2025"/>
      <c r="F2025"/>
      <c r="G2025"/>
      <c r="H2025"/>
      <c r="I2025"/>
      <c r="J2025"/>
      <c r="K2025"/>
    </row>
    <row r="2026" spans="1:11" x14ac:dyDescent="0.25">
      <c r="A2026"/>
      <c r="B2026"/>
      <c r="C2026"/>
      <c r="D2026"/>
      <c r="E2026"/>
      <c r="F2026"/>
      <c r="G2026"/>
      <c r="H2026"/>
      <c r="I2026"/>
      <c r="J2026"/>
      <c r="K2026"/>
    </row>
    <row r="2027" spans="1:11" x14ac:dyDescent="0.25">
      <c r="A2027"/>
      <c r="B2027"/>
      <c r="C2027"/>
      <c r="D2027"/>
      <c r="E2027"/>
      <c r="F2027"/>
      <c r="G2027"/>
      <c r="H2027"/>
      <c r="I2027"/>
      <c r="J2027"/>
      <c r="K2027"/>
    </row>
    <row r="2028" spans="1:11" x14ac:dyDescent="0.25">
      <c r="A2028"/>
      <c r="B2028"/>
      <c r="C2028"/>
      <c r="D2028"/>
      <c r="E2028"/>
      <c r="F2028"/>
      <c r="G2028"/>
      <c r="H2028"/>
      <c r="I2028"/>
      <c r="J2028"/>
      <c r="K2028"/>
    </row>
    <row r="2029" spans="1:11" x14ac:dyDescent="0.25">
      <c r="A2029"/>
      <c r="B2029"/>
      <c r="C2029"/>
      <c r="D2029"/>
      <c r="E2029"/>
      <c r="F2029"/>
      <c r="G2029"/>
      <c r="H2029"/>
      <c r="I2029"/>
      <c r="J2029"/>
      <c r="K2029"/>
    </row>
    <row r="2030" spans="1:11" x14ac:dyDescent="0.25">
      <c r="A2030"/>
      <c r="B2030"/>
      <c r="C2030"/>
      <c r="D2030"/>
      <c r="E2030"/>
      <c r="F2030"/>
      <c r="G2030"/>
      <c r="H2030"/>
      <c r="I2030"/>
      <c r="J2030"/>
      <c r="K2030"/>
    </row>
    <row r="2031" spans="1:11" x14ac:dyDescent="0.25">
      <c r="A2031"/>
      <c r="B2031"/>
      <c r="C2031"/>
      <c r="D2031"/>
      <c r="E2031"/>
      <c r="F2031"/>
      <c r="G2031"/>
      <c r="H2031"/>
      <c r="I2031"/>
      <c r="J2031"/>
      <c r="K2031"/>
    </row>
    <row r="2032" spans="1:11" x14ac:dyDescent="0.25">
      <c r="A2032"/>
      <c r="B2032"/>
      <c r="C2032"/>
      <c r="D2032"/>
      <c r="E2032"/>
      <c r="F2032"/>
      <c r="G2032"/>
      <c r="H2032"/>
      <c r="I2032"/>
      <c r="J2032"/>
      <c r="K2032"/>
    </row>
    <row r="2033" spans="1:11" x14ac:dyDescent="0.25">
      <c r="A2033"/>
      <c r="B2033"/>
      <c r="C2033"/>
      <c r="D2033"/>
      <c r="E2033"/>
      <c r="F2033"/>
      <c r="G2033"/>
      <c r="H2033"/>
      <c r="I2033"/>
      <c r="J2033"/>
      <c r="K2033"/>
    </row>
    <row r="2034" spans="1:11" x14ac:dyDescent="0.25">
      <c r="A2034"/>
      <c r="B2034"/>
      <c r="C2034"/>
      <c r="D2034"/>
      <c r="E2034"/>
      <c r="F2034"/>
      <c r="G2034"/>
      <c r="H2034"/>
      <c r="I2034"/>
      <c r="J2034"/>
      <c r="K2034"/>
    </row>
    <row r="2035" spans="1:11" x14ac:dyDescent="0.25">
      <c r="A2035"/>
      <c r="B2035"/>
      <c r="C2035"/>
      <c r="D2035"/>
      <c r="E2035"/>
      <c r="F2035"/>
      <c r="G2035"/>
      <c r="H2035"/>
      <c r="I2035"/>
      <c r="J2035"/>
      <c r="K2035"/>
    </row>
    <row r="2036" spans="1:11" x14ac:dyDescent="0.25">
      <c r="A2036"/>
      <c r="B2036"/>
      <c r="C2036"/>
      <c r="D2036"/>
      <c r="E2036"/>
      <c r="F2036"/>
      <c r="G2036"/>
      <c r="H2036"/>
      <c r="I2036"/>
      <c r="J2036"/>
      <c r="K2036"/>
    </row>
    <row r="2037" spans="1:11" x14ac:dyDescent="0.25">
      <c r="A2037"/>
      <c r="B2037"/>
      <c r="C2037"/>
      <c r="D2037"/>
      <c r="E2037"/>
      <c r="F2037"/>
      <c r="G2037"/>
      <c r="H2037"/>
      <c r="I2037"/>
      <c r="J2037"/>
      <c r="K2037"/>
    </row>
    <row r="2038" spans="1:11" x14ac:dyDescent="0.25">
      <c r="A2038"/>
      <c r="B2038"/>
      <c r="C2038"/>
      <c r="D2038"/>
      <c r="E2038"/>
      <c r="F2038"/>
      <c r="G2038"/>
      <c r="H2038"/>
      <c r="I2038"/>
      <c r="J2038"/>
      <c r="K2038"/>
    </row>
    <row r="2039" spans="1:11" x14ac:dyDescent="0.25">
      <c r="A2039"/>
      <c r="B2039"/>
      <c r="C2039"/>
      <c r="D2039"/>
      <c r="E2039"/>
      <c r="F2039"/>
      <c r="G2039"/>
      <c r="H2039"/>
      <c r="I2039"/>
      <c r="J2039"/>
      <c r="K2039"/>
    </row>
    <row r="2040" spans="1:11" x14ac:dyDescent="0.25">
      <c r="A2040"/>
      <c r="B2040"/>
      <c r="C2040"/>
      <c r="D2040"/>
      <c r="E2040"/>
      <c r="F2040"/>
      <c r="G2040"/>
      <c r="H2040"/>
      <c r="I2040"/>
      <c r="J2040"/>
      <c r="K2040"/>
    </row>
    <row r="2041" spans="1:11" x14ac:dyDescent="0.25">
      <c r="A2041"/>
      <c r="B2041"/>
      <c r="C2041"/>
      <c r="D2041"/>
      <c r="E2041"/>
      <c r="F2041"/>
      <c r="G2041"/>
      <c r="H2041"/>
      <c r="I2041"/>
      <c r="J2041"/>
      <c r="K2041"/>
    </row>
    <row r="2042" spans="1:11" x14ac:dyDescent="0.25">
      <c r="A2042"/>
      <c r="B2042"/>
      <c r="C2042"/>
      <c r="D2042"/>
      <c r="E2042"/>
      <c r="F2042"/>
      <c r="G2042"/>
      <c r="H2042"/>
      <c r="I2042"/>
      <c r="J2042"/>
      <c r="K2042"/>
    </row>
    <row r="2043" spans="1:11" x14ac:dyDescent="0.25">
      <c r="A2043"/>
      <c r="B2043"/>
      <c r="C2043"/>
      <c r="D2043"/>
      <c r="E2043"/>
      <c r="F2043"/>
      <c r="G2043"/>
      <c r="H2043"/>
      <c r="I2043"/>
      <c r="J2043"/>
      <c r="K2043"/>
    </row>
    <row r="2044" spans="1:11" x14ac:dyDescent="0.25">
      <c r="A2044"/>
      <c r="B2044"/>
      <c r="C2044"/>
      <c r="D2044"/>
      <c r="E2044"/>
      <c r="F2044"/>
      <c r="G2044"/>
      <c r="H2044"/>
      <c r="I2044"/>
      <c r="J2044"/>
      <c r="K2044"/>
    </row>
    <row r="2045" spans="1:11" x14ac:dyDescent="0.25">
      <c r="A2045"/>
      <c r="B2045"/>
      <c r="C2045"/>
      <c r="D2045"/>
      <c r="E2045"/>
      <c r="F2045"/>
      <c r="G2045"/>
      <c r="H2045"/>
      <c r="I2045"/>
      <c r="J2045"/>
      <c r="K2045"/>
    </row>
    <row r="2046" spans="1:11" x14ac:dyDescent="0.25">
      <c r="A2046"/>
      <c r="B2046"/>
      <c r="C2046"/>
      <c r="D2046"/>
      <c r="E2046"/>
      <c r="F2046"/>
      <c r="G2046"/>
      <c r="H2046"/>
      <c r="I2046"/>
      <c r="J2046"/>
      <c r="K2046"/>
    </row>
    <row r="2047" spans="1:11" x14ac:dyDescent="0.25">
      <c r="A2047"/>
      <c r="B2047"/>
      <c r="C2047"/>
      <c r="D2047"/>
      <c r="E2047"/>
      <c r="F2047"/>
      <c r="G2047"/>
      <c r="H2047"/>
      <c r="I2047"/>
      <c r="J2047"/>
      <c r="K2047"/>
    </row>
    <row r="2048" spans="1:11" x14ac:dyDescent="0.25">
      <c r="A2048"/>
      <c r="B2048"/>
      <c r="C2048"/>
      <c r="D2048"/>
      <c r="E2048"/>
      <c r="F2048"/>
      <c r="G2048"/>
      <c r="H2048"/>
      <c r="I2048"/>
      <c r="J2048"/>
      <c r="K2048"/>
    </row>
    <row r="2049" spans="1:11" x14ac:dyDescent="0.25">
      <c r="A2049"/>
      <c r="B2049"/>
      <c r="C2049"/>
      <c r="D2049"/>
      <c r="E2049"/>
      <c r="F2049"/>
      <c r="G2049"/>
      <c r="H2049"/>
      <c r="I2049"/>
      <c r="J2049"/>
      <c r="K2049"/>
    </row>
    <row r="2050" spans="1:11" x14ac:dyDescent="0.25">
      <c r="A2050"/>
      <c r="B2050"/>
      <c r="C2050"/>
      <c r="D2050"/>
      <c r="E2050"/>
      <c r="F2050"/>
      <c r="G2050"/>
      <c r="H2050"/>
      <c r="I2050"/>
      <c r="J2050"/>
      <c r="K2050"/>
    </row>
    <row r="2051" spans="1:11" x14ac:dyDescent="0.25">
      <c r="A2051"/>
      <c r="B2051"/>
      <c r="C2051"/>
      <c r="D2051"/>
      <c r="E2051"/>
      <c r="F2051"/>
      <c r="G2051"/>
      <c r="H2051"/>
      <c r="I2051"/>
      <c r="J2051"/>
      <c r="K2051"/>
    </row>
    <row r="2052" spans="1:11" x14ac:dyDescent="0.25">
      <c r="A2052"/>
      <c r="B2052"/>
      <c r="C2052"/>
      <c r="D2052"/>
      <c r="E2052"/>
      <c r="F2052"/>
      <c r="G2052"/>
      <c r="H2052"/>
      <c r="I2052"/>
      <c r="J2052"/>
      <c r="K2052"/>
    </row>
    <row r="2053" spans="1:11" x14ac:dyDescent="0.25">
      <c r="A2053"/>
      <c r="B2053"/>
      <c r="C2053"/>
      <c r="D2053"/>
      <c r="E2053"/>
      <c r="F2053"/>
      <c r="G2053"/>
      <c r="H2053"/>
      <c r="I2053"/>
      <c r="J2053"/>
      <c r="K2053"/>
    </row>
    <row r="2054" spans="1:11" x14ac:dyDescent="0.25">
      <c r="A2054"/>
      <c r="B2054"/>
      <c r="C2054"/>
      <c r="D2054"/>
      <c r="E2054"/>
      <c r="F2054"/>
      <c r="G2054"/>
      <c r="H2054"/>
      <c r="I2054"/>
      <c r="J2054"/>
      <c r="K2054"/>
    </row>
    <row r="2055" spans="1:11" x14ac:dyDescent="0.25">
      <c r="A2055"/>
      <c r="B2055"/>
      <c r="C2055"/>
      <c r="D2055"/>
      <c r="E2055"/>
      <c r="F2055"/>
      <c r="G2055"/>
      <c r="H2055"/>
      <c r="I2055"/>
      <c r="J2055"/>
      <c r="K2055"/>
    </row>
    <row r="2056" spans="1:11" x14ac:dyDescent="0.25">
      <c r="A2056"/>
      <c r="B2056"/>
      <c r="C2056"/>
      <c r="D2056"/>
      <c r="E2056"/>
      <c r="F2056"/>
      <c r="G2056"/>
      <c r="H2056"/>
      <c r="I2056"/>
      <c r="J2056"/>
      <c r="K2056"/>
    </row>
    <row r="2057" spans="1:11" x14ac:dyDescent="0.25">
      <c r="A2057"/>
      <c r="B2057"/>
      <c r="C2057"/>
      <c r="D2057"/>
      <c r="E2057"/>
      <c r="F2057"/>
      <c r="G2057"/>
      <c r="H2057"/>
      <c r="I2057"/>
      <c r="J2057"/>
      <c r="K2057"/>
    </row>
    <row r="2058" spans="1:11" x14ac:dyDescent="0.25">
      <c r="A2058"/>
      <c r="B2058"/>
      <c r="C2058"/>
      <c r="D2058"/>
      <c r="E2058"/>
      <c r="F2058"/>
      <c r="G2058"/>
      <c r="H2058"/>
      <c r="I2058"/>
      <c r="J2058"/>
      <c r="K2058"/>
    </row>
    <row r="2059" spans="1:11" x14ac:dyDescent="0.25">
      <c r="A2059"/>
      <c r="B2059"/>
      <c r="C2059"/>
      <c r="D2059"/>
      <c r="E2059"/>
      <c r="F2059"/>
      <c r="G2059"/>
      <c r="H2059"/>
      <c r="I2059"/>
      <c r="J2059"/>
      <c r="K2059"/>
    </row>
    <row r="2060" spans="1:11" x14ac:dyDescent="0.25">
      <c r="A2060"/>
      <c r="B2060"/>
      <c r="C2060"/>
      <c r="D2060"/>
      <c r="E2060"/>
      <c r="F2060"/>
      <c r="G2060"/>
      <c r="H2060"/>
      <c r="I2060"/>
      <c r="J2060"/>
      <c r="K2060"/>
    </row>
    <row r="2061" spans="1:11" x14ac:dyDescent="0.25">
      <c r="A2061"/>
      <c r="B2061"/>
      <c r="C2061"/>
      <c r="D2061"/>
      <c r="E2061"/>
      <c r="F2061"/>
      <c r="G2061"/>
      <c r="H2061"/>
      <c r="I2061"/>
      <c r="J2061"/>
      <c r="K2061"/>
    </row>
    <row r="2062" spans="1:11" x14ac:dyDescent="0.25">
      <c r="A2062"/>
      <c r="B2062"/>
      <c r="C2062"/>
      <c r="D2062"/>
      <c r="E2062"/>
      <c r="F2062"/>
      <c r="G2062"/>
      <c r="H2062"/>
      <c r="I2062"/>
      <c r="J2062"/>
      <c r="K2062"/>
    </row>
    <row r="2063" spans="1:11" x14ac:dyDescent="0.25">
      <c r="A2063"/>
      <c r="B2063"/>
      <c r="C2063"/>
      <c r="D2063"/>
      <c r="E2063"/>
      <c r="F2063"/>
      <c r="G2063"/>
      <c r="H2063"/>
      <c r="I2063"/>
      <c r="J2063"/>
      <c r="K2063"/>
    </row>
    <row r="2064" spans="1:11" x14ac:dyDescent="0.25">
      <c r="A2064"/>
      <c r="B2064"/>
      <c r="C2064"/>
      <c r="D2064"/>
      <c r="E2064"/>
      <c r="F2064"/>
      <c r="G2064"/>
      <c r="H2064"/>
      <c r="I2064"/>
      <c r="J2064"/>
      <c r="K2064"/>
    </row>
    <row r="2065" spans="1:11" x14ac:dyDescent="0.25">
      <c r="A2065"/>
      <c r="B2065"/>
      <c r="C2065"/>
      <c r="D2065"/>
      <c r="E2065"/>
      <c r="F2065"/>
      <c r="G2065"/>
      <c r="H2065"/>
      <c r="I2065"/>
      <c r="J2065"/>
      <c r="K2065"/>
    </row>
    <row r="2066" spans="1:11" x14ac:dyDescent="0.25">
      <c r="A2066"/>
      <c r="B2066"/>
      <c r="C2066"/>
      <c r="D2066"/>
      <c r="E2066"/>
      <c r="F2066"/>
      <c r="G2066"/>
      <c r="H2066"/>
      <c r="I2066"/>
      <c r="J2066"/>
      <c r="K2066"/>
    </row>
    <row r="2067" spans="1:11" x14ac:dyDescent="0.25">
      <c r="A2067"/>
      <c r="B2067"/>
      <c r="C2067"/>
      <c r="D2067"/>
      <c r="E2067"/>
      <c r="F2067"/>
      <c r="G2067"/>
      <c r="H2067"/>
      <c r="I2067"/>
      <c r="J2067"/>
      <c r="K2067"/>
    </row>
    <row r="2068" spans="1:11" x14ac:dyDescent="0.25">
      <c r="A2068"/>
      <c r="B2068"/>
      <c r="C2068"/>
      <c r="D2068"/>
      <c r="E2068"/>
      <c r="F2068"/>
      <c r="G2068"/>
      <c r="H2068"/>
      <c r="I2068"/>
      <c r="J2068"/>
      <c r="K2068"/>
    </row>
    <row r="2069" spans="1:11" x14ac:dyDescent="0.25">
      <c r="A2069"/>
      <c r="B2069"/>
      <c r="C2069"/>
      <c r="D2069"/>
      <c r="E2069"/>
      <c r="F2069"/>
      <c r="G2069"/>
      <c r="H2069"/>
      <c r="I2069"/>
      <c r="J2069"/>
      <c r="K2069"/>
    </row>
    <row r="2070" spans="1:11" x14ac:dyDescent="0.25">
      <c r="A2070"/>
      <c r="B2070"/>
      <c r="C2070"/>
      <c r="D2070"/>
      <c r="E2070"/>
      <c r="F2070"/>
      <c r="G2070"/>
      <c r="H2070"/>
      <c r="I2070"/>
      <c r="J2070"/>
      <c r="K2070"/>
    </row>
    <row r="2071" spans="1:11" x14ac:dyDescent="0.25">
      <c r="A2071"/>
      <c r="B2071"/>
      <c r="C2071"/>
      <c r="D2071"/>
      <c r="E2071"/>
      <c r="F2071"/>
      <c r="G2071"/>
      <c r="H2071"/>
      <c r="I2071"/>
      <c r="J2071"/>
      <c r="K2071"/>
    </row>
    <row r="2072" spans="1:11" x14ac:dyDescent="0.25">
      <c r="A2072"/>
      <c r="B2072"/>
      <c r="C2072"/>
      <c r="D2072"/>
      <c r="E2072"/>
      <c r="F2072"/>
      <c r="G2072"/>
      <c r="H2072"/>
      <c r="I2072"/>
      <c r="J2072"/>
      <c r="K2072"/>
    </row>
    <row r="2073" spans="1:11" x14ac:dyDescent="0.25">
      <c r="A2073"/>
      <c r="B2073"/>
      <c r="C2073"/>
      <c r="D2073"/>
      <c r="E2073"/>
      <c r="F2073"/>
      <c r="G2073"/>
      <c r="H2073"/>
      <c r="I2073"/>
      <c r="J2073"/>
      <c r="K2073"/>
    </row>
    <row r="2074" spans="1:11" x14ac:dyDescent="0.25">
      <c r="A2074"/>
      <c r="B2074"/>
      <c r="C2074"/>
      <c r="D2074"/>
      <c r="E2074"/>
      <c r="F2074"/>
      <c r="G2074"/>
      <c r="H2074"/>
      <c r="I2074"/>
      <c r="J2074"/>
      <c r="K2074"/>
    </row>
    <row r="2075" spans="1:11" x14ac:dyDescent="0.25">
      <c r="A2075"/>
      <c r="B2075"/>
      <c r="C2075"/>
      <c r="D2075"/>
      <c r="E2075"/>
      <c r="F2075"/>
      <c r="G2075"/>
      <c r="H2075"/>
      <c r="I2075"/>
      <c r="J2075"/>
      <c r="K2075"/>
    </row>
    <row r="2076" spans="1:11" x14ac:dyDescent="0.25">
      <c r="A2076"/>
      <c r="B2076"/>
      <c r="C2076"/>
      <c r="D2076"/>
      <c r="E2076"/>
      <c r="F2076"/>
      <c r="G2076"/>
      <c r="H2076"/>
      <c r="I2076"/>
      <c r="J2076"/>
      <c r="K2076"/>
    </row>
    <row r="2077" spans="1:11" x14ac:dyDescent="0.25">
      <c r="A2077"/>
      <c r="B2077"/>
      <c r="C2077"/>
      <c r="D2077"/>
      <c r="E2077"/>
      <c r="F2077"/>
      <c r="G2077"/>
      <c r="H2077"/>
      <c r="I2077"/>
      <c r="J2077"/>
      <c r="K2077"/>
    </row>
    <row r="2078" spans="1:11" x14ac:dyDescent="0.25">
      <c r="A2078"/>
      <c r="B2078"/>
      <c r="C2078"/>
      <c r="D2078"/>
      <c r="E2078"/>
      <c r="F2078"/>
      <c r="G2078"/>
      <c r="H2078"/>
      <c r="I2078"/>
      <c r="J2078"/>
      <c r="K2078"/>
    </row>
    <row r="2079" spans="1:11" x14ac:dyDescent="0.25">
      <c r="A2079"/>
      <c r="B2079"/>
      <c r="C2079"/>
      <c r="D2079"/>
      <c r="E2079"/>
      <c r="F2079"/>
      <c r="G2079"/>
      <c r="H2079"/>
      <c r="I2079"/>
      <c r="J2079"/>
      <c r="K2079"/>
    </row>
    <row r="2080" spans="1:11" x14ac:dyDescent="0.25">
      <c r="A2080"/>
      <c r="B2080"/>
      <c r="C2080"/>
      <c r="D2080"/>
      <c r="E2080"/>
      <c r="F2080"/>
      <c r="G2080"/>
      <c r="H2080"/>
      <c r="I2080"/>
      <c r="J2080"/>
      <c r="K2080"/>
    </row>
    <row r="2081" spans="1:11" x14ac:dyDescent="0.25">
      <c r="A2081"/>
      <c r="B2081"/>
      <c r="C2081"/>
      <c r="D2081"/>
      <c r="E2081"/>
      <c r="F2081"/>
      <c r="G2081"/>
      <c r="H2081"/>
      <c r="I2081"/>
      <c r="J2081"/>
      <c r="K2081"/>
    </row>
    <row r="2082" spans="1:11" x14ac:dyDescent="0.25">
      <c r="A2082"/>
      <c r="B2082"/>
      <c r="C2082"/>
      <c r="D2082"/>
      <c r="E2082"/>
      <c r="F2082"/>
      <c r="G2082"/>
      <c r="H2082"/>
      <c r="I2082"/>
      <c r="J2082"/>
      <c r="K2082"/>
    </row>
    <row r="2083" spans="1:11" x14ac:dyDescent="0.25">
      <c r="A2083"/>
      <c r="B2083"/>
      <c r="C2083"/>
      <c r="D2083"/>
      <c r="E2083"/>
      <c r="F2083"/>
      <c r="G2083"/>
      <c r="H2083"/>
      <c r="I2083"/>
      <c r="J2083"/>
      <c r="K2083"/>
    </row>
    <row r="2084" spans="1:11" x14ac:dyDescent="0.25">
      <c r="A2084"/>
      <c r="B2084"/>
      <c r="C2084"/>
      <c r="D2084"/>
      <c r="E2084"/>
      <c r="F2084"/>
      <c r="G2084"/>
      <c r="H2084"/>
      <c r="I2084"/>
      <c r="J2084"/>
      <c r="K2084"/>
    </row>
    <row r="2085" spans="1:11" x14ac:dyDescent="0.25">
      <c r="A2085"/>
      <c r="B2085"/>
      <c r="C2085"/>
      <c r="D2085"/>
      <c r="E2085"/>
      <c r="F2085"/>
      <c r="G2085"/>
      <c r="H2085"/>
      <c r="I2085"/>
      <c r="J2085"/>
      <c r="K2085"/>
    </row>
    <row r="2086" spans="1:11" x14ac:dyDescent="0.25">
      <c r="A2086"/>
      <c r="B2086"/>
      <c r="C2086"/>
      <c r="D2086"/>
      <c r="E2086"/>
      <c r="F2086"/>
      <c r="G2086"/>
      <c r="H2086"/>
      <c r="I2086"/>
      <c r="J2086"/>
      <c r="K2086"/>
    </row>
    <row r="2087" spans="1:11" x14ac:dyDescent="0.25">
      <c r="A2087"/>
      <c r="B2087"/>
      <c r="C2087"/>
      <c r="D2087"/>
      <c r="E2087"/>
      <c r="F2087"/>
      <c r="G2087"/>
      <c r="H2087"/>
      <c r="I2087"/>
      <c r="J2087"/>
      <c r="K2087"/>
    </row>
    <row r="2088" spans="1:11" x14ac:dyDescent="0.25">
      <c r="A2088"/>
      <c r="B2088"/>
      <c r="C2088"/>
      <c r="D2088"/>
      <c r="E2088"/>
      <c r="F2088"/>
      <c r="G2088"/>
      <c r="H2088"/>
      <c r="I2088"/>
      <c r="J2088"/>
      <c r="K2088"/>
    </row>
    <row r="2089" spans="1:11" x14ac:dyDescent="0.25">
      <c r="A2089"/>
      <c r="B2089"/>
      <c r="C2089"/>
      <c r="D2089"/>
      <c r="E2089"/>
      <c r="F2089"/>
      <c r="G2089"/>
      <c r="H2089"/>
      <c r="I2089"/>
      <c r="J2089"/>
      <c r="K2089"/>
    </row>
    <row r="2090" spans="1:11" x14ac:dyDescent="0.25">
      <c r="A2090"/>
      <c r="B2090"/>
      <c r="C2090"/>
      <c r="D2090"/>
      <c r="E2090"/>
      <c r="F2090"/>
      <c r="G2090"/>
      <c r="H2090"/>
      <c r="I2090"/>
      <c r="J2090"/>
      <c r="K2090"/>
    </row>
    <row r="2091" spans="1:11" x14ac:dyDescent="0.25">
      <c r="A2091"/>
      <c r="B2091"/>
      <c r="C2091"/>
      <c r="D2091"/>
      <c r="E2091"/>
      <c r="F2091"/>
      <c r="G2091"/>
      <c r="H2091"/>
      <c r="I2091"/>
      <c r="J2091"/>
      <c r="K2091"/>
    </row>
    <row r="2092" spans="1:11" x14ac:dyDescent="0.25">
      <c r="A2092"/>
      <c r="B2092"/>
      <c r="C2092"/>
      <c r="D2092"/>
      <c r="E2092"/>
      <c r="F2092"/>
      <c r="G2092"/>
      <c r="H2092"/>
      <c r="I2092"/>
      <c r="J2092"/>
      <c r="K2092"/>
    </row>
    <row r="2093" spans="1:11" x14ac:dyDescent="0.25">
      <c r="A2093"/>
      <c r="B2093"/>
      <c r="C2093"/>
      <c r="D2093"/>
      <c r="E2093"/>
      <c r="F2093"/>
      <c r="G2093"/>
      <c r="H2093"/>
      <c r="I2093"/>
      <c r="J2093"/>
      <c r="K2093"/>
    </row>
    <row r="2094" spans="1:11" x14ac:dyDescent="0.25">
      <c r="A2094"/>
      <c r="B2094"/>
      <c r="C2094"/>
      <c r="D2094"/>
      <c r="E2094"/>
      <c r="F2094"/>
      <c r="G2094"/>
      <c r="H2094"/>
      <c r="I2094"/>
      <c r="J2094"/>
      <c r="K2094"/>
    </row>
    <row r="2095" spans="1:11" x14ac:dyDescent="0.25">
      <c r="A2095"/>
      <c r="B2095"/>
      <c r="C2095"/>
      <c r="D2095"/>
      <c r="E2095"/>
      <c r="F2095"/>
      <c r="G2095"/>
      <c r="H2095"/>
      <c r="I2095"/>
      <c r="J2095"/>
      <c r="K2095"/>
    </row>
    <row r="2096" spans="1:11" x14ac:dyDescent="0.25">
      <c r="A2096"/>
      <c r="B2096"/>
      <c r="C2096"/>
      <c r="D2096"/>
      <c r="E2096"/>
      <c r="F2096"/>
      <c r="G2096"/>
      <c r="H2096"/>
      <c r="I2096"/>
      <c r="J2096"/>
      <c r="K2096"/>
    </row>
    <row r="2097" spans="1:11" x14ac:dyDescent="0.25">
      <c r="A2097"/>
      <c r="B2097"/>
      <c r="C2097"/>
      <c r="D2097"/>
      <c r="E2097"/>
      <c r="F2097"/>
      <c r="G2097"/>
      <c r="H2097"/>
      <c r="I2097"/>
      <c r="J2097"/>
      <c r="K2097"/>
    </row>
    <row r="2098" spans="1:11" x14ac:dyDescent="0.25">
      <c r="A2098"/>
      <c r="B2098"/>
      <c r="C2098"/>
      <c r="D2098"/>
      <c r="E2098"/>
      <c r="F2098"/>
      <c r="G2098"/>
      <c r="H2098"/>
      <c r="I2098"/>
      <c r="J2098"/>
      <c r="K2098"/>
    </row>
    <row r="2099" spans="1:11" x14ac:dyDescent="0.25">
      <c r="A2099"/>
      <c r="B2099"/>
      <c r="C2099"/>
      <c r="D2099"/>
      <c r="E2099"/>
      <c r="F2099"/>
      <c r="G2099"/>
      <c r="H2099"/>
      <c r="I2099"/>
      <c r="J2099"/>
      <c r="K2099"/>
    </row>
    <row r="2100" spans="1:11" x14ac:dyDescent="0.25">
      <c r="A2100"/>
      <c r="B2100"/>
      <c r="C2100"/>
      <c r="D2100"/>
      <c r="E2100"/>
      <c r="F2100"/>
      <c r="G2100"/>
      <c r="H2100"/>
      <c r="I2100"/>
      <c r="J2100"/>
      <c r="K2100"/>
    </row>
    <row r="2101" spans="1:11" x14ac:dyDescent="0.25">
      <c r="A2101"/>
      <c r="B2101"/>
      <c r="C2101"/>
      <c r="D2101"/>
      <c r="E2101"/>
      <c r="F2101"/>
      <c r="G2101"/>
      <c r="H2101"/>
      <c r="I2101"/>
      <c r="J2101"/>
      <c r="K2101"/>
    </row>
    <row r="2102" spans="1:11" x14ac:dyDescent="0.25">
      <c r="A2102"/>
      <c r="B2102"/>
      <c r="C2102"/>
      <c r="D2102"/>
      <c r="E2102"/>
      <c r="F2102"/>
      <c r="G2102"/>
      <c r="H2102"/>
      <c r="I2102"/>
      <c r="J2102"/>
      <c r="K2102"/>
    </row>
    <row r="2103" spans="1:11" x14ac:dyDescent="0.25">
      <c r="A2103"/>
      <c r="B2103"/>
      <c r="C2103"/>
      <c r="D2103"/>
      <c r="E2103"/>
      <c r="F2103"/>
      <c r="G2103"/>
      <c r="H2103"/>
      <c r="I2103"/>
      <c r="J2103"/>
      <c r="K2103"/>
    </row>
    <row r="2104" spans="1:11" x14ac:dyDescent="0.25">
      <c r="A2104"/>
      <c r="B2104"/>
      <c r="C2104"/>
      <c r="D2104"/>
      <c r="E2104"/>
      <c r="F2104"/>
      <c r="G2104"/>
      <c r="H2104"/>
      <c r="I2104"/>
      <c r="J2104"/>
      <c r="K2104"/>
    </row>
    <row r="2105" spans="1:11" x14ac:dyDescent="0.25">
      <c r="A2105"/>
      <c r="B2105"/>
      <c r="C2105"/>
      <c r="D2105"/>
      <c r="E2105"/>
      <c r="F2105"/>
      <c r="G2105"/>
      <c r="H2105"/>
      <c r="I2105"/>
      <c r="J2105"/>
      <c r="K2105"/>
    </row>
    <row r="2106" spans="1:11" x14ac:dyDescent="0.25">
      <c r="A2106"/>
      <c r="B2106"/>
      <c r="C2106"/>
      <c r="D2106"/>
      <c r="E2106"/>
      <c r="F2106"/>
      <c r="G2106"/>
      <c r="H2106"/>
      <c r="I2106"/>
      <c r="J2106"/>
      <c r="K2106"/>
    </row>
    <row r="2107" spans="1:11" x14ac:dyDescent="0.25">
      <c r="A2107"/>
      <c r="B2107"/>
      <c r="C2107"/>
      <c r="D2107"/>
      <c r="E2107"/>
      <c r="F2107"/>
      <c r="G2107"/>
      <c r="H2107"/>
      <c r="I2107"/>
      <c r="J2107"/>
      <c r="K2107"/>
    </row>
    <row r="2108" spans="1:11" x14ac:dyDescent="0.25">
      <c r="A2108"/>
      <c r="B2108"/>
      <c r="C2108"/>
      <c r="D2108"/>
      <c r="E2108"/>
      <c r="F2108"/>
      <c r="G2108"/>
      <c r="H2108"/>
      <c r="I2108"/>
      <c r="J2108"/>
      <c r="K2108"/>
    </row>
    <row r="2109" spans="1:11" x14ac:dyDescent="0.25">
      <c r="A2109"/>
      <c r="B2109"/>
      <c r="C2109"/>
      <c r="D2109"/>
      <c r="E2109"/>
      <c r="F2109"/>
      <c r="G2109"/>
      <c r="H2109"/>
      <c r="I2109"/>
      <c r="J2109"/>
      <c r="K2109"/>
    </row>
    <row r="2110" spans="1:11" x14ac:dyDescent="0.25">
      <c r="A2110"/>
      <c r="B2110"/>
      <c r="C2110"/>
      <c r="D2110"/>
      <c r="E2110"/>
      <c r="F2110"/>
      <c r="G2110"/>
      <c r="H2110"/>
      <c r="I2110"/>
      <c r="J2110"/>
      <c r="K2110"/>
    </row>
    <row r="2111" spans="1:11" x14ac:dyDescent="0.25">
      <c r="A2111"/>
      <c r="B2111"/>
      <c r="C2111"/>
      <c r="D2111"/>
      <c r="E2111"/>
      <c r="F2111"/>
      <c r="G2111"/>
      <c r="H2111"/>
      <c r="I2111"/>
      <c r="J2111"/>
      <c r="K2111"/>
    </row>
    <row r="2112" spans="1:11" x14ac:dyDescent="0.25">
      <c r="A2112"/>
      <c r="B2112"/>
      <c r="C2112"/>
      <c r="D2112"/>
      <c r="E2112"/>
      <c r="F2112"/>
      <c r="G2112"/>
      <c r="H2112"/>
      <c r="I2112"/>
      <c r="J2112"/>
      <c r="K2112"/>
    </row>
    <row r="2113" spans="1:11" x14ac:dyDescent="0.25">
      <c r="A2113"/>
      <c r="B2113"/>
      <c r="C2113"/>
      <c r="D2113"/>
      <c r="E2113"/>
      <c r="F2113"/>
      <c r="G2113"/>
      <c r="H2113"/>
      <c r="I2113"/>
      <c r="J2113"/>
      <c r="K2113"/>
    </row>
    <row r="2114" spans="1:11" x14ac:dyDescent="0.25">
      <c r="A2114"/>
      <c r="B2114"/>
      <c r="C2114"/>
      <c r="D2114"/>
      <c r="E2114"/>
      <c r="F2114"/>
      <c r="G2114"/>
      <c r="H2114"/>
      <c r="I2114"/>
      <c r="J2114"/>
      <c r="K2114"/>
    </row>
    <row r="2115" spans="1:11" x14ac:dyDescent="0.25">
      <c r="A2115"/>
      <c r="B2115"/>
      <c r="C2115"/>
      <c r="D2115"/>
      <c r="E2115"/>
      <c r="F2115"/>
      <c r="G2115"/>
      <c r="H2115"/>
      <c r="I2115"/>
      <c r="J2115"/>
      <c r="K2115"/>
    </row>
    <row r="2116" spans="1:11" x14ac:dyDescent="0.25">
      <c r="A2116"/>
      <c r="B2116"/>
      <c r="C2116"/>
      <c r="D2116"/>
      <c r="E2116"/>
      <c r="F2116"/>
      <c r="G2116"/>
      <c r="H2116"/>
      <c r="I2116"/>
      <c r="J2116"/>
      <c r="K2116"/>
    </row>
    <row r="2117" spans="1:11" x14ac:dyDescent="0.25">
      <c r="A2117"/>
      <c r="B2117"/>
      <c r="C2117"/>
      <c r="D2117"/>
      <c r="E2117"/>
      <c r="F2117"/>
      <c r="G2117"/>
      <c r="H2117"/>
      <c r="I2117"/>
      <c r="J2117"/>
      <c r="K2117"/>
    </row>
    <row r="2118" spans="1:11" x14ac:dyDescent="0.25">
      <c r="A2118"/>
      <c r="B2118"/>
      <c r="C2118"/>
      <c r="D2118"/>
      <c r="E2118"/>
      <c r="F2118"/>
      <c r="G2118"/>
      <c r="H2118"/>
      <c r="I2118"/>
      <c r="J2118"/>
      <c r="K2118"/>
    </row>
    <row r="2119" spans="1:11" x14ac:dyDescent="0.25">
      <c r="A2119"/>
      <c r="B2119"/>
      <c r="C2119"/>
      <c r="D2119"/>
      <c r="E2119"/>
      <c r="F2119"/>
      <c r="G2119"/>
      <c r="H2119"/>
      <c r="I2119"/>
      <c r="J2119"/>
      <c r="K2119"/>
    </row>
    <row r="2120" spans="1:11" x14ac:dyDescent="0.25">
      <c r="A2120"/>
      <c r="B2120"/>
      <c r="C2120"/>
      <c r="D2120"/>
      <c r="E2120"/>
      <c r="F2120"/>
      <c r="G2120"/>
      <c r="H2120"/>
      <c r="I2120"/>
      <c r="J2120"/>
      <c r="K2120"/>
    </row>
    <row r="2121" spans="1:11" x14ac:dyDescent="0.25">
      <c r="A2121"/>
      <c r="B2121"/>
      <c r="C2121"/>
      <c r="D2121"/>
      <c r="E2121"/>
      <c r="F2121"/>
      <c r="G2121"/>
      <c r="H2121"/>
      <c r="I2121"/>
      <c r="J2121"/>
      <c r="K2121"/>
    </row>
    <row r="2122" spans="1:11" x14ac:dyDescent="0.25">
      <c r="A2122"/>
      <c r="B2122"/>
      <c r="C2122"/>
      <c r="D2122"/>
      <c r="E2122"/>
      <c r="F2122"/>
      <c r="G2122"/>
      <c r="H2122"/>
      <c r="I2122"/>
      <c r="J2122"/>
      <c r="K2122"/>
    </row>
    <row r="2123" spans="1:11" x14ac:dyDescent="0.25">
      <c r="A2123"/>
      <c r="B2123"/>
      <c r="C2123"/>
      <c r="D2123"/>
      <c r="E2123"/>
      <c r="F2123"/>
      <c r="G2123"/>
      <c r="H2123"/>
      <c r="I2123"/>
      <c r="J2123"/>
      <c r="K2123"/>
    </row>
    <row r="2124" spans="1:11" x14ac:dyDescent="0.25">
      <c r="A2124"/>
      <c r="B2124"/>
      <c r="C2124"/>
      <c r="D2124"/>
      <c r="E2124"/>
      <c r="F2124"/>
      <c r="G2124"/>
      <c r="H2124"/>
      <c r="I2124"/>
      <c r="J2124"/>
      <c r="K2124"/>
    </row>
    <row r="2125" spans="1:11" x14ac:dyDescent="0.25">
      <c r="A2125"/>
      <c r="B2125"/>
      <c r="C2125"/>
      <c r="D2125"/>
      <c r="E2125"/>
      <c r="F2125"/>
      <c r="G2125"/>
      <c r="H2125"/>
      <c r="I2125"/>
      <c r="J2125"/>
      <c r="K2125"/>
    </row>
    <row r="2126" spans="1:11" x14ac:dyDescent="0.25">
      <c r="A2126"/>
      <c r="B2126"/>
      <c r="C2126"/>
      <c r="D2126"/>
      <c r="E2126"/>
      <c r="F2126"/>
      <c r="G2126"/>
      <c r="H2126"/>
      <c r="I2126"/>
      <c r="J2126"/>
      <c r="K2126"/>
    </row>
    <row r="2127" spans="1:11" x14ac:dyDescent="0.25">
      <c r="A2127"/>
      <c r="B2127"/>
      <c r="C2127"/>
      <c r="D2127"/>
      <c r="E2127"/>
      <c r="F2127"/>
      <c r="G2127"/>
      <c r="H2127"/>
      <c r="I2127"/>
      <c r="J2127"/>
      <c r="K2127"/>
    </row>
    <row r="2128" spans="1:11" x14ac:dyDescent="0.25">
      <c r="A2128"/>
      <c r="B2128"/>
      <c r="C2128"/>
      <c r="D2128"/>
      <c r="E2128"/>
      <c r="F2128"/>
      <c r="G2128"/>
      <c r="H2128"/>
      <c r="I2128"/>
      <c r="J2128"/>
      <c r="K2128"/>
    </row>
    <row r="2129" spans="1:11" x14ac:dyDescent="0.25">
      <c r="A2129"/>
      <c r="B2129"/>
      <c r="C2129"/>
      <c r="D2129"/>
      <c r="E2129"/>
      <c r="F2129"/>
      <c r="G2129"/>
      <c r="H2129"/>
      <c r="I2129"/>
      <c r="J2129"/>
      <c r="K2129"/>
    </row>
    <row r="2130" spans="1:11" x14ac:dyDescent="0.25">
      <c r="A2130"/>
      <c r="B2130"/>
      <c r="C2130"/>
      <c r="D2130"/>
      <c r="E2130"/>
      <c r="F2130"/>
      <c r="G2130"/>
      <c r="H2130"/>
      <c r="I2130"/>
      <c r="J2130"/>
      <c r="K2130"/>
    </row>
    <row r="2131" spans="1:11" x14ac:dyDescent="0.25">
      <c r="A2131"/>
      <c r="B2131"/>
      <c r="C2131"/>
      <c r="D2131"/>
      <c r="E2131"/>
      <c r="F2131"/>
      <c r="G2131"/>
      <c r="H2131"/>
      <c r="I2131"/>
      <c r="J2131"/>
      <c r="K2131"/>
    </row>
    <row r="2132" spans="1:11" x14ac:dyDescent="0.25">
      <c r="A2132"/>
      <c r="B2132"/>
      <c r="C2132"/>
      <c r="D2132"/>
      <c r="E2132"/>
      <c r="F2132"/>
      <c r="G2132"/>
      <c r="H2132"/>
      <c r="I2132"/>
      <c r="J2132"/>
      <c r="K2132"/>
    </row>
    <row r="2133" spans="1:11" x14ac:dyDescent="0.25">
      <c r="A2133"/>
      <c r="B2133"/>
      <c r="C2133"/>
      <c r="D2133"/>
      <c r="E2133"/>
      <c r="F2133"/>
      <c r="G2133"/>
      <c r="H2133"/>
      <c r="I2133"/>
      <c r="J2133"/>
      <c r="K2133"/>
    </row>
    <row r="2134" spans="1:11" x14ac:dyDescent="0.25">
      <c r="A2134"/>
      <c r="B2134"/>
      <c r="C2134"/>
      <c r="D2134"/>
      <c r="E2134"/>
      <c r="F2134"/>
      <c r="G2134"/>
      <c r="H2134"/>
      <c r="I2134"/>
      <c r="J2134"/>
      <c r="K2134"/>
    </row>
    <row r="2135" spans="1:11" x14ac:dyDescent="0.25">
      <c r="A2135"/>
      <c r="B2135"/>
      <c r="C2135"/>
      <c r="D2135"/>
      <c r="E2135"/>
      <c r="F2135"/>
      <c r="G2135"/>
      <c r="H2135"/>
      <c r="I2135"/>
      <c r="J2135"/>
      <c r="K2135"/>
    </row>
    <row r="2136" spans="1:11" x14ac:dyDescent="0.25">
      <c r="A2136"/>
      <c r="B2136"/>
      <c r="C2136"/>
      <c r="D2136"/>
      <c r="E2136"/>
      <c r="F2136"/>
      <c r="G2136"/>
      <c r="H2136"/>
      <c r="I2136"/>
      <c r="J2136"/>
      <c r="K2136"/>
    </row>
    <row r="2137" spans="1:11" x14ac:dyDescent="0.25">
      <c r="A2137"/>
      <c r="B2137"/>
      <c r="C2137"/>
      <c r="D2137"/>
      <c r="E2137"/>
      <c r="F2137"/>
      <c r="G2137"/>
      <c r="H2137"/>
      <c r="I2137"/>
      <c r="J2137"/>
      <c r="K2137"/>
    </row>
    <row r="2138" spans="1:11" x14ac:dyDescent="0.25">
      <c r="A2138"/>
      <c r="B2138"/>
      <c r="C2138"/>
      <c r="D2138"/>
      <c r="E2138"/>
      <c r="F2138"/>
      <c r="G2138"/>
      <c r="H2138"/>
      <c r="I2138"/>
      <c r="J2138"/>
      <c r="K2138"/>
    </row>
    <row r="2139" spans="1:11" x14ac:dyDescent="0.25">
      <c r="A2139"/>
      <c r="B2139"/>
      <c r="C2139"/>
      <c r="D2139"/>
      <c r="E2139"/>
      <c r="F2139"/>
      <c r="G2139"/>
      <c r="H2139"/>
      <c r="I2139"/>
      <c r="J2139"/>
      <c r="K2139"/>
    </row>
    <row r="2140" spans="1:11" x14ac:dyDescent="0.25">
      <c r="A2140"/>
      <c r="B2140"/>
      <c r="C2140"/>
      <c r="D2140"/>
      <c r="E2140"/>
      <c r="F2140"/>
      <c r="G2140"/>
      <c r="H2140"/>
      <c r="I2140"/>
      <c r="J2140"/>
      <c r="K2140"/>
    </row>
    <row r="2141" spans="1:11" x14ac:dyDescent="0.25">
      <c r="A2141"/>
      <c r="B2141"/>
      <c r="C2141"/>
      <c r="D2141"/>
      <c r="E2141"/>
      <c r="F2141"/>
      <c r="G2141"/>
      <c r="H2141"/>
      <c r="I2141"/>
      <c r="J2141"/>
      <c r="K2141"/>
    </row>
    <row r="2142" spans="1:11" x14ac:dyDescent="0.25">
      <c r="A2142"/>
      <c r="B2142"/>
      <c r="C2142"/>
      <c r="D2142"/>
      <c r="E2142"/>
      <c r="F2142"/>
      <c r="G2142"/>
      <c r="H2142"/>
      <c r="I2142"/>
      <c r="J2142"/>
      <c r="K2142"/>
    </row>
    <row r="2143" spans="1:11" x14ac:dyDescent="0.25">
      <c r="A2143"/>
      <c r="B2143"/>
      <c r="C2143"/>
      <c r="D2143"/>
      <c r="E2143"/>
      <c r="F2143"/>
      <c r="G2143"/>
      <c r="H2143"/>
      <c r="I2143"/>
      <c r="J2143"/>
      <c r="K2143"/>
    </row>
    <row r="2144" spans="1:11" x14ac:dyDescent="0.25">
      <c r="A2144"/>
      <c r="B2144"/>
      <c r="C2144"/>
      <c r="D2144"/>
      <c r="E2144"/>
      <c r="F2144"/>
      <c r="G2144"/>
      <c r="H2144"/>
      <c r="I2144"/>
      <c r="J2144"/>
      <c r="K2144"/>
    </row>
    <row r="2145" spans="1:11" x14ac:dyDescent="0.25">
      <c r="A2145"/>
      <c r="B2145"/>
      <c r="C2145"/>
      <c r="D2145"/>
      <c r="E2145"/>
      <c r="F2145"/>
      <c r="G2145"/>
      <c r="H2145"/>
      <c r="I2145"/>
      <c r="J2145"/>
      <c r="K2145"/>
    </row>
    <row r="2146" spans="1:11" x14ac:dyDescent="0.25">
      <c r="A2146"/>
      <c r="B2146"/>
      <c r="C2146"/>
      <c r="D2146"/>
      <c r="E2146"/>
      <c r="F2146"/>
      <c r="G2146"/>
      <c r="H2146"/>
      <c r="I2146"/>
      <c r="J2146"/>
      <c r="K2146"/>
    </row>
    <row r="2147" spans="1:11" x14ac:dyDescent="0.25">
      <c r="A2147"/>
      <c r="B2147"/>
      <c r="C2147"/>
      <c r="D2147"/>
      <c r="E2147"/>
      <c r="F2147"/>
      <c r="G2147"/>
      <c r="H2147"/>
      <c r="I2147"/>
      <c r="J2147"/>
      <c r="K2147"/>
    </row>
    <row r="2148" spans="1:11" x14ac:dyDescent="0.25">
      <c r="A2148"/>
      <c r="B2148"/>
      <c r="C2148"/>
      <c r="D2148"/>
      <c r="E2148"/>
      <c r="F2148"/>
      <c r="G2148"/>
      <c r="H2148"/>
      <c r="I2148"/>
      <c r="J2148"/>
      <c r="K2148"/>
    </row>
    <row r="2149" spans="1:11" x14ac:dyDescent="0.25">
      <c r="A2149"/>
      <c r="B2149"/>
      <c r="C2149"/>
      <c r="D2149"/>
      <c r="E2149"/>
      <c r="F2149"/>
      <c r="G2149"/>
      <c r="H2149"/>
      <c r="I2149"/>
      <c r="J2149"/>
      <c r="K2149"/>
    </row>
    <row r="2150" spans="1:11" x14ac:dyDescent="0.25">
      <c r="A2150"/>
      <c r="B2150"/>
      <c r="C2150"/>
      <c r="D2150"/>
      <c r="E2150"/>
      <c r="F2150"/>
      <c r="G2150"/>
      <c r="H2150"/>
      <c r="I2150"/>
      <c r="J2150"/>
      <c r="K2150"/>
    </row>
    <row r="2151" spans="1:11" x14ac:dyDescent="0.25">
      <c r="A2151"/>
      <c r="B2151"/>
      <c r="C2151"/>
      <c r="D2151"/>
      <c r="E2151"/>
      <c r="F2151"/>
      <c r="G2151"/>
      <c r="H2151"/>
      <c r="I2151"/>
      <c r="J2151"/>
      <c r="K2151"/>
    </row>
    <row r="2152" spans="1:11" x14ac:dyDescent="0.25">
      <c r="A2152"/>
      <c r="B2152"/>
      <c r="C2152"/>
      <c r="D2152"/>
      <c r="E2152"/>
      <c r="F2152"/>
      <c r="G2152"/>
      <c r="H2152"/>
      <c r="I2152"/>
      <c r="J2152"/>
      <c r="K2152"/>
    </row>
    <row r="2153" spans="1:11" x14ac:dyDescent="0.25">
      <c r="A2153"/>
      <c r="B2153"/>
      <c r="C2153"/>
      <c r="D2153"/>
      <c r="E2153"/>
      <c r="F2153"/>
      <c r="G2153"/>
      <c r="H2153"/>
      <c r="I2153"/>
      <c r="J2153"/>
      <c r="K2153"/>
    </row>
    <row r="2154" spans="1:11" x14ac:dyDescent="0.25">
      <c r="A2154"/>
      <c r="B2154"/>
      <c r="C2154"/>
      <c r="D2154"/>
      <c r="E2154"/>
      <c r="F2154"/>
      <c r="G2154"/>
      <c r="H2154"/>
      <c r="I2154"/>
      <c r="J2154"/>
      <c r="K2154"/>
    </row>
    <row r="2155" spans="1:11" x14ac:dyDescent="0.25">
      <c r="A2155"/>
      <c r="B2155"/>
      <c r="C2155"/>
      <c r="D2155"/>
      <c r="E2155"/>
      <c r="F2155"/>
      <c r="G2155"/>
      <c r="H2155"/>
      <c r="I2155"/>
      <c r="J2155"/>
      <c r="K2155"/>
    </row>
    <row r="2156" spans="1:11" x14ac:dyDescent="0.25">
      <c r="A2156"/>
      <c r="B2156"/>
      <c r="C2156"/>
      <c r="D2156"/>
      <c r="E2156"/>
      <c r="F2156"/>
      <c r="G2156"/>
      <c r="H2156"/>
      <c r="I2156"/>
      <c r="J2156"/>
      <c r="K2156"/>
    </row>
    <row r="2157" spans="1:11" x14ac:dyDescent="0.25">
      <c r="A2157"/>
      <c r="B2157"/>
      <c r="C2157"/>
      <c r="D2157"/>
      <c r="E2157"/>
      <c r="F2157"/>
      <c r="G2157"/>
      <c r="H2157"/>
      <c r="I2157"/>
      <c r="J2157"/>
      <c r="K2157"/>
    </row>
    <row r="2158" spans="1:11" x14ac:dyDescent="0.25">
      <c r="A2158"/>
      <c r="B2158"/>
      <c r="C2158"/>
      <c r="D2158"/>
      <c r="E2158"/>
      <c r="F2158"/>
      <c r="G2158"/>
      <c r="H2158"/>
      <c r="I2158"/>
      <c r="J2158"/>
      <c r="K2158"/>
    </row>
    <row r="2159" spans="1:11" x14ac:dyDescent="0.25">
      <c r="A2159"/>
      <c r="B2159"/>
      <c r="C2159"/>
      <c r="D2159"/>
      <c r="E2159"/>
      <c r="F2159"/>
      <c r="G2159"/>
      <c r="H2159"/>
      <c r="I2159"/>
      <c r="J2159"/>
      <c r="K2159"/>
    </row>
    <row r="2160" spans="1:11" x14ac:dyDescent="0.25">
      <c r="A2160"/>
      <c r="B2160"/>
      <c r="C2160"/>
      <c r="D2160"/>
      <c r="E2160"/>
      <c r="F2160"/>
      <c r="G2160"/>
      <c r="H2160"/>
      <c r="I2160"/>
      <c r="J2160"/>
      <c r="K2160"/>
    </row>
    <row r="2161" spans="1:11" x14ac:dyDescent="0.25">
      <c r="A2161"/>
      <c r="B2161"/>
      <c r="C2161"/>
      <c r="D2161"/>
      <c r="E2161"/>
      <c r="F2161"/>
      <c r="G2161"/>
      <c r="H2161"/>
      <c r="I2161"/>
      <c r="J2161"/>
      <c r="K2161"/>
    </row>
    <row r="2162" spans="1:11" x14ac:dyDescent="0.25">
      <c r="A2162"/>
      <c r="B2162"/>
      <c r="C2162"/>
      <c r="D2162"/>
      <c r="E2162"/>
      <c r="F2162"/>
      <c r="G2162"/>
      <c r="H2162"/>
      <c r="I2162"/>
      <c r="J2162"/>
      <c r="K2162"/>
    </row>
    <row r="2163" spans="1:11" x14ac:dyDescent="0.25">
      <c r="A2163"/>
      <c r="B2163"/>
      <c r="C2163"/>
      <c r="D2163"/>
      <c r="E2163"/>
      <c r="F2163"/>
      <c r="G2163"/>
      <c r="H2163"/>
      <c r="I2163"/>
      <c r="J2163"/>
      <c r="K2163"/>
    </row>
    <row r="2164" spans="1:11" x14ac:dyDescent="0.25">
      <c r="A2164"/>
      <c r="B2164"/>
      <c r="C2164"/>
      <c r="D2164"/>
      <c r="E2164"/>
      <c r="F2164"/>
      <c r="G2164"/>
      <c r="H2164"/>
      <c r="I2164"/>
      <c r="J2164"/>
      <c r="K2164"/>
    </row>
    <row r="2165" spans="1:11" x14ac:dyDescent="0.25">
      <c r="A2165"/>
      <c r="B2165"/>
      <c r="C2165"/>
      <c r="D2165"/>
      <c r="E2165"/>
      <c r="F2165"/>
      <c r="G2165"/>
      <c r="H2165"/>
      <c r="I2165"/>
      <c r="J2165"/>
      <c r="K2165"/>
    </row>
    <row r="2166" spans="1:11" x14ac:dyDescent="0.25">
      <c r="A2166"/>
      <c r="B2166"/>
      <c r="C2166"/>
      <c r="D2166"/>
      <c r="E2166"/>
      <c r="F2166"/>
      <c r="G2166"/>
      <c r="H2166"/>
      <c r="I2166"/>
      <c r="J2166"/>
      <c r="K2166"/>
    </row>
    <row r="2167" spans="1:11" x14ac:dyDescent="0.25">
      <c r="A2167"/>
      <c r="B2167"/>
      <c r="C2167"/>
      <c r="D2167"/>
      <c r="E2167"/>
      <c r="F2167"/>
      <c r="G2167"/>
      <c r="H2167"/>
      <c r="I2167"/>
      <c r="J2167"/>
      <c r="K2167"/>
    </row>
    <row r="2168" spans="1:11" x14ac:dyDescent="0.25">
      <c r="A2168"/>
      <c r="B2168"/>
      <c r="C2168"/>
      <c r="D2168"/>
      <c r="E2168"/>
      <c r="F2168"/>
      <c r="G2168"/>
      <c r="H2168"/>
      <c r="I2168"/>
      <c r="J2168"/>
      <c r="K2168"/>
    </row>
    <row r="2169" spans="1:11" x14ac:dyDescent="0.25">
      <c r="A2169"/>
      <c r="B2169"/>
      <c r="C2169"/>
      <c r="D2169"/>
      <c r="E2169"/>
      <c r="F2169"/>
      <c r="G2169"/>
      <c r="H2169"/>
      <c r="I2169"/>
      <c r="J2169"/>
      <c r="K2169"/>
    </row>
    <row r="2170" spans="1:11" x14ac:dyDescent="0.25">
      <c r="A2170"/>
      <c r="B2170"/>
      <c r="C2170"/>
      <c r="D2170"/>
      <c r="E2170"/>
      <c r="F2170"/>
      <c r="G2170"/>
      <c r="H2170"/>
      <c r="I2170"/>
      <c r="J2170"/>
      <c r="K2170"/>
    </row>
    <row r="2171" spans="1:11" x14ac:dyDescent="0.25">
      <c r="A2171"/>
      <c r="B2171"/>
      <c r="C2171"/>
      <c r="D2171"/>
      <c r="E2171"/>
      <c r="F2171"/>
      <c r="G2171"/>
      <c r="H2171"/>
      <c r="I2171"/>
      <c r="J2171"/>
      <c r="K2171"/>
    </row>
    <row r="2172" spans="1:11" x14ac:dyDescent="0.25">
      <c r="A2172"/>
      <c r="B2172"/>
      <c r="C2172"/>
      <c r="D2172"/>
      <c r="E2172"/>
      <c r="F2172"/>
      <c r="G2172"/>
      <c r="H2172"/>
      <c r="I2172"/>
      <c r="J2172"/>
      <c r="K2172"/>
    </row>
    <row r="2173" spans="1:11" x14ac:dyDescent="0.25">
      <c r="A2173"/>
      <c r="B2173"/>
      <c r="C2173"/>
      <c r="D2173"/>
      <c r="E2173"/>
      <c r="F2173"/>
      <c r="G2173"/>
      <c r="H2173"/>
      <c r="I2173"/>
      <c r="J2173"/>
      <c r="K2173"/>
    </row>
    <row r="2174" spans="1:11" x14ac:dyDescent="0.25">
      <c r="A2174"/>
      <c r="B2174"/>
      <c r="C2174"/>
      <c r="D2174"/>
      <c r="E2174"/>
      <c r="F2174"/>
      <c r="G2174"/>
      <c r="H2174"/>
      <c r="I2174"/>
      <c r="J2174"/>
      <c r="K2174"/>
    </row>
    <row r="2175" spans="1:11" x14ac:dyDescent="0.25">
      <c r="A2175"/>
      <c r="B2175"/>
      <c r="C2175"/>
      <c r="D2175"/>
      <c r="E2175"/>
      <c r="F2175"/>
      <c r="G2175"/>
      <c r="H2175"/>
      <c r="I2175"/>
      <c r="J2175"/>
      <c r="K2175"/>
    </row>
  </sheetData>
  <dataConsolidate/>
  <dataValidations count="14">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ID" prompt="This is a unique ID that gets filled in automatically.  Do not edit this column." sqref="L3:L389"/>
    <dataValidation allowBlank="1" errorTitle="Invalid Edge Visibility" error="The optional edge visibility must be Yes, Y, True, T, Always, 1, or empty to make the edge visible; or No, N, False, F, Never, or 0 to hide the edge.  Try selecting from the drop-down list instead." promptTitle="Edge ID" prompt="This is a unique ID that gets filled in automatically.  Do not edit this column." sqref="M3:M389"/>
    <dataValidation allowBlank="1" showErrorMessage="1" sqref="N2:N389"/>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Label Text Color" prompt="To select an optional label text color, right-click and select Select Color on the right-click menu." sqref="I3:I389"/>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Label Font Size" prompt="Enter an optional label font size between 8 and 72." sqref="J3:J389"/>
    <dataValidation allowBlank="1" showInputMessage="1" promptTitle="Edge Color" prompt="To select an optional edge color, right-click and select Select Color on the right-click menu." sqref="C3:C389"/>
    <dataValidation allowBlank="1" showInputMessage="1" errorTitle="Invalid Edge Width" error="The optional edge width must be a whole number between 1 and 10." promptTitle="Edge Width" prompt="Enter an optional edge width between 1 and 10." sqref="D3:D389"/>
    <dataValidation allowBlank="1" showInputMessage="1" errorTitle="Invalid Edge Opacity" error="The optional edge opacity must be a whole number between 0 and 10." promptTitle="Edge Opacity" prompt="Enter an optional edge opacity between 0 (transparent) and 100 (opaque)." sqref="F3:F389"/>
    <dataValidation type="list" allowBlank="1" showInputMessage="1" showErrorMessage="1" errorTitle="Invalid Edge Visibility" error="You have entered an invalid edge visibility.  Try selecting from the drop-down list instead." promptTitle="Edge Visibility" prompt="Select an optional edge visibility.  Edges are shown by default." sqref="G3:G389">
      <formula1>ValidEdgeVisibilities</formula1>
    </dataValidation>
    <dataValidation allowBlank="1" showInputMessage="1" showErrorMessage="1" promptTitle="Vertex 1 Name" prompt="Enter the name of the edge's first vertex." sqref="A3:A389"/>
    <dataValidation allowBlank="1" showInputMessage="1" showErrorMessage="1" promptTitle="Vertex 2 Name" prompt="Enter the name of the edge's second vertex." sqref="B3:B389"/>
    <dataValidation allowBlank="1" showInputMessage="1" showErrorMessage="1" errorTitle="Invalid Edge Visibility" error="You have entered an unrecognized edge visibility.  Try selecting from the drop-down list instead." promptTitle="Edge Label" prompt="Enter an optional edge label." sqref="H3:H389"/>
    <dataValidation type="list" allowBlank="1" showInputMessage="1" showErrorMessage="1" errorTitle="Invalid Edge Style" error="You have entered an invalid edge style.  Try selecting from the drop-down list instead." promptTitle="Edge Style" prompt="Select an optional edge style.  Edges are Solid by default." sqref="E3:E389">
      <formula1>ValidEdgeStyles</formula1>
    </dataValidation>
    <dataValidation allowBlank="1" errorTitle="Invalid Edge Visibility" error="The optional edge visibility must be Yes, Y, True, T, Always, 1, or empty to make the edge visible; or No, N, False, F, Never, or 0 to hide the edge.  Try selecting from the drop-down list instead." sqref="K3:K389"/>
  </dataValidations>
  <hyperlinks>
    <hyperlink ref="R4" r:id="rId1"/>
    <hyperlink ref="R5" r:id="rId2"/>
    <hyperlink ref="R6" r:id="rId3"/>
    <hyperlink ref="R7" r:id="rId4"/>
    <hyperlink ref="R8" r:id="rId5"/>
    <hyperlink ref="R9" r:id="rId6"/>
    <hyperlink ref="R14" r:id="rId7"/>
    <hyperlink ref="R15" r:id="rId8"/>
    <hyperlink ref="R16" r:id="rId9"/>
    <hyperlink ref="R18" r:id="rId10"/>
    <hyperlink ref="R19" r:id="rId11"/>
    <hyperlink ref="R20" r:id="rId12"/>
    <hyperlink ref="R21" r:id="rId13"/>
    <hyperlink ref="R22" r:id="rId14"/>
    <hyperlink ref="R23" r:id="rId15"/>
    <hyperlink ref="R24" r:id="rId16"/>
    <hyperlink ref="R29" r:id="rId17"/>
    <hyperlink ref="R30" r:id="rId18"/>
    <hyperlink ref="R31" r:id="rId19"/>
    <hyperlink ref="R32" r:id="rId20"/>
    <hyperlink ref="R36" r:id="rId21"/>
    <hyperlink ref="R37" r:id="rId22"/>
    <hyperlink ref="R38" r:id="rId23"/>
    <hyperlink ref="R39" r:id="rId24"/>
    <hyperlink ref="R40" r:id="rId25"/>
    <hyperlink ref="R41" r:id="rId26"/>
    <hyperlink ref="R42" r:id="rId27"/>
    <hyperlink ref="R43" r:id="rId28"/>
    <hyperlink ref="R44" r:id="rId29"/>
    <hyperlink ref="R45" r:id="rId30"/>
    <hyperlink ref="R46" r:id="rId31"/>
    <hyperlink ref="R49" r:id="rId32"/>
    <hyperlink ref="R50" r:id="rId33"/>
    <hyperlink ref="R51" r:id="rId34"/>
    <hyperlink ref="R56" r:id="rId35"/>
    <hyperlink ref="R57" r:id="rId36"/>
    <hyperlink ref="R60" r:id="rId37"/>
    <hyperlink ref="R61" r:id="rId38"/>
    <hyperlink ref="R62" r:id="rId39"/>
    <hyperlink ref="R63" r:id="rId40"/>
    <hyperlink ref="R64" r:id="rId41"/>
    <hyperlink ref="R66" r:id="rId42"/>
    <hyperlink ref="R67" r:id="rId43"/>
    <hyperlink ref="R68" r:id="rId44"/>
    <hyperlink ref="R70" r:id="rId45"/>
    <hyperlink ref="R73" r:id="rId46"/>
    <hyperlink ref="R74" r:id="rId47"/>
    <hyperlink ref="R75" r:id="rId48"/>
    <hyperlink ref="R76" r:id="rId49"/>
    <hyperlink ref="R77" r:id="rId50"/>
    <hyperlink ref="R78" r:id="rId51"/>
    <hyperlink ref="R79" r:id="rId52"/>
    <hyperlink ref="R84" r:id="rId53"/>
    <hyperlink ref="R85" r:id="rId54"/>
    <hyperlink ref="R86" r:id="rId55"/>
    <hyperlink ref="R92" r:id="rId56"/>
    <hyperlink ref="R93" r:id="rId57"/>
    <hyperlink ref="R96" r:id="rId58"/>
    <hyperlink ref="R97" r:id="rId59"/>
    <hyperlink ref="R99" r:id="rId60"/>
    <hyperlink ref="R100" r:id="rId61"/>
    <hyperlink ref="R101" r:id="rId62"/>
    <hyperlink ref="R102" r:id="rId63"/>
    <hyperlink ref="R103" r:id="rId64"/>
    <hyperlink ref="R108" r:id="rId65"/>
    <hyperlink ref="R109" r:id="rId66"/>
    <hyperlink ref="R110" r:id="rId67"/>
    <hyperlink ref="R111" r:id="rId68"/>
    <hyperlink ref="R112" r:id="rId69"/>
    <hyperlink ref="R114" r:id="rId70"/>
    <hyperlink ref="R115" r:id="rId71"/>
    <hyperlink ref="R116" r:id="rId72"/>
    <hyperlink ref="R117" r:id="rId73"/>
    <hyperlink ref="R118" r:id="rId74"/>
    <hyperlink ref="R119" r:id="rId75"/>
    <hyperlink ref="R120" r:id="rId76"/>
    <hyperlink ref="R121" r:id="rId77"/>
    <hyperlink ref="R123" r:id="rId78"/>
    <hyperlink ref="R124" r:id="rId79"/>
    <hyperlink ref="R127" r:id="rId80"/>
    <hyperlink ref="R129" r:id="rId81"/>
    <hyperlink ref="R130" r:id="rId82"/>
    <hyperlink ref="R131" r:id="rId83"/>
    <hyperlink ref="R132" r:id="rId84"/>
    <hyperlink ref="R134" r:id="rId85"/>
    <hyperlink ref="R135" r:id="rId86"/>
    <hyperlink ref="R137" r:id="rId87"/>
    <hyperlink ref="R138" r:id="rId88"/>
    <hyperlink ref="R139" r:id="rId89"/>
    <hyperlink ref="R140" r:id="rId90"/>
    <hyperlink ref="R142" r:id="rId91"/>
    <hyperlink ref="R143" r:id="rId92"/>
    <hyperlink ref="R145" r:id="rId93"/>
    <hyperlink ref="R146" r:id="rId94"/>
    <hyperlink ref="R147" r:id="rId95"/>
    <hyperlink ref="R148" r:id="rId96"/>
    <hyperlink ref="R153" r:id="rId97"/>
    <hyperlink ref="R154" r:id="rId98"/>
    <hyperlink ref="R157" r:id="rId99"/>
    <hyperlink ref="R165" r:id="rId100"/>
    <hyperlink ref="R166" r:id="rId101"/>
    <hyperlink ref="R167" r:id="rId102"/>
    <hyperlink ref="R168" r:id="rId103"/>
    <hyperlink ref="R170" r:id="rId104"/>
    <hyperlink ref="R171" r:id="rId105"/>
    <hyperlink ref="R174" r:id="rId106"/>
    <hyperlink ref="R175" r:id="rId107"/>
    <hyperlink ref="R176" r:id="rId108"/>
    <hyperlink ref="R177" r:id="rId109"/>
    <hyperlink ref="R183" r:id="rId110"/>
    <hyperlink ref="R188" r:id="rId111"/>
    <hyperlink ref="R189" r:id="rId112"/>
    <hyperlink ref="R192" r:id="rId113"/>
    <hyperlink ref="R193" r:id="rId114"/>
    <hyperlink ref="R194" r:id="rId115"/>
    <hyperlink ref="R198" r:id="rId116"/>
    <hyperlink ref="R202" r:id="rId117"/>
    <hyperlink ref="R203" r:id="rId118"/>
    <hyperlink ref="R205" r:id="rId119"/>
    <hyperlink ref="R207" r:id="rId120"/>
    <hyperlink ref="R211" r:id="rId121"/>
    <hyperlink ref="R214" r:id="rId122"/>
    <hyperlink ref="R215" r:id="rId123"/>
    <hyperlink ref="R216" r:id="rId124"/>
    <hyperlink ref="R220" r:id="rId125"/>
    <hyperlink ref="R224" r:id="rId126"/>
    <hyperlink ref="R225" r:id="rId127"/>
    <hyperlink ref="R226" r:id="rId128"/>
    <hyperlink ref="R228" r:id="rId129"/>
    <hyperlink ref="R235" r:id="rId130"/>
    <hyperlink ref="R246" r:id="rId131"/>
    <hyperlink ref="R247" r:id="rId132"/>
    <hyperlink ref="R248" r:id="rId133"/>
    <hyperlink ref="R249" r:id="rId134"/>
    <hyperlink ref="R250" r:id="rId135"/>
    <hyperlink ref="R252" r:id="rId136"/>
    <hyperlink ref="R253" r:id="rId137"/>
    <hyperlink ref="R268" r:id="rId138"/>
    <hyperlink ref="R269" r:id="rId139"/>
    <hyperlink ref="R278" r:id="rId140"/>
    <hyperlink ref="R279" r:id="rId141"/>
    <hyperlink ref="R280" r:id="rId142"/>
    <hyperlink ref="R281" r:id="rId143"/>
    <hyperlink ref="R282" r:id="rId144"/>
    <hyperlink ref="R284" r:id="rId145"/>
    <hyperlink ref="R286" r:id="rId146"/>
    <hyperlink ref="R287" r:id="rId147"/>
    <hyperlink ref="R289" r:id="rId148"/>
    <hyperlink ref="R295" r:id="rId149"/>
    <hyperlink ref="R300" r:id="rId150"/>
    <hyperlink ref="R301" r:id="rId151"/>
    <hyperlink ref="R302" r:id="rId152"/>
    <hyperlink ref="R303" r:id="rId153"/>
    <hyperlink ref="R304" r:id="rId154"/>
    <hyperlink ref="R305" r:id="rId155"/>
    <hyperlink ref="R306" r:id="rId156"/>
    <hyperlink ref="R308" r:id="rId157"/>
    <hyperlink ref="R309" r:id="rId158"/>
    <hyperlink ref="R310" r:id="rId159"/>
    <hyperlink ref="R311" r:id="rId160"/>
    <hyperlink ref="R312" r:id="rId161"/>
    <hyperlink ref="R321" r:id="rId162"/>
    <hyperlink ref="R322" r:id="rId163"/>
    <hyperlink ref="R325" r:id="rId164"/>
    <hyperlink ref="R326" r:id="rId165"/>
    <hyperlink ref="R327" r:id="rId166"/>
    <hyperlink ref="R328" r:id="rId167"/>
    <hyperlink ref="R329" r:id="rId168"/>
    <hyperlink ref="R330" r:id="rId169"/>
    <hyperlink ref="R331" r:id="rId170"/>
    <hyperlink ref="R332" r:id="rId171"/>
    <hyperlink ref="R333" r:id="rId172"/>
    <hyperlink ref="R334" r:id="rId173"/>
    <hyperlink ref="R335" r:id="rId174"/>
    <hyperlink ref="R337" r:id="rId175"/>
    <hyperlink ref="R338" r:id="rId176"/>
    <hyperlink ref="R340" r:id="rId177"/>
    <hyperlink ref="R344" r:id="rId178"/>
    <hyperlink ref="R345" r:id="rId179"/>
    <hyperlink ref="R346" r:id="rId180"/>
    <hyperlink ref="R347" r:id="rId181"/>
    <hyperlink ref="R351" r:id="rId182"/>
    <hyperlink ref="R352" r:id="rId183"/>
    <hyperlink ref="R353" r:id="rId184"/>
    <hyperlink ref="R357" r:id="rId185"/>
    <hyperlink ref="R358" r:id="rId186"/>
    <hyperlink ref="R359" r:id="rId187"/>
    <hyperlink ref="R360" r:id="rId188"/>
    <hyperlink ref="R361" r:id="rId189"/>
    <hyperlink ref="R363" r:id="rId190"/>
    <hyperlink ref="R364" r:id="rId191"/>
    <hyperlink ref="R365" r:id="rId192"/>
    <hyperlink ref="R366" r:id="rId193"/>
    <hyperlink ref="R367" r:id="rId194"/>
    <hyperlink ref="R368" r:id="rId195"/>
    <hyperlink ref="R369" r:id="rId196"/>
    <hyperlink ref="R370" r:id="rId197"/>
    <hyperlink ref="R371" r:id="rId198"/>
    <hyperlink ref="R372" r:id="rId199"/>
    <hyperlink ref="R373" r:id="rId200"/>
    <hyperlink ref="R375" r:id="rId201"/>
    <hyperlink ref="R376" r:id="rId202"/>
    <hyperlink ref="R377" r:id="rId203"/>
    <hyperlink ref="R378" r:id="rId204"/>
    <hyperlink ref="R379" r:id="rId205"/>
    <hyperlink ref="R382" r:id="rId206"/>
    <hyperlink ref="R383" r:id="rId207"/>
    <hyperlink ref="R384" r:id="rId208"/>
    <hyperlink ref="R385" r:id="rId209"/>
    <hyperlink ref="R386" r:id="rId210"/>
    <hyperlink ref="R387" r:id="rId211"/>
    <hyperlink ref="R388" r:id="rId212"/>
    <hyperlink ref="R389" r:id="rId213"/>
    <hyperlink ref="V3" r:id="rId214" location="!/iuvall/status/723252877582577664"/>
    <hyperlink ref="V4" r:id="rId215" location="!/marayasonntag/status/723252892300247041"/>
    <hyperlink ref="V5" r:id="rId216" location="!/karileigh6/status/723252896314339328"/>
    <hyperlink ref="V6" r:id="rId217" location="!/newsdeskweb/status/723252976287113216"/>
    <hyperlink ref="V7" r:id="rId218" location="!/trendstodayapp/status/723253120537640960"/>
    <hyperlink ref="V8" r:id="rId219" location="!/hnajibullah/status/723253161562103808"/>
    <hyperlink ref="V9" r:id="rId220" location="!/hnajibullah/status/723253161562103808"/>
    <hyperlink ref="V10" r:id="rId221" location="!/frxtakos/status/723253173658464257"/>
    <hyperlink ref="V11" r:id="rId222" location="!/andreasvlbg/status/723253198908186624"/>
    <hyperlink ref="V12" r:id="rId223" location="!/andreasvlbg/status/723253198908186624"/>
    <hyperlink ref="V13" r:id="rId224" location="!/renefleissner/status/723253307721023489"/>
    <hyperlink ref="V14" r:id="rId225" location="!/deandre_nickens/status/723253398615662592"/>
    <hyperlink ref="V15" r:id="rId226" location="!/eastleedslabour/status/723253675678937088"/>
    <hyperlink ref="V16" r:id="rId227" location="!/eastleedslabour/status/723253675678937088"/>
    <hyperlink ref="V17" r:id="rId228" location="!/ballerstaedt/status/723253746738798592"/>
    <hyperlink ref="V18" r:id="rId229" location="!/louisobry/status/723253773423022080"/>
    <hyperlink ref="V19" r:id="rId230" location="!/louisobry/status/723253773423022080"/>
    <hyperlink ref="V20" r:id="rId231" location="!/stez72/status/723254189091106816"/>
    <hyperlink ref="V21" r:id="rId232" location="!/curaj/status/723254304782585856"/>
    <hyperlink ref="V22" r:id="rId233" location="!/curaj/status/723254304782585856"/>
    <hyperlink ref="V23" r:id="rId234" location="!/olegbrega/status/723254310293901312"/>
    <hyperlink ref="V24" r:id="rId235" location="!/olegbrega/status/723254310293901312"/>
    <hyperlink ref="V25" r:id="rId236" location="!/tpashby/status/723254465307021312"/>
    <hyperlink ref="V26" r:id="rId237" location="!/marcialbarba/status/723254622379479040"/>
    <hyperlink ref="V27" r:id="rId238" location="!/barte20390564/status/723254810011684865"/>
    <hyperlink ref="V28" r:id="rId239" location="!/pickard_jon/status/723254853452087301"/>
    <hyperlink ref="V29" r:id="rId240" location="!/fear_eile/status/723254985186746369"/>
    <hyperlink ref="V30" r:id="rId241" location="!/fear_eile/status/723254985186746369"/>
    <hyperlink ref="V31" r:id="rId242" location="!/babakazarmi/status/723254994699472897"/>
    <hyperlink ref="V32" r:id="rId243" location="!/critnashville/status/723254997073432579"/>
    <hyperlink ref="V33" r:id="rId244" location="!/fsisqo/status/723255001032876033"/>
    <hyperlink ref="V34" r:id="rId245" location="!/fsisqo/status/723255001032876033"/>
    <hyperlink ref="V35" r:id="rId246" location="!/fsisqo/status/723255001032876033"/>
    <hyperlink ref="V36" r:id="rId247" location="!/dr_jim1/status/723255081634807808"/>
    <hyperlink ref="V37" r:id="rId248" location="!/dr_jim1/status/723255081634807808"/>
    <hyperlink ref="V38" r:id="rId249" location="!/maxjhowden/status/723256095154823168"/>
    <hyperlink ref="V39" r:id="rId250" location="!/maxjhowden/status/723256095154823168"/>
    <hyperlink ref="V40" r:id="rId251" location="!/bashirsherani/status/723256347144294401"/>
    <hyperlink ref="V41" r:id="rId252" location="!/bashirsherani/status/723256347144294401"/>
    <hyperlink ref="V42" r:id="rId253" location="!/joemino/status/723256407903088641"/>
    <hyperlink ref="V43" r:id="rId254" location="!/galinagalanos/status/723256520306085888"/>
    <hyperlink ref="V44" r:id="rId255" location="!/sr_projects/status/723256576472158208"/>
    <hyperlink ref="V45" r:id="rId256" location="!/sr_projects/status/723256576472158208"/>
    <hyperlink ref="V46" r:id="rId257" location="!/sr_projects/status/723254003212128256"/>
    <hyperlink ref="V47" r:id="rId258" location="!/fordeglen/status/723256672819486721"/>
    <hyperlink ref="V48" r:id="rId259" location="!/d2bchristians/status/723257415823724544"/>
    <hyperlink ref="V49" r:id="rId260" location="!/kin_connect/status/723257651719733248"/>
    <hyperlink ref="V50" r:id="rId261" location="!/kin_connect/status/723257651719733248"/>
    <hyperlink ref="V51" r:id="rId262" location="!/sengerm/status/723258095787491328"/>
    <hyperlink ref="V52" r:id="rId263" location="!/bnmwijetunge/status/723258451682537477"/>
    <hyperlink ref="V53" r:id="rId264" location="!/kafinkbeiner/status/723258457856573441"/>
    <hyperlink ref="V54" r:id="rId265" location="!/monchubelenos/status/723258510834847744"/>
    <hyperlink ref="V55" r:id="rId266" location="!/patariega/status/723258521836511233"/>
    <hyperlink ref="V56" r:id="rId267" location="!/matthewsoerens/status/723258537250529280"/>
    <hyperlink ref="V57" r:id="rId268" location="!/matthewsoerens/status/723258537250529280"/>
    <hyperlink ref="V58" r:id="rId269" location="!/ana_villellas/status/723258615319126016"/>
    <hyperlink ref="V59" r:id="rId270" location="!/ana_villellas/status/723258615319126016"/>
    <hyperlink ref="V60" r:id="rId271" location="!/heridfan/status/723258674454487040"/>
    <hyperlink ref="V61" r:id="rId272" location="!/heridfan/status/723258674454487040"/>
    <hyperlink ref="V62" r:id="rId273" location="!/arshadahmedche2/status/723258848358895616"/>
    <hyperlink ref="V63" r:id="rId274" location="!/arshadahmedche2/status/723258848358895616"/>
    <hyperlink ref="V64" r:id="rId275" location="!/chatelp/status/723258869561077761"/>
    <hyperlink ref="V65" r:id="rId276" location="!/pirat_django/status/723258870190215168"/>
    <hyperlink ref="V66" r:id="rId277" location="!/wahlplakate2016/status/723253752375943168"/>
    <hyperlink ref="V67" r:id="rId278" location="!/wahlplakate2016/status/723258997655134212"/>
    <hyperlink ref="V68" r:id="rId279" location="!/charlottenyic/status/723259009571131392"/>
    <hyperlink ref="V69" r:id="rId280" location="!/maggiezasss/status/723259204019064832"/>
    <hyperlink ref="V70" r:id="rId281" location="!/dersteuerzahler/status/723259300899074051"/>
    <hyperlink ref="V71" r:id="rId282" location="!/la_llegra/status/723259408948535298"/>
    <hyperlink ref="V72" r:id="rId283" location="!/whitegenocidetm/status/723259597843226624"/>
    <hyperlink ref="V73" r:id="rId284" location="!/jftaveira1993/status/723259602771578884"/>
    <hyperlink ref="V74" r:id="rId285" location="!/klausmeier0104/status/723258893254668288"/>
    <hyperlink ref="V75" r:id="rId286" location="!/klausmeier0104/status/723259217763831809"/>
    <hyperlink ref="V76" r:id="rId287" location="!/klausmeier0104/status/723259416427003904"/>
    <hyperlink ref="V77" r:id="rId288" location="!/klausmeier0104/status/723259639014539264"/>
    <hyperlink ref="V78" r:id="rId289" location="!/mwigbels/status/723259934138314752"/>
    <hyperlink ref="V79" r:id="rId290" location="!/mwigbels/status/723259934138314752"/>
    <hyperlink ref="V80" r:id="rId291" location="!/rosampsalamanca/status/723260009405095937"/>
    <hyperlink ref="V81" r:id="rId292" location="!/rosampsalamanca/status/723260009405095937"/>
    <hyperlink ref="V82" r:id="rId293" location="!/rosampsalamanca/status/723260009405095937"/>
    <hyperlink ref="V83" r:id="rId294" location="!/yxyzyxy/status/723260126128443392"/>
    <hyperlink ref="V84" r:id="rId295" location="!/discawards/status/723260267430313984"/>
    <hyperlink ref="V85" r:id="rId296" location="!/loupiotnoir/status/723260443343593473"/>
    <hyperlink ref="V86" r:id="rId297" location="!/loupiotnoir/status/723260443343593473"/>
    <hyperlink ref="V87" r:id="rId298" location="!/justineb98/status/723260463685967873"/>
    <hyperlink ref="V88" r:id="rId299" location="!/kevnid/status/723260526281809924"/>
    <hyperlink ref="V89" r:id="rId300" location="!/1feedom/status/723260584314195969"/>
    <hyperlink ref="V90" r:id="rId301" location="!/1feedom/status/723260584314195969"/>
    <hyperlink ref="V91" r:id="rId302" location="!/tkohlmeier/status/723260661107679233"/>
    <hyperlink ref="V92" r:id="rId303" location="!/010marysol110/status/723260679717818369"/>
    <hyperlink ref="V93" r:id="rId304" location="!/010marysol110/status/723260679717818369"/>
    <hyperlink ref="V94" r:id="rId305" location="!/johnshepherd88/status/723260736890392576"/>
    <hyperlink ref="V95" r:id="rId306" location="!/silv3r_1337/status/723260777281544194"/>
    <hyperlink ref="V96" r:id="rId307" location="!/mlk_marina/status/723260991446896640"/>
    <hyperlink ref="V97" r:id="rId308" location="!/mlk_marina/status/723260991446896640"/>
    <hyperlink ref="V98" r:id="rId309" location="!/_ichnicht/status/723261004356919297"/>
    <hyperlink ref="V99" r:id="rId310" location="!/dittmarkatrin/status/723252760175599617"/>
    <hyperlink ref="V100" r:id="rId311" location="!/dittmarkatrin/status/723254054000930821"/>
    <hyperlink ref="V101" r:id="rId312" location="!/dittmarkatrin/status/723261020198834176"/>
    <hyperlink ref="V102" r:id="rId313" location="!/umche1/status/723261382771236864"/>
    <hyperlink ref="V103" r:id="rId314" location="!/edcentretownchc/status/723261534693036032"/>
    <hyperlink ref="V104" r:id="rId315" location="!/miguelmartink/status/723261662468386816"/>
    <hyperlink ref="V105" r:id="rId316" location="!/sisepuedevll/status/723261852046778368"/>
    <hyperlink ref="V106" r:id="rId317" location="!/fid1dec/status/723261939112140800"/>
    <hyperlink ref="V107" r:id="rId318" location="!/cosmicrevolt/status/723261966609862656"/>
    <hyperlink ref="V108" r:id="rId319" location="!/g_heaven/status/723262066346332160"/>
    <hyperlink ref="V109" r:id="rId320" location="!/amienaa/status/723262100966002689"/>
    <hyperlink ref="V110" r:id="rId321" location="!/lucas_le_fou/status/723262209967689729"/>
    <hyperlink ref="V111" r:id="rId322" location="!/mattymattler/status/723262335339651072"/>
    <hyperlink ref="V112" r:id="rId323" location="!/mattymattler/status/723262335339651072"/>
    <hyperlink ref="V113" r:id="rId324" location="!/jackcarnold/status/723262406793809921"/>
    <hyperlink ref="V114" r:id="rId325" location="!/sallyjoagain/status/723262514822283264"/>
    <hyperlink ref="V115" r:id="rId326" location="!/sallyjoagain/status/723262514822283264"/>
    <hyperlink ref="V116" r:id="rId327" location="!/larissawalter5/status/723254994896560128"/>
    <hyperlink ref="V117" r:id="rId328" location="!/larissawalter5/status/723256160317509633"/>
    <hyperlink ref="V118" r:id="rId329" location="!/larissawalter5/status/723262707751882752"/>
    <hyperlink ref="V119" r:id="rId330" location="!/adctweets/status/723262783987568640"/>
    <hyperlink ref="V120" r:id="rId331" location="!/refugeecrimemap/status/723258978529095680"/>
    <hyperlink ref="V121" r:id="rId332" location="!/schlueterova/status/723262932361089024"/>
    <hyperlink ref="V122" r:id="rId333" location="!/schlueterova/status/723262231849406466"/>
    <hyperlink ref="V123" r:id="rId334" location="!/orhan55/status/723262967966478338"/>
    <hyperlink ref="V124" r:id="rId335" location="!/orhan55/status/723262967966478338"/>
    <hyperlink ref="V125" r:id="rId336" location="!/peterbarnorsaba/status/723263303296815104"/>
    <hyperlink ref="V126" r:id="rId337" location="!/peterbarnorsaba/status/723263303296815104"/>
    <hyperlink ref="V127" r:id="rId338" location="!/laiapelachsaget/status/723263394099412992"/>
    <hyperlink ref="V128" r:id="rId339" location="!/jkriggins/status/723263529139224576"/>
    <hyperlink ref="V129" r:id="rId340" location="!/s_r_maharaj/status/723263737793261576"/>
    <hyperlink ref="V130" r:id="rId341" location="!/s_r_maharaj/status/723263737793261576"/>
    <hyperlink ref="V131" r:id="rId342" location="!/kpeterlbw/status/723263959143473152"/>
    <hyperlink ref="V132" r:id="rId343" location="!/kpeterlbw/status/723263959143473152"/>
    <hyperlink ref="V133" r:id="rId344" location="!/lulabutton/status/723264073979289600"/>
    <hyperlink ref="V134" r:id="rId345" location="!/ellibobby/status/723264084708343808"/>
    <hyperlink ref="V135" r:id="rId346" location="!/ellibobby/status/723264084708343808"/>
    <hyperlink ref="V136" r:id="rId347" location="!/_sanan_/status/723264159056576516"/>
    <hyperlink ref="V137" r:id="rId348" location="!/manulecoop/status/723264244033138690"/>
    <hyperlink ref="V138" r:id="rId349" location="!/manulecoop/status/723264244033138690"/>
    <hyperlink ref="V139" r:id="rId350" location="!/kmkowalski/status/723264373385367552"/>
    <hyperlink ref="V140" r:id="rId351" location="!/kmkowalski/status/723264373385367552"/>
    <hyperlink ref="V141" r:id="rId352" location="!/albertodelvalle/status/723264532114739200"/>
    <hyperlink ref="V142" r:id="rId353" location="!/tantepolly/status/723264628462104576"/>
    <hyperlink ref="V143" r:id="rId354" location="!/tantepolly/status/723264628462104576"/>
    <hyperlink ref="V144" r:id="rId355" location="!/coldsweetness/status/723264685257162752"/>
    <hyperlink ref="V145" r:id="rId356" location="!/wort_weise/status/723264713220587520"/>
    <hyperlink ref="V146" r:id="rId357" location="!/wort_weise/status/723264713220587520"/>
    <hyperlink ref="V147" r:id="rId358" location="!/emden09/status/723264777305382912"/>
    <hyperlink ref="V148" r:id="rId359" location="!/emden09/status/723264777305382912"/>
    <hyperlink ref="V149" r:id="rId360" location="!/gellis18/status/723264945769578497"/>
    <hyperlink ref="V150" r:id="rId361" location="!/use_your_head_/status/723265052007084032"/>
    <hyperlink ref="V151" r:id="rId362" location="!/ususmama/status/723265434024288256"/>
    <hyperlink ref="V152" r:id="rId363" location="!/tu_oficina/status/723265538030444545"/>
    <hyperlink ref="V153" r:id="rId364" location="!/alfred996/status/723265887017553920"/>
    <hyperlink ref="V154" r:id="rId365" location="!/alfred996/status/723265887017553920"/>
    <hyperlink ref="V155" r:id="rId366" location="!/hectorgabla/status/723260267367424001"/>
    <hyperlink ref="V156" r:id="rId367" location="!/bermejof1/status/723266021109469187"/>
    <hyperlink ref="V157" r:id="rId368" location="!/maximilien_/status/723266244967829504"/>
    <hyperlink ref="V158" r:id="rId369" location="!/tomhouck/status/723266347912847360"/>
    <hyperlink ref="V159" r:id="rId370" location="!/tomhouck/status/723266347912847360"/>
    <hyperlink ref="V160" r:id="rId371" location="!/hannarosebutler/status/723266406217711617"/>
    <hyperlink ref="V161" r:id="rId372" location="!/hannarosebutler/status/723266406217711617"/>
    <hyperlink ref="V162" r:id="rId373" location="!/hannarosebutler/status/723266421187174400"/>
    <hyperlink ref="V163" r:id="rId374" location="!/hannarosebutler/status/723266421187174400"/>
    <hyperlink ref="V164" r:id="rId375" location="!/mc80840075/status/723266469711228932"/>
    <hyperlink ref="V165" r:id="rId376" location="!/cosmopolisto/status/723266612162383872"/>
    <hyperlink ref="V166" r:id="rId377" location="!/cosmopolisto/status/723266612162383872"/>
    <hyperlink ref="V167" r:id="rId378" location="!/cosmopolisto/status/723266612162383872"/>
    <hyperlink ref="V168" r:id="rId379" location="!/cosmopolisto/status/723266612162383872"/>
    <hyperlink ref="V169" r:id="rId380" location="!/sarinamaar/status/723266637445632001"/>
    <hyperlink ref="V170" r:id="rId381" location="!/robinstroup/status/723266671436292097"/>
    <hyperlink ref="V171" r:id="rId382" location="!/robinstroup/status/723266671436292097"/>
    <hyperlink ref="V172" r:id="rId383" location="!/balleryna/status/723266692936282112"/>
    <hyperlink ref="V173" r:id="rId384" location="!/balleryna/status/723266692936282112"/>
    <hyperlink ref="V174" r:id="rId385" location="!/nancyjones0/status/723266731788128257"/>
    <hyperlink ref="V175" r:id="rId386" location="!/nancyjones0/status/723266731788128257"/>
    <hyperlink ref="V176" r:id="rId387" location="!/joshua_schmid16/status/723267152199864320"/>
    <hyperlink ref="V177" r:id="rId388" location="!/joshua_schmid16/status/723267152199864320"/>
    <hyperlink ref="V178" r:id="rId389" location="!/francdefrance/status/723267369028694016"/>
    <hyperlink ref="V179" r:id="rId390" location="!/ahsan_jehangir/status/723267413781913600"/>
    <hyperlink ref="V180" r:id="rId391" location="!/unbequemes/status/723267437869838337"/>
    <hyperlink ref="V181" r:id="rId392" location="!/nzrefugeeyc/status/723267452742684673"/>
    <hyperlink ref="V182" r:id="rId393" location="!/nzrefugeeyc/status/723267452742684673"/>
    <hyperlink ref="V183" r:id="rId394" location="!/yterzian/status/723267475564036096"/>
    <hyperlink ref="V184" r:id="rId395" location="!/fotografgrecko/status/723260485387296768"/>
    <hyperlink ref="V185" r:id="rId396" location="!/puretruth678/status/723267515397365760"/>
    <hyperlink ref="V186" r:id="rId397" location="!/deejay10k/status/723267580417441792"/>
    <hyperlink ref="V187" r:id="rId398" location="!/loveconcursall/status/723267689351884800"/>
    <hyperlink ref="V188" r:id="rId399" location="!/gpminter/status/723267737838051328"/>
    <hyperlink ref="V189" r:id="rId400" location="!/gpminter/status/723267737838051328"/>
    <hyperlink ref="V190" r:id="rId401" location="!/heigion/status/723267810403688448"/>
    <hyperlink ref="V191" r:id="rId402" location="!/heigion/status/723267810403688448"/>
    <hyperlink ref="V192" r:id="rId403" location="!/irresistibleich/status/723267977722912768"/>
    <hyperlink ref="V193" r:id="rId404" location="!/irresistibleich/status/723267977722912768"/>
    <hyperlink ref="V194" r:id="rId405" location="!/hmelnoy72/status/723268215984545796"/>
    <hyperlink ref="V195" r:id="rId406" location="!/stpauligram/status/723263787416039424"/>
    <hyperlink ref="V196" r:id="rId407" location="!/stpauligram/status/723264054589022208"/>
    <hyperlink ref="V197" r:id="rId408" location="!/rsfharmaila/status/723268283345043457"/>
    <hyperlink ref="V198" r:id="rId409" location="!/sertoglu_fatma/status/723268302139723776"/>
    <hyperlink ref="V199" r:id="rId410" location="!/ichwaehleafd/status/723263821763215361"/>
    <hyperlink ref="V200" r:id="rId411" location="!/ichwaehleafd/status/723268356967641088"/>
    <hyperlink ref="V201" r:id="rId412" location="!/ichwaehleafd/status/723268356967641088"/>
    <hyperlink ref="V202" r:id="rId413" location="!/avmuratcicek/status/723268621179453441"/>
    <hyperlink ref="V203" r:id="rId414" location="!/dreanoll/status/723268900905979906"/>
    <hyperlink ref="V204" r:id="rId415" location="!/the_ice_man_24/status/723269047773728768"/>
    <hyperlink ref="V205" r:id="rId416" location="!/hamakirsali/status/723269059400335360"/>
    <hyperlink ref="V206" r:id="rId417" location="!/madrid4refugees/status/723269169714724865"/>
    <hyperlink ref="V207" r:id="rId418" location="!/heiderosie/status/723269211867484160"/>
    <hyperlink ref="V208" r:id="rId419" location="!/luanamaclac/status/723269367257911296"/>
    <hyperlink ref="V209" r:id="rId420" location="!/lanz_ellis/status/723269578881556480"/>
    <hyperlink ref="V210" r:id="rId421" location="!/lanz_ellis/status/723269578881556480"/>
    <hyperlink ref="V211" r:id="rId422" location="!/volkanslv/status/723269588046192641"/>
    <hyperlink ref="V212" r:id="rId423" location="!/janebaghori/status/723267309398298624"/>
    <hyperlink ref="V213" r:id="rId424" location="!/janebaghori/status/723267309398298624"/>
    <hyperlink ref="V214" r:id="rId425" location="!/janebaghori/status/723267423303000064"/>
    <hyperlink ref="V215" r:id="rId426" location="!/janebaghori/status/723267929089945600"/>
    <hyperlink ref="V216" r:id="rId427" location="!/janebaghori/status/723267981258706944"/>
    <hyperlink ref="V217" r:id="rId428" location="!/janebaghori/status/723268100532113409"/>
    <hyperlink ref="V218" r:id="rId429" location="!/janebaghori/status/723268100532113409"/>
    <hyperlink ref="V219" r:id="rId430" location="!/janebaghori/status/723268533539491841"/>
    <hyperlink ref="V220" r:id="rId431" location="!/janebaghori/status/723267423303000064"/>
    <hyperlink ref="V221" r:id="rId432" location="!/janebaghori/status/723268156970668036"/>
    <hyperlink ref="V222" r:id="rId433" location="!/janebaghori/status/723268156970668036"/>
    <hyperlink ref="V223" r:id="rId434" location="!/janebaghori/status/723268199614144515"/>
    <hyperlink ref="V224" r:id="rId435" location="!/janebaghori/status/723268735780458496"/>
    <hyperlink ref="V225" r:id="rId436" location="!/janebaghori/status/723269690764742660"/>
    <hyperlink ref="V226" r:id="rId437" location="!/janebaghori/status/723269690764742660"/>
    <hyperlink ref="V227" r:id="rId438" location="!/astonhedge/status/723269737841606661"/>
    <hyperlink ref="V228" r:id="rId439" location="!/squirrelchristi/status/723269818271543296"/>
    <hyperlink ref="V229" r:id="rId440" location="!/rees_matthew89/status/723269828149161984"/>
    <hyperlink ref="V230" r:id="rId441" location="!/lionleon99/status/723262043403460608"/>
    <hyperlink ref="V231" r:id="rId442" location="!/lionleon99/status/723262043403460608"/>
    <hyperlink ref="V232" r:id="rId443" location="!/lionleon99/status/723270063793516544"/>
    <hyperlink ref="V233" r:id="rId444" location="!/stevegallagher/status/723270087239569408"/>
    <hyperlink ref="V234" r:id="rId445" location="!/stevegallagher/status/723270087239569408"/>
    <hyperlink ref="V235" r:id="rId446" location="!/cemilcaglar60/status/723270092746797056"/>
    <hyperlink ref="V236" r:id="rId447" location="!/rachinthetron/status/723258075059101697"/>
    <hyperlink ref="V237" r:id="rId448" location="!/rachinthetron/status/723260706544439297"/>
    <hyperlink ref="V238" r:id="rId449" location="!/rachinthetron/status/723262631025364993"/>
    <hyperlink ref="V239" r:id="rId450" location="!/rachinthetron/status/723268824485662721"/>
    <hyperlink ref="V240" r:id="rId451" location="!/nzredcross/status/723262850509074432"/>
    <hyperlink ref="V241" r:id="rId452" location="!/nzredcross/status/723262888480104448"/>
    <hyperlink ref="V242" r:id="rId453" location="!/nzredcross/status/723269684741562368"/>
    <hyperlink ref="V243" r:id="rId454" location="!/sjwri/status/723270147734048768"/>
    <hyperlink ref="V244" r:id="rId455" location="!/sjwri/status/723270147734048768"/>
    <hyperlink ref="V245" r:id="rId456" location="!/carry_thefuture/status/723270218613678080"/>
    <hyperlink ref="V246" r:id="rId457" location="!/mellopuffy/status/723270327061487618"/>
    <hyperlink ref="V247" r:id="rId458" location="!/mellopuffy/status/723270327061487618"/>
    <hyperlink ref="V248" r:id="rId459" location="!/mellopuffy/status/723270327061487618"/>
    <hyperlink ref="V249" r:id="rId460" location="!/kagune19/status/723270408112340993"/>
    <hyperlink ref="V250" r:id="rId461" location="!/kagune19/status/723270408112340993"/>
    <hyperlink ref="V251" r:id="rId462" location="!/gjpvernant/status/723270428878352384"/>
    <hyperlink ref="V252" r:id="rId463" location="!/1denmadrid/status/723270859608186881"/>
    <hyperlink ref="V253" r:id="rId464" location="!/1denmadrid/status/723270859608186881"/>
    <hyperlink ref="V254" r:id="rId465" location="!/nitro_politic/status/723270988302061568"/>
    <hyperlink ref="V255" r:id="rId466" location="!/lollytaff/status/723271048905515008"/>
    <hyperlink ref="V256" r:id="rId467" location="!/diolchgar/status/723271234272813056"/>
    <hyperlink ref="V257" r:id="rId468" location="!/criquaer/status/723271077259030528"/>
    <hyperlink ref="V258" r:id="rId469" location="!/criquaer/status/723271272382259200"/>
    <hyperlink ref="V259" r:id="rId470" location="!/criquaer/status/723271272382259200"/>
    <hyperlink ref="V260" r:id="rId471" location="!/jeswonehouse/status/723269943593164800"/>
    <hyperlink ref="V261" r:id="rId472" location="!/_swordswoman_/status/723271345786769408"/>
    <hyperlink ref="V262" r:id="rId473" location="!/jeswonehouse/status/723269943593164800"/>
    <hyperlink ref="V263" r:id="rId474" location="!/_swordswoman_/status/723271345786769408"/>
    <hyperlink ref="V264" r:id="rId475" location="!/_swordswoman_/status/723271345786769408"/>
    <hyperlink ref="V265" r:id="rId476" location="!/ragondin06/status/723271372936458241"/>
    <hyperlink ref="V266" r:id="rId477" location="!/schnee_mueller/status/723271380150673408"/>
    <hyperlink ref="V267" r:id="rId478" location="!/schnee_mueller/status/723271380150673408"/>
    <hyperlink ref="V268" r:id="rId479" location="!/georgenewbrook/status/723271465878097920"/>
    <hyperlink ref="V269" r:id="rId480" location="!/petitejean1/status/723271493493395457"/>
    <hyperlink ref="V270" r:id="rId481" location="!/crookedrib/status/723271523969187841"/>
    <hyperlink ref="V271" r:id="rId482" location="!/peter_cat/status/723271606861070336"/>
    <hyperlink ref="V272" r:id="rId483" location="!/veronicagar16/status/723271658014969856"/>
    <hyperlink ref="V273" r:id="rId484" location="!/_rabiasa/status/723271858565595136"/>
    <hyperlink ref="V274" r:id="rId485" location="!/darksideoftheeg/status/723260048076619780"/>
    <hyperlink ref="V275" r:id="rId486" location="!/snape_sama/status/723266367886123009"/>
    <hyperlink ref="V276" r:id="rId487" location="!/snape_sama/status/723272272459489282"/>
    <hyperlink ref="V277" r:id="rId488" location="!/snape_sama/status/723272272459489282"/>
    <hyperlink ref="V278" r:id="rId489" location="!/marcatonna/status/723272619315716096"/>
    <hyperlink ref="V279" r:id="rId490" location="!/marcatonna/status/723272619315716096"/>
    <hyperlink ref="V280" r:id="rId491" location="!/marcatonna/status/723272619315716096"/>
    <hyperlink ref="V281" r:id="rId492" location="!/marcatonna/status/723272619315716096"/>
    <hyperlink ref="V282" r:id="rId493" location="!/idjhonrasy/status/723272712639008769"/>
    <hyperlink ref="V283" r:id="rId494" location="!/twittwerling/status/723272894684475393"/>
    <hyperlink ref="V284" r:id="rId495" location="!/socialmediaukrt/status/723273250885783553"/>
    <hyperlink ref="V285" r:id="rId496" location="!/andonithacrew/status/723273271257477120"/>
    <hyperlink ref="V286" r:id="rId497" location="!/alrexmichael/status/723273356078882816"/>
    <hyperlink ref="V287" r:id="rId498" location="!/alrexmichael/status/723273356078882816"/>
    <hyperlink ref="V288" r:id="rId499" location="!/wolsinghamearl/status/723274017247997952"/>
    <hyperlink ref="V289" r:id="rId500" location="!/naimatrk34/status/723274044607352832"/>
    <hyperlink ref="V290" r:id="rId501" location="!/singhmeakulpa/status/723274185917784064"/>
    <hyperlink ref="V291" r:id="rId502" location="!/q8ijin/status/723274310098497536"/>
    <hyperlink ref="V292" r:id="rId503" location="!/sparkiemikey/status/723274606623219712"/>
    <hyperlink ref="V293" r:id="rId504" location="!/ulfiii612/status/723275057817071620"/>
    <hyperlink ref="V294" r:id="rId505" location="!/vonroehling/status/723275725067968512"/>
    <hyperlink ref="V295" r:id="rId506" location="!/jamsession4444/status/723275987920801793"/>
    <hyperlink ref="V296" r:id="rId507" location="!/pabloesp99/status/723276098944012288"/>
    <hyperlink ref="V297" r:id="rId508" location="!/kmcccomcastnet/status/723276193621921792"/>
    <hyperlink ref="V298" r:id="rId509" location="!/olivebridget/status/723276543124996096"/>
    <hyperlink ref="V299" r:id="rId510" location="!/olivebridget/status/723276543124996096"/>
    <hyperlink ref="V300" r:id="rId511" location="!/mariaduggan/status/723276646820651008"/>
    <hyperlink ref="V301" r:id="rId512" location="!/mariaduggan/status/723276646820651008"/>
    <hyperlink ref="V302" r:id="rId513" location="!/johndpringle_/status/723275110619189248"/>
    <hyperlink ref="V303" r:id="rId514" location="!/johndpringle_/status/723276801238294528"/>
    <hyperlink ref="V304" r:id="rId515" location="!/baja241/status/723277067748413440"/>
    <hyperlink ref="V305" r:id="rId516" location="!/spaceclampit9/status/723275215820722177"/>
    <hyperlink ref="V306" r:id="rId517" location="!/spaceclampit9/status/723277323043262464"/>
    <hyperlink ref="V307" r:id="rId518" location="!/herculesensei/status/723277484242952192"/>
    <hyperlink ref="V308" r:id="rId519" location="!/paulnekoranec/status/723277563875983360"/>
    <hyperlink ref="V309" r:id="rId520" location="!/mjonunez16/status/723277674152529920"/>
    <hyperlink ref="V310" r:id="rId521" location="!/mjonunez16/status/723277674152529920"/>
    <hyperlink ref="V311" r:id="rId522" location="!/danyboy8888/status/723277900565213184"/>
    <hyperlink ref="V312" r:id="rId523" location="!/garrusjake/status/723278261799784448"/>
    <hyperlink ref="V313" r:id="rId524" location="!/liviapolise/status/723278454989426693"/>
    <hyperlink ref="V314" r:id="rId525" location="!/radiokras/status/723278585524572160"/>
    <hyperlink ref="V315" r:id="rId526" location="!/la_llume/status/723258429914132480"/>
    <hyperlink ref="V316" r:id="rId527" location="!/globaldebout15m/status/723278860054331392"/>
    <hyperlink ref="V317" r:id="rId528" location="!/pbadaboum/status/723279131702628352"/>
    <hyperlink ref="V318" r:id="rId529" location="!/pbadaboum/status/723279131702628352"/>
    <hyperlink ref="V319" r:id="rId530" location="!/pbadaboum/status/723279201726545921"/>
    <hyperlink ref="V320" r:id="rId531" location="!/fleuravr/status/723279557806166016"/>
    <hyperlink ref="V321" r:id="rId532" location="!/yyc_webslinger/status/723279559693467649"/>
    <hyperlink ref="V322" r:id="rId533" location="!/jaynemacnz/status/723279587422035968"/>
    <hyperlink ref="V323" r:id="rId534" location="!/ugamboiaki/status/723279734285717504"/>
    <hyperlink ref="V324" r:id="rId535" location="!/itzubaltzeta/status/723280459891912704"/>
    <hyperlink ref="V325" r:id="rId536" location="!/fairmuenchen/status/723280468293091328"/>
    <hyperlink ref="V326" r:id="rId537" location="!/fairmuenchen/status/723280468293091328"/>
    <hyperlink ref="V327" r:id="rId538" location="!/megbatesnz/status/723270013637926912"/>
    <hyperlink ref="V328" r:id="rId539" location="!/anitalharvey/status/723270961689038848"/>
    <hyperlink ref="V329" r:id="rId540" location="!/amnestynz/status/723279063863816193"/>
    <hyperlink ref="V330" r:id="rId541" location="!/amnestynz/status/723279063863816193"/>
    <hyperlink ref="V331" r:id="rId542" location="!/tepaamu/status/723280802734215168"/>
    <hyperlink ref="V332" r:id="rId543" location="!/megbatesnz/status/723270013637926912"/>
    <hyperlink ref="V333" r:id="rId544" location="!/anitalharvey/status/723270961689038848"/>
    <hyperlink ref="V334" r:id="rId545" location="!/tepaamu/status/723280802734215168"/>
    <hyperlink ref="V335" r:id="rId546" location="!/tepaamu/status/723280802734215168"/>
    <hyperlink ref="V336" r:id="rId547" location="!/tpacific/status/723280850108850176"/>
    <hyperlink ref="V337" r:id="rId548" location="!/grannies4equal/status/723277921515913217"/>
    <hyperlink ref="V338" r:id="rId549" location="!/ashamedaustrali/status/723281133425717248"/>
    <hyperlink ref="V339" r:id="rId550" location="!/aljp497/status/723281277630222337"/>
    <hyperlink ref="V340" r:id="rId551" location="!/refugeecampaign/status/723281509529038848"/>
    <hyperlink ref="V341" r:id="rId552" location="!/littleredsal/status/723281692635619328"/>
    <hyperlink ref="V342" r:id="rId553" location="!/littleredsal/status/723281692635619328"/>
    <hyperlink ref="V343" r:id="rId554" location="!/littleredsal/status/723281692635619328"/>
    <hyperlink ref="V344" r:id="rId555" location="!/jensvolke/status/723281795807084544"/>
    <hyperlink ref="V345" r:id="rId556" location="!/jensvolke/status/723281795807084544"/>
    <hyperlink ref="V346" r:id="rId557" location="!/koscielninja/status/723281905878208512"/>
    <hyperlink ref="V347" r:id="rId558" location="!/alexkollet/status/723282158446624769"/>
    <hyperlink ref="V348" r:id="rId559" location="!/ustogethercbus/status/723268589688643585"/>
    <hyperlink ref="V349" r:id="rId560" location="!/ustogethercbus/status/723280536198909957"/>
    <hyperlink ref="V350" r:id="rId561" location="!/culturalvistas/status/723282814741958657"/>
    <hyperlink ref="V351" r:id="rId562" location="!/zazafl/status/723269505179344899"/>
    <hyperlink ref="V352" r:id="rId563" location="!/zazafl/status/723282533614510080"/>
    <hyperlink ref="V353" r:id="rId564" location="!/zazafl/status/723282826922233856"/>
    <hyperlink ref="V354" r:id="rId565" location="!/scarrsport/status/723283117553922048"/>
    <hyperlink ref="V355" r:id="rId566" location="!/jeffl76/status/723278371573121024"/>
    <hyperlink ref="V356" r:id="rId567" location="!/ikerepublican/status/723284023137701889"/>
    <hyperlink ref="V357" r:id="rId568" location="!/webchutz/status/723284057367388160"/>
    <hyperlink ref="V358" r:id="rId569" location="!/m_altan44/status/723284505793052672"/>
    <hyperlink ref="V359" r:id="rId570" location="!/ph4t313/status/723284766024470528"/>
    <hyperlink ref="V360" r:id="rId571" location="!/hilal_kaplan/status/723268148292628480"/>
    <hyperlink ref="V361" r:id="rId572" location="!/adem_sakrak/status/723285204803158016"/>
    <hyperlink ref="V362" r:id="rId573" location="!/amelvillian/status/723285652985511936"/>
    <hyperlink ref="V363" r:id="rId574" location="!/emmakb/status/723286030531469313"/>
    <hyperlink ref="V364" r:id="rId575" location="!/tyrannywatch/status/723286531255971840"/>
    <hyperlink ref="V365" r:id="rId576" location="!/tyrannywatch/status/723286569189277697"/>
    <hyperlink ref="V366" r:id="rId577" location="!/refugeesweicome/status/723258769287716864"/>
    <hyperlink ref="V367" r:id="rId578" location="!/refugeesweicome/status/723260509529600000"/>
    <hyperlink ref="V368" r:id="rId579" location="!/refugeesweicome/status/723271093557989376"/>
    <hyperlink ref="V369" r:id="rId580" location="!/refugeesweicome/status/723275217062096897"/>
    <hyperlink ref="V370" r:id="rId581" location="!/refugeesweicome/status/723277545936842752"/>
    <hyperlink ref="V371" r:id="rId582" location="!/refugeesweicome/status/723280016851619840"/>
    <hyperlink ref="V372" r:id="rId583" location="!/refugeesweicome/status/723282460629307392"/>
    <hyperlink ref="V373" r:id="rId584" location="!/refugeesweicome/status/723286662407553024"/>
    <hyperlink ref="V374" r:id="rId585" location="!/sevezubiri/status/723287146786893824"/>
    <hyperlink ref="V375" r:id="rId586" location="!/paulwilko657/status/723274843777556480"/>
    <hyperlink ref="V376" r:id="rId587" location="!/paulwilko657/status/723275583736688641"/>
    <hyperlink ref="V377" r:id="rId588" location="!/interjew/status/723287263237414913"/>
    <hyperlink ref="V378" r:id="rId589" location="!/omnico72/status/723287504716218369"/>
    <hyperlink ref="V379" r:id="rId590" location="!/omnico72/status/723287504716218369"/>
    <hyperlink ref="V380" r:id="rId591" location="!/domususa/status/723288105772417025"/>
    <hyperlink ref="V381" r:id="rId592" location="!/domususa/status/723288105772417025"/>
    <hyperlink ref="V382" r:id="rId593" location="!/asiaronn/status/723288406235729921"/>
    <hyperlink ref="V383" r:id="rId594" location="!/asiaronn/status/723288406235729921"/>
    <hyperlink ref="V384" r:id="rId595" location="!/amnesty_bse/status/723288493942792192"/>
    <hyperlink ref="V385" r:id="rId596" location="!/amnesty_bse/status/723288493942792192"/>
    <hyperlink ref="V386" r:id="rId597" location="!/aliabdi_/status/723277612286660608"/>
    <hyperlink ref="V387" r:id="rId598" location="!/citizensuk/status/723286920890060800"/>
    <hyperlink ref="V388" r:id="rId599" location="!/colchestersoup/status/723288980901515266"/>
    <hyperlink ref="V389" r:id="rId600" location="!/colchestersoup/status/723288980901515266"/>
  </hyperlinks>
  <pageMargins left="0.7" right="0.7" top="0.75" bottom="0.75" header="0.3" footer="0.3"/>
  <pageSetup orientation="portrait" verticalDpi="0" r:id="rId601"/>
  <legacyDrawing r:id="rId602"/>
  <tableParts count="1">
    <tablePart r:id="rId603"/>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BD1694"/>
  <sheetViews>
    <sheetView workbookViewId="0">
      <pane xSplit="1" ySplit="2" topLeftCell="B3" activePane="bottomRight" state="frozen"/>
      <selection pane="topRight" activeCell="B1" sqref="B1"/>
      <selection pane="bottomLeft" activeCell="A3" sqref="A3"/>
      <selection pane="bottomRight" activeCell="A2" sqref="A2:AY2"/>
    </sheetView>
  </sheetViews>
  <sheetFormatPr baseColWidth="10" defaultColWidth="9.140625" defaultRowHeight="15" x14ac:dyDescent="0.25"/>
  <cols>
    <col min="1" max="1" width="9.140625" style="1"/>
    <col min="2" max="2" width="7.85546875" customWidth="1"/>
    <col min="3" max="3" width="8.5703125" customWidth="1"/>
    <col min="4" max="4" width="6.7109375" customWidth="1"/>
    <col min="5" max="5" width="9.85546875" customWidth="1"/>
    <col min="6" max="6" width="7.7109375" customWidth="1"/>
    <col min="7" max="7" width="11" customWidth="1"/>
    <col min="8" max="8" width="8.5703125" customWidth="1"/>
    <col min="9" max="9" width="9.7109375" customWidth="1"/>
    <col min="10" max="10" width="10.5703125" style="3" customWidth="1"/>
    <col min="11" max="11" width="9.140625" customWidth="1"/>
    <col min="12" max="12" width="9.140625" hidden="1" customWidth="1"/>
    <col min="13" max="14" width="4.28515625" hidden="1" customWidth="1"/>
    <col min="15" max="15" width="10.28515625" hidden="1" customWidth="1"/>
    <col min="16" max="16" width="6.42578125" hidden="1" customWidth="1"/>
    <col min="17" max="17" width="8.28515625" hidden="1" customWidth="1"/>
    <col min="18" max="18" width="9.5703125" hidden="1" customWidth="1"/>
    <col min="19" max="19" width="9.28515625" hidden="1" customWidth="1"/>
    <col min="20" max="20" width="9.5703125" hidden="1" customWidth="1"/>
    <col min="21" max="23" width="14.28515625" hidden="1" customWidth="1"/>
    <col min="24" max="24" width="11.85546875" hidden="1" customWidth="1"/>
    <col min="25" max="25" width="14.42578125" hidden="1" customWidth="1"/>
    <col min="26" max="26" width="18.28515625" hidden="1" customWidth="1"/>
    <col min="27" max="27" width="5" style="3" hidden="1" customWidth="1"/>
    <col min="28" max="28" width="16" style="3" hidden="1" customWidth="1"/>
    <col min="29" max="29" width="16" style="6" bestFit="1" customWidth="1"/>
    <col min="30" max="30" width="8.5703125" style="2" bestFit="1" customWidth="1"/>
    <col min="31" max="31" width="11.5703125" style="3" bestFit="1" customWidth="1"/>
    <col min="32" max="32" width="12" style="3" bestFit="1" customWidth="1"/>
    <col min="33" max="33" width="9.7109375" style="3" bestFit="1" customWidth="1"/>
    <col min="34" max="34" width="11.42578125" style="3" bestFit="1" customWidth="1"/>
    <col min="35" max="35" width="18" bestFit="1" customWidth="1"/>
    <col min="36" max="36" width="35.140625" customWidth="1"/>
    <col min="37" max="37" width="10.7109375" bestFit="1" customWidth="1"/>
    <col min="38" max="38" width="7.42578125" bestFit="1" customWidth="1"/>
    <col min="39" max="39" width="8.140625" bestFit="1" customWidth="1"/>
    <col min="40" max="40" width="16.42578125" bestFit="1" customWidth="1"/>
    <col min="41" max="41" width="12.5703125" bestFit="1" customWidth="1"/>
    <col min="42" max="42" width="10.28515625" bestFit="1" customWidth="1"/>
    <col min="43" max="43" width="16.7109375" bestFit="1" customWidth="1"/>
    <col min="44" max="44" width="10.42578125" bestFit="1" customWidth="1"/>
    <col min="45" max="45" width="11.5703125" bestFit="1" customWidth="1"/>
    <col min="46" max="46" width="9" bestFit="1" customWidth="1"/>
    <col min="47" max="47" width="20.5703125" bestFit="1" customWidth="1"/>
    <col min="48" max="48" width="10.5703125" bestFit="1" customWidth="1"/>
    <col min="49" max="50" width="16" bestFit="1" customWidth="1"/>
    <col min="51" max="51" width="15.140625" bestFit="1" customWidth="1"/>
  </cols>
  <sheetData>
    <row r="1" spans="1:56" x14ac:dyDescent="0.25">
      <c r="B1" s="25" t="s">
        <v>39</v>
      </c>
      <c r="C1" s="18"/>
      <c r="D1" s="18"/>
      <c r="E1" s="18"/>
      <c r="F1" s="18"/>
      <c r="G1" s="18"/>
      <c r="H1" s="27" t="s">
        <v>43</v>
      </c>
      <c r="I1" s="26"/>
      <c r="J1" s="26"/>
      <c r="K1" s="26"/>
      <c r="L1" s="29" t="s">
        <v>44</v>
      </c>
      <c r="M1" s="28"/>
      <c r="N1" s="28"/>
      <c r="O1" s="28"/>
      <c r="P1" s="28"/>
      <c r="Q1" s="28"/>
      <c r="R1" s="24" t="s">
        <v>42</v>
      </c>
      <c r="S1" s="21"/>
      <c r="T1" s="22"/>
      <c r="U1" s="23"/>
      <c r="V1" s="21"/>
      <c r="W1" s="21"/>
      <c r="X1" s="21"/>
      <c r="Y1" s="21"/>
      <c r="Z1" s="21"/>
      <c r="AA1" s="30" t="s">
        <v>40</v>
      </c>
      <c r="AB1" s="20"/>
      <c r="AC1" s="31" t="s">
        <v>41</v>
      </c>
      <c r="AD1"/>
      <c r="AE1"/>
      <c r="AF1"/>
      <c r="AG1"/>
      <c r="AH1"/>
    </row>
    <row r="2" spans="1:56" ht="30" customHeight="1" x14ac:dyDescent="0.25">
      <c r="A2" s="11" t="s">
        <v>5</v>
      </c>
      <c r="B2" s="8" t="s">
        <v>2</v>
      </c>
      <c r="C2" s="8" t="s">
        <v>8</v>
      </c>
      <c r="D2" s="9" t="s">
        <v>45</v>
      </c>
      <c r="E2" s="10" t="s">
        <v>4</v>
      </c>
      <c r="F2" s="8" t="s">
        <v>48</v>
      </c>
      <c r="G2" s="8" t="s">
        <v>11</v>
      </c>
      <c r="H2" s="8" t="s">
        <v>46</v>
      </c>
      <c r="I2" s="8" t="s">
        <v>47</v>
      </c>
      <c r="J2" s="8" t="s">
        <v>77</v>
      </c>
      <c r="K2" s="8" t="s">
        <v>10</v>
      </c>
      <c r="L2" s="8" t="s">
        <v>27</v>
      </c>
      <c r="M2" s="8" t="s">
        <v>15</v>
      </c>
      <c r="N2" s="8" t="s">
        <v>16</v>
      </c>
      <c r="O2" s="8" t="s">
        <v>13</v>
      </c>
      <c r="P2" s="8" t="s">
        <v>28</v>
      </c>
      <c r="Q2" s="8" t="s">
        <v>29</v>
      </c>
      <c r="R2" s="13" t="s">
        <v>31</v>
      </c>
      <c r="S2" s="13" t="s">
        <v>32</v>
      </c>
      <c r="T2" s="13" t="s">
        <v>33</v>
      </c>
      <c r="U2" s="13" t="s">
        <v>34</v>
      </c>
      <c r="V2" s="13" t="s">
        <v>35</v>
      </c>
      <c r="W2" s="13" t="s">
        <v>36</v>
      </c>
      <c r="X2" s="13" t="s">
        <v>137</v>
      </c>
      <c r="Y2" s="13" t="s">
        <v>37</v>
      </c>
      <c r="Z2" s="13" t="s">
        <v>170</v>
      </c>
      <c r="AA2" s="11" t="s">
        <v>12</v>
      </c>
      <c r="AB2" s="11" t="s">
        <v>38</v>
      </c>
      <c r="AC2" s="8" t="s">
        <v>26</v>
      </c>
      <c r="AD2" s="13" t="s">
        <v>246</v>
      </c>
      <c r="AE2" s="13" t="s">
        <v>247</v>
      </c>
      <c r="AF2" s="13" t="s">
        <v>248</v>
      </c>
      <c r="AG2" s="13" t="s">
        <v>249</v>
      </c>
      <c r="AH2" s="13" t="s">
        <v>250</v>
      </c>
      <c r="AI2" s="13" t="s">
        <v>251</v>
      </c>
      <c r="AJ2" s="13" t="s">
        <v>252</v>
      </c>
      <c r="AK2" s="13" t="s">
        <v>253</v>
      </c>
      <c r="AL2" s="13" t="s">
        <v>254</v>
      </c>
      <c r="AM2" s="13" t="s">
        <v>255</v>
      </c>
      <c r="AN2" s="13" t="s">
        <v>256</v>
      </c>
      <c r="AO2" s="13" t="s">
        <v>257</v>
      </c>
      <c r="AP2" s="13" t="s">
        <v>258</v>
      </c>
      <c r="AQ2" s="13" t="s">
        <v>259</v>
      </c>
      <c r="AR2" s="13" t="s">
        <v>260</v>
      </c>
      <c r="AS2" s="13" t="s">
        <v>261</v>
      </c>
      <c r="AT2" s="13" t="s">
        <v>262</v>
      </c>
      <c r="AU2" s="13" t="s">
        <v>263</v>
      </c>
      <c r="AV2" s="13" t="s">
        <v>264</v>
      </c>
      <c r="AW2" s="13" t="s">
        <v>265</v>
      </c>
      <c r="AX2" s="13" t="s">
        <v>266</v>
      </c>
      <c r="AY2" s="13" t="s">
        <v>267</v>
      </c>
      <c r="AZ2" s="3"/>
      <c r="BA2" s="3"/>
    </row>
    <row r="3" spans="1:56" ht="15" customHeight="1" x14ac:dyDescent="0.25">
      <c r="A3" s="64" t="s">
        <v>627</v>
      </c>
      <c r="B3" s="65"/>
      <c r="C3" s="65"/>
      <c r="D3" s="66"/>
      <c r="E3" s="68"/>
      <c r="F3" s="94" t="s">
        <v>3149</v>
      </c>
      <c r="G3" s="65"/>
      <c r="H3" s="69"/>
      <c r="I3" s="70"/>
      <c r="J3" s="70"/>
      <c r="K3" s="69" t="s">
        <v>3814</v>
      </c>
      <c r="L3" s="73"/>
      <c r="M3" s="74"/>
      <c r="N3" s="74"/>
      <c r="O3" s="75"/>
      <c r="P3" s="76"/>
      <c r="Q3" s="76"/>
      <c r="R3" s="85"/>
      <c r="S3" s="85"/>
      <c r="T3" s="85"/>
      <c r="U3" s="85"/>
      <c r="V3" s="86"/>
      <c r="W3" s="86"/>
      <c r="X3" s="86"/>
      <c r="Y3" s="86"/>
      <c r="Z3" s="50"/>
      <c r="AA3" s="71"/>
      <c r="AB3" s="71"/>
      <c r="AC3" s="72"/>
      <c r="AD3" s="77" t="s">
        <v>1853</v>
      </c>
      <c r="AE3" s="77">
        <v>703</v>
      </c>
      <c r="AF3" s="77">
        <v>2681</v>
      </c>
      <c r="AG3" s="77">
        <v>12189</v>
      </c>
      <c r="AH3" s="77">
        <v>1546</v>
      </c>
      <c r="AI3" s="77">
        <v>7200</v>
      </c>
      <c r="AJ3" s="77" t="s">
        <v>2173</v>
      </c>
      <c r="AK3" s="77" t="s">
        <v>2459</v>
      </c>
      <c r="AL3" s="81" t="s">
        <v>2622</v>
      </c>
      <c r="AM3" s="77" t="s">
        <v>366</v>
      </c>
      <c r="AN3" s="79">
        <v>40388.001782407409</v>
      </c>
      <c r="AO3" s="81" t="s">
        <v>2781</v>
      </c>
      <c r="AP3" s="77" t="b">
        <v>0</v>
      </c>
      <c r="AQ3" s="77" t="b">
        <v>0</v>
      </c>
      <c r="AR3" s="77" t="b">
        <v>1</v>
      </c>
      <c r="AS3" s="77" t="s">
        <v>399</v>
      </c>
      <c r="AT3" s="77">
        <v>68</v>
      </c>
      <c r="AU3" s="81" t="s">
        <v>410</v>
      </c>
      <c r="AV3" s="77" t="b">
        <v>0</v>
      </c>
      <c r="AW3" s="77" t="s">
        <v>460</v>
      </c>
      <c r="AX3" s="81" t="s">
        <v>3477</v>
      </c>
      <c r="AY3" s="77" t="s">
        <v>66</v>
      </c>
      <c r="AZ3" s="3"/>
      <c r="BA3" s="3"/>
    </row>
    <row r="4" spans="1:56" x14ac:dyDescent="0.25">
      <c r="A4" s="64" t="s">
        <v>861</v>
      </c>
      <c r="B4" s="65"/>
      <c r="C4" s="65"/>
      <c r="D4" s="66"/>
      <c r="E4" s="96"/>
      <c r="F4" s="94" t="s">
        <v>3150</v>
      </c>
      <c r="G4" s="95"/>
      <c r="H4" s="69"/>
      <c r="I4" s="70"/>
      <c r="J4" s="97"/>
      <c r="K4" s="69" t="s">
        <v>3815</v>
      </c>
      <c r="L4" s="98"/>
      <c r="M4" s="74"/>
      <c r="N4" s="74"/>
      <c r="O4" s="75"/>
      <c r="P4" s="76"/>
      <c r="Q4" s="76"/>
      <c r="R4" s="108"/>
      <c r="S4" s="108"/>
      <c r="T4" s="108"/>
      <c r="U4" s="108"/>
      <c r="V4" s="109"/>
      <c r="W4" s="109"/>
      <c r="X4" s="109"/>
      <c r="Y4" s="109"/>
      <c r="Z4" s="50"/>
      <c r="AA4" s="71"/>
      <c r="AB4" s="71"/>
      <c r="AC4" s="72"/>
      <c r="AD4" s="78" t="s">
        <v>1854</v>
      </c>
      <c r="AE4" s="78">
        <v>112</v>
      </c>
      <c r="AF4" s="78">
        <v>122</v>
      </c>
      <c r="AG4" s="78">
        <v>1392</v>
      </c>
      <c r="AH4" s="78">
        <v>131</v>
      </c>
      <c r="AI4" s="78">
        <v>-7200</v>
      </c>
      <c r="AJ4" s="78"/>
      <c r="AK4" s="78"/>
      <c r="AL4" s="78"/>
      <c r="AM4" s="78" t="s">
        <v>374</v>
      </c>
      <c r="AN4" s="80">
        <v>40678.625671296293</v>
      </c>
      <c r="AO4" s="78"/>
      <c r="AP4" s="78" t="b">
        <v>1</v>
      </c>
      <c r="AQ4" s="78" t="b">
        <v>0</v>
      </c>
      <c r="AR4" s="78" t="b">
        <v>1</v>
      </c>
      <c r="AS4" s="78" t="s">
        <v>399</v>
      </c>
      <c r="AT4" s="78">
        <v>3</v>
      </c>
      <c r="AU4" s="82" t="s">
        <v>410</v>
      </c>
      <c r="AV4" s="78" t="b">
        <v>0</v>
      </c>
      <c r="AW4" s="78" t="s">
        <v>460</v>
      </c>
      <c r="AX4" s="82" t="s">
        <v>3478</v>
      </c>
      <c r="AY4" s="78" t="s">
        <v>65</v>
      </c>
      <c r="AZ4" s="2"/>
      <c r="BA4" s="3"/>
      <c r="BB4" s="3"/>
      <c r="BC4" s="3"/>
      <c r="BD4" s="3"/>
    </row>
    <row r="5" spans="1:56" x14ac:dyDescent="0.25">
      <c r="A5" s="64" t="s">
        <v>191</v>
      </c>
      <c r="B5" s="65"/>
      <c r="C5" s="65"/>
      <c r="D5" s="66"/>
      <c r="E5" s="96"/>
      <c r="F5" s="94" t="s">
        <v>445</v>
      </c>
      <c r="G5" s="95"/>
      <c r="H5" s="69"/>
      <c r="I5" s="70"/>
      <c r="J5" s="97"/>
      <c r="K5" s="69" t="s">
        <v>486</v>
      </c>
      <c r="L5" s="98"/>
      <c r="M5" s="74"/>
      <c r="N5" s="74"/>
      <c r="O5" s="75"/>
      <c r="P5" s="76"/>
      <c r="Q5" s="76"/>
      <c r="R5" s="108"/>
      <c r="S5" s="108"/>
      <c r="T5" s="108"/>
      <c r="U5" s="108"/>
      <c r="V5" s="109"/>
      <c r="W5" s="109"/>
      <c r="X5" s="109"/>
      <c r="Y5" s="109"/>
      <c r="Z5" s="50"/>
      <c r="AA5" s="71"/>
      <c r="AB5" s="71"/>
      <c r="AC5" s="72"/>
      <c r="AD5" s="78" t="s">
        <v>275</v>
      </c>
      <c r="AE5" s="78">
        <v>706</v>
      </c>
      <c r="AF5" s="78">
        <v>175</v>
      </c>
      <c r="AG5" s="78">
        <v>2916</v>
      </c>
      <c r="AH5" s="78">
        <v>1014</v>
      </c>
      <c r="AI5" s="78">
        <v>-14400</v>
      </c>
      <c r="AJ5" s="78" t="s">
        <v>296</v>
      </c>
      <c r="AK5" s="78"/>
      <c r="AL5" s="78"/>
      <c r="AM5" s="78" t="s">
        <v>372</v>
      </c>
      <c r="AN5" s="80">
        <v>40232.704942129632</v>
      </c>
      <c r="AO5" s="82" t="s">
        <v>386</v>
      </c>
      <c r="AP5" s="78" t="b">
        <v>0</v>
      </c>
      <c r="AQ5" s="78" t="b">
        <v>0</v>
      </c>
      <c r="AR5" s="78" t="b">
        <v>0</v>
      </c>
      <c r="AS5" s="78" t="s">
        <v>398</v>
      </c>
      <c r="AT5" s="78">
        <v>21</v>
      </c>
      <c r="AU5" s="82" t="s">
        <v>411</v>
      </c>
      <c r="AV5" s="78" t="b">
        <v>0</v>
      </c>
      <c r="AW5" s="78" t="s">
        <v>460</v>
      </c>
      <c r="AX5" s="82" t="s">
        <v>468</v>
      </c>
      <c r="AY5" s="78" t="s">
        <v>66</v>
      </c>
      <c r="AZ5" s="2"/>
      <c r="BA5" s="3"/>
      <c r="BB5" s="3"/>
      <c r="BC5" s="3"/>
      <c r="BD5" s="3"/>
    </row>
    <row r="6" spans="1:56" x14ac:dyDescent="0.25">
      <c r="A6" s="64" t="s">
        <v>198</v>
      </c>
      <c r="B6" s="65"/>
      <c r="C6" s="65"/>
      <c r="D6" s="66"/>
      <c r="E6" s="96"/>
      <c r="F6" s="94" t="s">
        <v>435</v>
      </c>
      <c r="G6" s="95"/>
      <c r="H6" s="69"/>
      <c r="I6" s="70"/>
      <c r="J6" s="97"/>
      <c r="K6" s="69" t="s">
        <v>3816</v>
      </c>
      <c r="L6" s="98"/>
      <c r="M6" s="74"/>
      <c r="N6" s="74"/>
      <c r="O6" s="75"/>
      <c r="P6" s="76"/>
      <c r="Q6" s="76"/>
      <c r="R6" s="108"/>
      <c r="S6" s="108"/>
      <c r="T6" s="108"/>
      <c r="U6" s="108"/>
      <c r="V6" s="109"/>
      <c r="W6" s="109"/>
      <c r="X6" s="109"/>
      <c r="Y6" s="109"/>
      <c r="Z6" s="50"/>
      <c r="AA6" s="71"/>
      <c r="AB6" s="71"/>
      <c r="AC6" s="72"/>
      <c r="AD6" s="78" t="s">
        <v>268</v>
      </c>
      <c r="AE6" s="78">
        <v>2835</v>
      </c>
      <c r="AF6" s="78">
        <v>6981326</v>
      </c>
      <c r="AG6" s="78">
        <v>190515</v>
      </c>
      <c r="AH6" s="78">
        <v>612</v>
      </c>
      <c r="AI6" s="78">
        <v>-14400</v>
      </c>
      <c r="AJ6" s="78" t="s">
        <v>290</v>
      </c>
      <c r="AK6" s="78"/>
      <c r="AL6" s="82" t="s">
        <v>342</v>
      </c>
      <c r="AM6" s="78" t="s">
        <v>356</v>
      </c>
      <c r="AN6" s="80">
        <v>39153.061122685183</v>
      </c>
      <c r="AO6" s="82" t="s">
        <v>381</v>
      </c>
      <c r="AP6" s="78" t="b">
        <v>0</v>
      </c>
      <c r="AQ6" s="78" t="b">
        <v>0</v>
      </c>
      <c r="AR6" s="78" t="b">
        <v>0</v>
      </c>
      <c r="AS6" s="78" t="s">
        <v>398</v>
      </c>
      <c r="AT6" s="78">
        <v>129117</v>
      </c>
      <c r="AU6" s="82" t="s">
        <v>413</v>
      </c>
      <c r="AV6" s="78" t="b">
        <v>1</v>
      </c>
      <c r="AW6" s="78" t="s">
        <v>460</v>
      </c>
      <c r="AX6" s="82" t="s">
        <v>461</v>
      </c>
      <c r="AY6" s="78" t="s">
        <v>65</v>
      </c>
      <c r="AZ6" s="2"/>
      <c r="BA6" s="3"/>
      <c r="BB6" s="3"/>
      <c r="BC6" s="3"/>
      <c r="BD6" s="3"/>
    </row>
    <row r="7" spans="1:56" x14ac:dyDescent="0.25">
      <c r="A7" s="64" t="s">
        <v>192</v>
      </c>
      <c r="B7" s="65"/>
      <c r="C7" s="65"/>
      <c r="D7" s="66"/>
      <c r="E7" s="96"/>
      <c r="F7" s="94" t="s">
        <v>446</v>
      </c>
      <c r="G7" s="95"/>
      <c r="H7" s="69"/>
      <c r="I7" s="70"/>
      <c r="J7" s="97"/>
      <c r="K7" s="69" t="s">
        <v>487</v>
      </c>
      <c r="L7" s="98"/>
      <c r="M7" s="74"/>
      <c r="N7" s="74"/>
      <c r="O7" s="75"/>
      <c r="P7" s="76"/>
      <c r="Q7" s="76"/>
      <c r="R7" s="108"/>
      <c r="S7" s="108"/>
      <c r="T7" s="108"/>
      <c r="U7" s="108"/>
      <c r="V7" s="109"/>
      <c r="W7" s="109"/>
      <c r="X7" s="109"/>
      <c r="Y7" s="109"/>
      <c r="Z7" s="50"/>
      <c r="AA7" s="71"/>
      <c r="AB7" s="71"/>
      <c r="AC7" s="72"/>
      <c r="AD7" s="78" t="s">
        <v>276</v>
      </c>
      <c r="AE7" s="78">
        <v>770</v>
      </c>
      <c r="AF7" s="78">
        <v>192</v>
      </c>
      <c r="AG7" s="78">
        <v>356</v>
      </c>
      <c r="AH7" s="78">
        <v>1940</v>
      </c>
      <c r="AI7" s="78"/>
      <c r="AJ7" s="78"/>
      <c r="AK7" s="78"/>
      <c r="AL7" s="78"/>
      <c r="AM7" s="78"/>
      <c r="AN7" s="80">
        <v>42415.725138888891</v>
      </c>
      <c r="AO7" s="82" t="s">
        <v>387</v>
      </c>
      <c r="AP7" s="78" t="b">
        <v>1</v>
      </c>
      <c r="AQ7" s="78" t="b">
        <v>0</v>
      </c>
      <c r="AR7" s="78" t="b">
        <v>0</v>
      </c>
      <c r="AS7" s="78" t="s">
        <v>406</v>
      </c>
      <c r="AT7" s="78">
        <v>1</v>
      </c>
      <c r="AU7" s="78"/>
      <c r="AV7" s="78" t="b">
        <v>0</v>
      </c>
      <c r="AW7" s="78" t="s">
        <v>460</v>
      </c>
      <c r="AX7" s="82" t="s">
        <v>469</v>
      </c>
      <c r="AY7" s="78" t="s">
        <v>66</v>
      </c>
      <c r="AZ7" s="2"/>
      <c r="BA7" s="3"/>
      <c r="BB7" s="3"/>
      <c r="BC7" s="3"/>
      <c r="BD7" s="3"/>
    </row>
    <row r="8" spans="1:56" x14ac:dyDescent="0.25">
      <c r="A8" s="64" t="s">
        <v>193</v>
      </c>
      <c r="B8" s="65"/>
      <c r="C8" s="65"/>
      <c r="D8" s="66"/>
      <c r="E8" s="96"/>
      <c r="F8" s="94" t="s">
        <v>447</v>
      </c>
      <c r="G8" s="95"/>
      <c r="H8" s="69"/>
      <c r="I8" s="70"/>
      <c r="J8" s="97"/>
      <c r="K8" s="69" t="s">
        <v>488</v>
      </c>
      <c r="L8" s="98"/>
      <c r="M8" s="74"/>
      <c r="N8" s="74"/>
      <c r="O8" s="75"/>
      <c r="P8" s="76"/>
      <c r="Q8" s="76"/>
      <c r="R8" s="108"/>
      <c r="S8" s="108"/>
      <c r="T8" s="108"/>
      <c r="U8" s="108"/>
      <c r="V8" s="109"/>
      <c r="W8" s="109"/>
      <c r="X8" s="109"/>
      <c r="Y8" s="109"/>
      <c r="Z8" s="50"/>
      <c r="AA8" s="71"/>
      <c r="AB8" s="71"/>
      <c r="AC8" s="72"/>
      <c r="AD8" s="78" t="s">
        <v>277</v>
      </c>
      <c r="AE8" s="78">
        <v>209</v>
      </c>
      <c r="AF8" s="78">
        <v>1055</v>
      </c>
      <c r="AG8" s="78">
        <v>32372</v>
      </c>
      <c r="AH8" s="78">
        <v>2</v>
      </c>
      <c r="AI8" s="78">
        <v>3600</v>
      </c>
      <c r="AJ8" s="78" t="s">
        <v>297</v>
      </c>
      <c r="AK8" s="78"/>
      <c r="AL8" s="78"/>
      <c r="AM8" s="78" t="s">
        <v>310</v>
      </c>
      <c r="AN8" s="80">
        <v>41247.009085648147</v>
      </c>
      <c r="AO8" s="82" t="s">
        <v>388</v>
      </c>
      <c r="AP8" s="78" t="b">
        <v>0</v>
      </c>
      <c r="AQ8" s="78" t="b">
        <v>0</v>
      </c>
      <c r="AR8" s="78" t="b">
        <v>0</v>
      </c>
      <c r="AS8" s="78" t="s">
        <v>398</v>
      </c>
      <c r="AT8" s="78">
        <v>56</v>
      </c>
      <c r="AU8" s="82" t="s">
        <v>414</v>
      </c>
      <c r="AV8" s="78" t="b">
        <v>0</v>
      </c>
      <c r="AW8" s="78" t="s">
        <v>460</v>
      </c>
      <c r="AX8" s="82" t="s">
        <v>470</v>
      </c>
      <c r="AY8" s="78" t="s">
        <v>66</v>
      </c>
      <c r="AZ8" s="2"/>
      <c r="BA8" s="3"/>
      <c r="BB8" s="3"/>
      <c r="BC8" s="3"/>
      <c r="BD8" s="3"/>
    </row>
    <row r="9" spans="1:56" x14ac:dyDescent="0.25">
      <c r="A9" s="64" t="s">
        <v>194</v>
      </c>
      <c r="B9" s="65"/>
      <c r="C9" s="65"/>
      <c r="D9" s="66"/>
      <c r="E9" s="96"/>
      <c r="F9" s="94" t="s">
        <v>448</v>
      </c>
      <c r="G9" s="95"/>
      <c r="H9" s="69"/>
      <c r="I9" s="70"/>
      <c r="J9" s="97"/>
      <c r="K9" s="69" t="s">
        <v>489</v>
      </c>
      <c r="L9" s="98"/>
      <c r="M9" s="74"/>
      <c r="N9" s="74"/>
      <c r="O9" s="75"/>
      <c r="P9" s="76"/>
      <c r="Q9" s="76"/>
      <c r="R9" s="108"/>
      <c r="S9" s="108"/>
      <c r="T9" s="108"/>
      <c r="U9" s="108"/>
      <c r="V9" s="109"/>
      <c r="W9" s="109"/>
      <c r="X9" s="109"/>
      <c r="Y9" s="109"/>
      <c r="Z9" s="50"/>
      <c r="AA9" s="71"/>
      <c r="AB9" s="71"/>
      <c r="AC9" s="72"/>
      <c r="AD9" s="78" t="s">
        <v>278</v>
      </c>
      <c r="AE9" s="78">
        <v>3914</v>
      </c>
      <c r="AF9" s="78">
        <v>4805</v>
      </c>
      <c r="AG9" s="78">
        <v>31163</v>
      </c>
      <c r="AH9" s="78">
        <v>47</v>
      </c>
      <c r="AI9" s="78"/>
      <c r="AJ9" s="78" t="s">
        <v>298</v>
      </c>
      <c r="AK9" s="78" t="s">
        <v>329</v>
      </c>
      <c r="AL9" s="82" t="s">
        <v>348</v>
      </c>
      <c r="AM9" s="78"/>
      <c r="AN9" s="80">
        <v>42144.616886574076</v>
      </c>
      <c r="AO9" s="82" t="s">
        <v>389</v>
      </c>
      <c r="AP9" s="78" t="b">
        <v>1</v>
      </c>
      <c r="AQ9" s="78" t="b">
        <v>0</v>
      </c>
      <c r="AR9" s="78" t="b">
        <v>1</v>
      </c>
      <c r="AS9" s="78" t="s">
        <v>398</v>
      </c>
      <c r="AT9" s="78">
        <v>204</v>
      </c>
      <c r="AU9" s="82" t="s">
        <v>410</v>
      </c>
      <c r="AV9" s="78" t="b">
        <v>0</v>
      </c>
      <c r="AW9" s="78" t="s">
        <v>460</v>
      </c>
      <c r="AX9" s="82" t="s">
        <v>471</v>
      </c>
      <c r="AY9" s="78" t="s">
        <v>66</v>
      </c>
      <c r="AZ9" s="2"/>
      <c r="BA9" s="3"/>
      <c r="BB9" s="3"/>
      <c r="BC9" s="3"/>
      <c r="BD9" s="3"/>
    </row>
    <row r="10" spans="1:56" x14ac:dyDescent="0.25">
      <c r="A10" s="64" t="s">
        <v>195</v>
      </c>
      <c r="B10" s="65"/>
      <c r="C10" s="65"/>
      <c r="D10" s="66"/>
      <c r="E10" s="96"/>
      <c r="F10" s="94" t="s">
        <v>449</v>
      </c>
      <c r="G10" s="95"/>
      <c r="H10" s="69"/>
      <c r="I10" s="70"/>
      <c r="J10" s="97"/>
      <c r="K10" s="69" t="s">
        <v>490</v>
      </c>
      <c r="L10" s="98"/>
      <c r="M10" s="74"/>
      <c r="N10" s="74"/>
      <c r="O10" s="75"/>
      <c r="P10" s="76"/>
      <c r="Q10" s="76"/>
      <c r="R10" s="108"/>
      <c r="S10" s="108"/>
      <c r="T10" s="108"/>
      <c r="U10" s="108"/>
      <c r="V10" s="109"/>
      <c r="W10" s="109"/>
      <c r="X10" s="109"/>
      <c r="Y10" s="109"/>
      <c r="Z10" s="50"/>
      <c r="AA10" s="71"/>
      <c r="AB10" s="71"/>
      <c r="AC10" s="72"/>
      <c r="AD10" s="78" t="s">
        <v>279</v>
      </c>
      <c r="AE10" s="78">
        <v>813</v>
      </c>
      <c r="AF10" s="78">
        <v>6704</v>
      </c>
      <c r="AG10" s="78">
        <v>3549</v>
      </c>
      <c r="AH10" s="78">
        <v>717</v>
      </c>
      <c r="AI10" s="78">
        <v>7200</v>
      </c>
      <c r="AJ10" s="78" t="s">
        <v>299</v>
      </c>
      <c r="AK10" s="78"/>
      <c r="AL10" s="78"/>
      <c r="AM10" s="78" t="s">
        <v>317</v>
      </c>
      <c r="AN10" s="80">
        <v>40980.454050925924</v>
      </c>
      <c r="AO10" s="82" t="s">
        <v>2782</v>
      </c>
      <c r="AP10" s="78" t="b">
        <v>0</v>
      </c>
      <c r="AQ10" s="78" t="b">
        <v>0</v>
      </c>
      <c r="AR10" s="78" t="b">
        <v>0</v>
      </c>
      <c r="AS10" s="78" t="s">
        <v>398</v>
      </c>
      <c r="AT10" s="78">
        <v>22</v>
      </c>
      <c r="AU10" s="82" t="s">
        <v>426</v>
      </c>
      <c r="AV10" s="78" t="b">
        <v>0</v>
      </c>
      <c r="AW10" s="78" t="s">
        <v>460</v>
      </c>
      <c r="AX10" s="82" t="s">
        <v>472</v>
      </c>
      <c r="AY10" s="78" t="s">
        <v>66</v>
      </c>
      <c r="AZ10" s="2"/>
      <c r="BA10" s="3"/>
      <c r="BB10" s="3"/>
      <c r="BC10" s="3"/>
      <c r="BD10" s="3"/>
    </row>
    <row r="11" spans="1:56" x14ac:dyDescent="0.25">
      <c r="A11" s="64" t="s">
        <v>204</v>
      </c>
      <c r="B11" s="65"/>
      <c r="C11" s="65"/>
      <c r="D11" s="66"/>
      <c r="E11" s="96"/>
      <c r="F11" s="94" t="s">
        <v>436</v>
      </c>
      <c r="G11" s="95"/>
      <c r="H11" s="69"/>
      <c r="I11" s="70"/>
      <c r="J11" s="97"/>
      <c r="K11" s="69" t="s">
        <v>482</v>
      </c>
      <c r="L11" s="98"/>
      <c r="M11" s="74"/>
      <c r="N11" s="74"/>
      <c r="O11" s="75"/>
      <c r="P11" s="76"/>
      <c r="Q11" s="76"/>
      <c r="R11" s="108"/>
      <c r="S11" s="108"/>
      <c r="T11" s="108"/>
      <c r="U11" s="108"/>
      <c r="V11" s="109"/>
      <c r="W11" s="109"/>
      <c r="X11" s="109"/>
      <c r="Y11" s="109"/>
      <c r="Z11" s="50"/>
      <c r="AA11" s="71"/>
      <c r="AB11" s="71"/>
      <c r="AC11" s="72"/>
      <c r="AD11" s="78" t="s">
        <v>269</v>
      </c>
      <c r="AE11" s="78">
        <v>607</v>
      </c>
      <c r="AF11" s="78">
        <v>638978</v>
      </c>
      <c r="AG11" s="78">
        <v>8052</v>
      </c>
      <c r="AH11" s="78">
        <v>23</v>
      </c>
      <c r="AI11" s="78">
        <v>-14400</v>
      </c>
      <c r="AJ11" s="78" t="s">
        <v>291</v>
      </c>
      <c r="AK11" s="78" t="s">
        <v>312</v>
      </c>
      <c r="AL11" s="82" t="s">
        <v>343</v>
      </c>
      <c r="AM11" s="78" t="s">
        <v>356</v>
      </c>
      <c r="AN11" s="80">
        <v>40133.880659722221</v>
      </c>
      <c r="AO11" s="82" t="s">
        <v>382</v>
      </c>
      <c r="AP11" s="78" t="b">
        <v>0</v>
      </c>
      <c r="AQ11" s="78" t="b">
        <v>0</v>
      </c>
      <c r="AR11" s="78" t="b">
        <v>1</v>
      </c>
      <c r="AS11" s="78" t="s">
        <v>398</v>
      </c>
      <c r="AT11" s="78">
        <v>7672</v>
      </c>
      <c r="AU11" s="82" t="s">
        <v>415</v>
      </c>
      <c r="AV11" s="78" t="b">
        <v>1</v>
      </c>
      <c r="AW11" s="78" t="s">
        <v>460</v>
      </c>
      <c r="AX11" s="82" t="s">
        <v>462</v>
      </c>
      <c r="AY11" s="78" t="s">
        <v>65</v>
      </c>
      <c r="AZ11" s="2"/>
      <c r="BA11" s="3"/>
      <c r="BB11" s="3"/>
      <c r="BC11" s="3"/>
      <c r="BD11" s="3"/>
    </row>
    <row r="12" spans="1:56" x14ac:dyDescent="0.25">
      <c r="A12" s="64" t="s">
        <v>205</v>
      </c>
      <c r="B12" s="65"/>
      <c r="C12" s="65"/>
      <c r="D12" s="66"/>
      <c r="E12" s="96"/>
      <c r="F12" s="94" t="s">
        <v>437</v>
      </c>
      <c r="G12" s="95"/>
      <c r="H12" s="69"/>
      <c r="I12" s="70"/>
      <c r="J12" s="97"/>
      <c r="K12" s="69" t="s">
        <v>483</v>
      </c>
      <c r="L12" s="98"/>
      <c r="M12" s="74"/>
      <c r="N12" s="74"/>
      <c r="O12" s="75"/>
      <c r="P12" s="76"/>
      <c r="Q12" s="76"/>
      <c r="R12" s="108"/>
      <c r="S12" s="108"/>
      <c r="T12" s="108"/>
      <c r="U12" s="108"/>
      <c r="V12" s="109"/>
      <c r="W12" s="109"/>
      <c r="X12" s="109"/>
      <c r="Y12" s="109"/>
      <c r="Z12" s="50"/>
      <c r="AA12" s="71"/>
      <c r="AB12" s="71"/>
      <c r="AC12" s="72"/>
      <c r="AD12" s="78" t="s">
        <v>270</v>
      </c>
      <c r="AE12" s="78">
        <v>6557</v>
      </c>
      <c r="AF12" s="78">
        <v>1833341</v>
      </c>
      <c r="AG12" s="78">
        <v>14851</v>
      </c>
      <c r="AH12" s="78">
        <v>2035</v>
      </c>
      <c r="AI12" s="78">
        <v>-14400</v>
      </c>
      <c r="AJ12" s="78" t="s">
        <v>292</v>
      </c>
      <c r="AK12" s="78" t="s">
        <v>313</v>
      </c>
      <c r="AL12" s="82" t="s">
        <v>344</v>
      </c>
      <c r="AM12" s="78" t="s">
        <v>356</v>
      </c>
      <c r="AN12" s="80">
        <v>39697.170439814814</v>
      </c>
      <c r="AO12" s="82" t="s">
        <v>383</v>
      </c>
      <c r="AP12" s="78" t="b">
        <v>0</v>
      </c>
      <c r="AQ12" s="78" t="b">
        <v>0</v>
      </c>
      <c r="AR12" s="78" t="b">
        <v>0</v>
      </c>
      <c r="AS12" s="78" t="s">
        <v>398</v>
      </c>
      <c r="AT12" s="78">
        <v>17403</v>
      </c>
      <c r="AU12" s="82" t="s">
        <v>416</v>
      </c>
      <c r="AV12" s="78" t="b">
        <v>1</v>
      </c>
      <c r="AW12" s="78" t="s">
        <v>460</v>
      </c>
      <c r="AX12" s="82" t="s">
        <v>463</v>
      </c>
      <c r="AY12" s="78" t="s">
        <v>65</v>
      </c>
      <c r="AZ12" s="2"/>
      <c r="BA12" s="3"/>
      <c r="BB12" s="3"/>
      <c r="BC12" s="3"/>
      <c r="BD12" s="3"/>
    </row>
    <row r="13" spans="1:56" x14ac:dyDescent="0.25">
      <c r="A13" s="64" t="s">
        <v>628</v>
      </c>
      <c r="B13" s="65"/>
      <c r="C13" s="65"/>
      <c r="D13" s="66"/>
      <c r="E13" s="96"/>
      <c r="F13" s="94" t="s">
        <v>3151</v>
      </c>
      <c r="G13" s="95"/>
      <c r="H13" s="69"/>
      <c r="I13" s="70"/>
      <c r="J13" s="97"/>
      <c r="K13" s="69" t="s">
        <v>3817</v>
      </c>
      <c r="L13" s="98"/>
      <c r="M13" s="74"/>
      <c r="N13" s="74"/>
      <c r="O13" s="75"/>
      <c r="P13" s="76"/>
      <c r="Q13" s="76"/>
      <c r="R13" s="108"/>
      <c r="S13" s="108"/>
      <c r="T13" s="108"/>
      <c r="U13" s="108"/>
      <c r="V13" s="109"/>
      <c r="W13" s="109"/>
      <c r="X13" s="109"/>
      <c r="Y13" s="109"/>
      <c r="Z13" s="50"/>
      <c r="AA13" s="71"/>
      <c r="AB13" s="71"/>
      <c r="AC13" s="72"/>
      <c r="AD13" s="78" t="s">
        <v>1855</v>
      </c>
      <c r="AE13" s="78">
        <v>1434</v>
      </c>
      <c r="AF13" s="78">
        <v>863</v>
      </c>
      <c r="AG13" s="78">
        <v>1184</v>
      </c>
      <c r="AH13" s="78">
        <v>1233</v>
      </c>
      <c r="AI13" s="78">
        <v>-14400</v>
      </c>
      <c r="AJ13" s="78" t="s">
        <v>2174</v>
      </c>
      <c r="AK13" s="78" t="s">
        <v>2460</v>
      </c>
      <c r="AL13" s="82" t="s">
        <v>2623</v>
      </c>
      <c r="AM13" s="78" t="s">
        <v>356</v>
      </c>
      <c r="AN13" s="80">
        <v>39929.139039351852</v>
      </c>
      <c r="AO13" s="78"/>
      <c r="AP13" s="78" t="b">
        <v>1</v>
      </c>
      <c r="AQ13" s="78" t="b">
        <v>0</v>
      </c>
      <c r="AR13" s="78" t="b">
        <v>0</v>
      </c>
      <c r="AS13" s="78" t="s">
        <v>398</v>
      </c>
      <c r="AT13" s="78">
        <v>16</v>
      </c>
      <c r="AU13" s="82" t="s">
        <v>410</v>
      </c>
      <c r="AV13" s="78" t="b">
        <v>0</v>
      </c>
      <c r="AW13" s="78" t="s">
        <v>460</v>
      </c>
      <c r="AX13" s="82" t="s">
        <v>3479</v>
      </c>
      <c r="AY13" s="78" t="s">
        <v>66</v>
      </c>
      <c r="AZ13" s="2"/>
      <c r="BA13" s="3"/>
      <c r="BB13" s="3"/>
      <c r="BC13" s="3"/>
      <c r="BD13" s="3"/>
    </row>
    <row r="14" spans="1:56" x14ac:dyDescent="0.25">
      <c r="A14" s="64" t="s">
        <v>862</v>
      </c>
      <c r="B14" s="65"/>
      <c r="C14" s="65"/>
      <c r="D14" s="66"/>
      <c r="E14" s="96"/>
      <c r="F14" s="94" t="s">
        <v>3152</v>
      </c>
      <c r="G14" s="95"/>
      <c r="H14" s="69"/>
      <c r="I14" s="70"/>
      <c r="J14" s="97"/>
      <c r="K14" s="69" t="s">
        <v>3818</v>
      </c>
      <c r="L14" s="98"/>
      <c r="M14" s="74"/>
      <c r="N14" s="74"/>
      <c r="O14" s="75"/>
      <c r="P14" s="76"/>
      <c r="Q14" s="76"/>
      <c r="R14" s="108"/>
      <c r="S14" s="108"/>
      <c r="T14" s="108"/>
      <c r="U14" s="108"/>
      <c r="V14" s="109"/>
      <c r="W14" s="109"/>
      <c r="X14" s="109"/>
      <c r="Y14" s="109"/>
      <c r="Z14" s="50"/>
      <c r="AA14" s="71"/>
      <c r="AB14" s="71"/>
      <c r="AC14" s="72"/>
      <c r="AD14" s="78" t="s">
        <v>1856</v>
      </c>
      <c r="AE14" s="78">
        <v>664</v>
      </c>
      <c r="AF14" s="78">
        <v>1554</v>
      </c>
      <c r="AG14" s="78">
        <v>1152</v>
      </c>
      <c r="AH14" s="78">
        <v>1545</v>
      </c>
      <c r="AI14" s="78"/>
      <c r="AJ14" s="78" t="s">
        <v>2175</v>
      </c>
      <c r="AK14" s="78" t="s">
        <v>309</v>
      </c>
      <c r="AL14" s="78"/>
      <c r="AM14" s="78"/>
      <c r="AN14" s="80">
        <v>42187.413113425922</v>
      </c>
      <c r="AO14" s="82" t="s">
        <v>2783</v>
      </c>
      <c r="AP14" s="78" t="b">
        <v>1</v>
      </c>
      <c r="AQ14" s="78" t="b">
        <v>0</v>
      </c>
      <c r="AR14" s="78" t="b">
        <v>0</v>
      </c>
      <c r="AS14" s="78" t="s">
        <v>398</v>
      </c>
      <c r="AT14" s="78">
        <v>17</v>
      </c>
      <c r="AU14" s="82" t="s">
        <v>410</v>
      </c>
      <c r="AV14" s="78" t="b">
        <v>0</v>
      </c>
      <c r="AW14" s="78" t="s">
        <v>460</v>
      </c>
      <c r="AX14" s="82" t="s">
        <v>3480</v>
      </c>
      <c r="AY14" s="78" t="s">
        <v>65</v>
      </c>
      <c r="AZ14" s="2"/>
      <c r="BA14" s="3"/>
      <c r="BB14" s="3"/>
      <c r="BC14" s="3"/>
      <c r="BD14" s="3"/>
    </row>
    <row r="15" spans="1:56" x14ac:dyDescent="0.25">
      <c r="A15" s="64" t="s">
        <v>629</v>
      </c>
      <c r="B15" s="65"/>
      <c r="C15" s="65"/>
      <c r="D15" s="66"/>
      <c r="E15" s="96"/>
      <c r="F15" s="94" t="s">
        <v>3153</v>
      </c>
      <c r="G15" s="95"/>
      <c r="H15" s="69"/>
      <c r="I15" s="70"/>
      <c r="J15" s="97"/>
      <c r="K15" s="69" t="s">
        <v>3819</v>
      </c>
      <c r="L15" s="98"/>
      <c r="M15" s="74"/>
      <c r="N15" s="74"/>
      <c r="O15" s="75"/>
      <c r="P15" s="76"/>
      <c r="Q15" s="76"/>
      <c r="R15" s="108"/>
      <c r="S15" s="108"/>
      <c r="T15" s="108"/>
      <c r="U15" s="108"/>
      <c r="V15" s="109"/>
      <c r="W15" s="109"/>
      <c r="X15" s="109"/>
      <c r="Y15" s="109"/>
      <c r="Z15" s="50"/>
      <c r="AA15" s="71"/>
      <c r="AB15" s="71"/>
      <c r="AC15" s="72"/>
      <c r="AD15" s="78" t="s">
        <v>1857</v>
      </c>
      <c r="AE15" s="78">
        <v>15</v>
      </c>
      <c r="AF15" s="78">
        <v>6</v>
      </c>
      <c r="AG15" s="78">
        <v>114</v>
      </c>
      <c r="AH15" s="78">
        <v>53</v>
      </c>
      <c r="AI15" s="78">
        <v>7200</v>
      </c>
      <c r="AJ15" s="78" t="s">
        <v>2176</v>
      </c>
      <c r="AK15" s="78" t="s">
        <v>2461</v>
      </c>
      <c r="AL15" s="78"/>
      <c r="AM15" s="78" t="s">
        <v>377</v>
      </c>
      <c r="AN15" s="80">
        <v>42453.906342592592</v>
      </c>
      <c r="AO15" s="82" t="s">
        <v>2784</v>
      </c>
      <c r="AP15" s="78" t="b">
        <v>1</v>
      </c>
      <c r="AQ15" s="78" t="b">
        <v>0</v>
      </c>
      <c r="AR15" s="78" t="b">
        <v>0</v>
      </c>
      <c r="AS15" s="78" t="s">
        <v>403</v>
      </c>
      <c r="AT15" s="78">
        <v>1</v>
      </c>
      <c r="AU15" s="78"/>
      <c r="AV15" s="78" t="b">
        <v>0</v>
      </c>
      <c r="AW15" s="78" t="s">
        <v>460</v>
      </c>
      <c r="AX15" s="82" t="s">
        <v>3481</v>
      </c>
      <c r="AY15" s="78" t="s">
        <v>66</v>
      </c>
      <c r="AZ15" s="2"/>
      <c r="BA15" s="3"/>
      <c r="BB15" s="3"/>
      <c r="BC15" s="3"/>
      <c r="BD15" s="3"/>
    </row>
    <row r="16" spans="1:56" x14ac:dyDescent="0.25">
      <c r="A16" s="64" t="s">
        <v>863</v>
      </c>
      <c r="B16" s="65"/>
      <c r="C16" s="65"/>
      <c r="D16" s="66"/>
      <c r="E16" s="96"/>
      <c r="F16" s="94" t="s">
        <v>3154</v>
      </c>
      <c r="G16" s="95"/>
      <c r="H16" s="69"/>
      <c r="I16" s="70"/>
      <c r="J16" s="97"/>
      <c r="K16" s="69" t="s">
        <v>3820</v>
      </c>
      <c r="L16" s="98"/>
      <c r="M16" s="74"/>
      <c r="N16" s="74"/>
      <c r="O16" s="75"/>
      <c r="P16" s="76"/>
      <c r="Q16" s="76"/>
      <c r="R16" s="108"/>
      <c r="S16" s="108"/>
      <c r="T16" s="108"/>
      <c r="U16" s="108"/>
      <c r="V16" s="109"/>
      <c r="W16" s="109"/>
      <c r="X16" s="109"/>
      <c r="Y16" s="109"/>
      <c r="Z16" s="50"/>
      <c r="AA16" s="71"/>
      <c r="AB16" s="71"/>
      <c r="AC16" s="72"/>
      <c r="AD16" s="78" t="s">
        <v>1858</v>
      </c>
      <c r="AE16" s="78">
        <v>292</v>
      </c>
      <c r="AF16" s="78">
        <v>1183</v>
      </c>
      <c r="AG16" s="78">
        <v>8747</v>
      </c>
      <c r="AH16" s="78">
        <v>7794</v>
      </c>
      <c r="AI16" s="78"/>
      <c r="AJ16" s="78" t="s">
        <v>2177</v>
      </c>
      <c r="AK16" s="78" t="s">
        <v>589</v>
      </c>
      <c r="AL16" s="78"/>
      <c r="AM16" s="78"/>
      <c r="AN16" s="80">
        <v>41144.976990740739</v>
      </c>
      <c r="AO16" s="82" t="s">
        <v>2785</v>
      </c>
      <c r="AP16" s="78" t="b">
        <v>0</v>
      </c>
      <c r="AQ16" s="78" t="b">
        <v>0</v>
      </c>
      <c r="AR16" s="78" t="b">
        <v>1</v>
      </c>
      <c r="AS16" s="78" t="s">
        <v>403</v>
      </c>
      <c r="AT16" s="78">
        <v>17</v>
      </c>
      <c r="AU16" s="82" t="s">
        <v>421</v>
      </c>
      <c r="AV16" s="78" t="b">
        <v>0</v>
      </c>
      <c r="AW16" s="78" t="s">
        <v>460</v>
      </c>
      <c r="AX16" s="82" t="s">
        <v>3482</v>
      </c>
      <c r="AY16" s="78" t="s">
        <v>65</v>
      </c>
      <c r="AZ16" s="2"/>
      <c r="BA16" s="3"/>
      <c r="BB16" s="3"/>
      <c r="BC16" s="3"/>
      <c r="BD16" s="3"/>
    </row>
    <row r="17" spans="1:56" x14ac:dyDescent="0.25">
      <c r="A17" s="64" t="s">
        <v>864</v>
      </c>
      <c r="B17" s="65"/>
      <c r="C17" s="65"/>
      <c r="D17" s="66"/>
      <c r="E17" s="96"/>
      <c r="F17" s="94" t="s">
        <v>3155</v>
      </c>
      <c r="G17" s="95"/>
      <c r="H17" s="69"/>
      <c r="I17" s="70"/>
      <c r="J17" s="97"/>
      <c r="K17" s="69" t="s">
        <v>3821</v>
      </c>
      <c r="L17" s="98"/>
      <c r="M17" s="74"/>
      <c r="N17" s="74"/>
      <c r="O17" s="75"/>
      <c r="P17" s="76"/>
      <c r="Q17" s="76"/>
      <c r="R17" s="108"/>
      <c r="S17" s="108"/>
      <c r="T17" s="108"/>
      <c r="U17" s="108"/>
      <c r="V17" s="109"/>
      <c r="W17" s="109"/>
      <c r="X17" s="109"/>
      <c r="Y17" s="109"/>
      <c r="Z17" s="50"/>
      <c r="AA17" s="71"/>
      <c r="AB17" s="71"/>
      <c r="AC17" s="72"/>
      <c r="AD17" s="78" t="s">
        <v>1859</v>
      </c>
      <c r="AE17" s="78">
        <v>1291</v>
      </c>
      <c r="AF17" s="78">
        <v>1164</v>
      </c>
      <c r="AG17" s="78">
        <v>33340</v>
      </c>
      <c r="AH17" s="78">
        <v>24765</v>
      </c>
      <c r="AI17" s="78"/>
      <c r="AJ17" s="78"/>
      <c r="AK17" s="78" t="s">
        <v>2462</v>
      </c>
      <c r="AL17" s="78"/>
      <c r="AM17" s="78"/>
      <c r="AN17" s="80">
        <v>41403.73909722222</v>
      </c>
      <c r="AO17" s="78"/>
      <c r="AP17" s="78" t="b">
        <v>1</v>
      </c>
      <c r="AQ17" s="78" t="b">
        <v>0</v>
      </c>
      <c r="AR17" s="78" t="b">
        <v>0</v>
      </c>
      <c r="AS17" s="78" t="s">
        <v>403</v>
      </c>
      <c r="AT17" s="78">
        <v>84</v>
      </c>
      <c r="AU17" s="82" t="s">
        <v>410</v>
      </c>
      <c r="AV17" s="78" t="b">
        <v>0</v>
      </c>
      <c r="AW17" s="78" t="s">
        <v>460</v>
      </c>
      <c r="AX17" s="82" t="s">
        <v>3483</v>
      </c>
      <c r="AY17" s="78" t="s">
        <v>65</v>
      </c>
      <c r="AZ17" s="2"/>
      <c r="BA17" s="3"/>
      <c r="BB17" s="3"/>
      <c r="BC17" s="3"/>
      <c r="BD17" s="3"/>
    </row>
    <row r="18" spans="1:56" x14ac:dyDescent="0.25">
      <c r="A18" s="64" t="s">
        <v>630</v>
      </c>
      <c r="B18" s="65"/>
      <c r="C18" s="65"/>
      <c r="D18" s="66"/>
      <c r="E18" s="96"/>
      <c r="F18" s="94" t="s">
        <v>3156</v>
      </c>
      <c r="G18" s="95"/>
      <c r="H18" s="69"/>
      <c r="I18" s="70"/>
      <c r="J18" s="97"/>
      <c r="K18" s="69" t="s">
        <v>3822</v>
      </c>
      <c r="L18" s="98"/>
      <c r="M18" s="74"/>
      <c r="N18" s="74"/>
      <c r="O18" s="75"/>
      <c r="P18" s="76"/>
      <c r="Q18" s="76"/>
      <c r="R18" s="108"/>
      <c r="S18" s="108"/>
      <c r="T18" s="108"/>
      <c r="U18" s="108"/>
      <c r="V18" s="109"/>
      <c r="W18" s="109"/>
      <c r="X18" s="109"/>
      <c r="Y18" s="109"/>
      <c r="Z18" s="50"/>
      <c r="AA18" s="71"/>
      <c r="AB18" s="71"/>
      <c r="AC18" s="72"/>
      <c r="AD18" s="78" t="s">
        <v>1860</v>
      </c>
      <c r="AE18" s="78">
        <v>288</v>
      </c>
      <c r="AF18" s="78">
        <v>22</v>
      </c>
      <c r="AG18" s="78">
        <v>93</v>
      </c>
      <c r="AH18" s="78">
        <v>5</v>
      </c>
      <c r="AI18" s="78"/>
      <c r="AJ18" s="78" t="s">
        <v>2178</v>
      </c>
      <c r="AK18" s="78" t="s">
        <v>589</v>
      </c>
      <c r="AL18" s="78"/>
      <c r="AM18" s="78"/>
      <c r="AN18" s="80">
        <v>41311.644108796296</v>
      </c>
      <c r="AO18" s="82" t="s">
        <v>2786</v>
      </c>
      <c r="AP18" s="78" t="b">
        <v>1</v>
      </c>
      <c r="AQ18" s="78" t="b">
        <v>0</v>
      </c>
      <c r="AR18" s="78" t="b">
        <v>0</v>
      </c>
      <c r="AS18" s="78" t="s">
        <v>403</v>
      </c>
      <c r="AT18" s="78">
        <v>0</v>
      </c>
      <c r="AU18" s="82" t="s">
        <v>410</v>
      </c>
      <c r="AV18" s="78" t="b">
        <v>0</v>
      </c>
      <c r="AW18" s="78" t="s">
        <v>460</v>
      </c>
      <c r="AX18" s="82" t="s">
        <v>3484</v>
      </c>
      <c r="AY18" s="78" t="s">
        <v>66</v>
      </c>
      <c r="AZ18" s="2"/>
      <c r="BA18" s="3"/>
      <c r="BB18" s="3"/>
      <c r="BC18" s="3"/>
      <c r="BD18" s="3"/>
    </row>
    <row r="19" spans="1:56" x14ac:dyDescent="0.25">
      <c r="A19" s="64" t="s">
        <v>197</v>
      </c>
      <c r="B19" s="65"/>
      <c r="C19" s="65"/>
      <c r="D19" s="66"/>
      <c r="E19" s="96"/>
      <c r="F19" s="94" t="s">
        <v>452</v>
      </c>
      <c r="G19" s="95"/>
      <c r="H19" s="69"/>
      <c r="I19" s="70"/>
      <c r="J19" s="97"/>
      <c r="K19" s="69" t="s">
        <v>492</v>
      </c>
      <c r="L19" s="98"/>
      <c r="M19" s="74"/>
      <c r="N19" s="74"/>
      <c r="O19" s="75"/>
      <c r="P19" s="76"/>
      <c r="Q19" s="76"/>
      <c r="R19" s="108"/>
      <c r="S19" s="108"/>
      <c r="T19" s="108"/>
      <c r="U19" s="108"/>
      <c r="V19" s="109"/>
      <c r="W19" s="109"/>
      <c r="X19" s="109"/>
      <c r="Y19" s="109"/>
      <c r="Z19" s="50"/>
      <c r="AA19" s="71"/>
      <c r="AB19" s="71"/>
      <c r="AC19" s="72"/>
      <c r="AD19" s="78" t="s">
        <v>282</v>
      </c>
      <c r="AE19" s="78">
        <v>241</v>
      </c>
      <c r="AF19" s="78">
        <v>308</v>
      </c>
      <c r="AG19" s="78">
        <v>23452</v>
      </c>
      <c r="AH19" s="78">
        <v>878</v>
      </c>
      <c r="AI19" s="78"/>
      <c r="AJ19" s="78" t="s">
        <v>302</v>
      </c>
      <c r="AK19" s="78" t="s">
        <v>331</v>
      </c>
      <c r="AL19" s="78"/>
      <c r="AM19" s="78"/>
      <c r="AN19" s="80">
        <v>39828.071504629632</v>
      </c>
      <c r="AO19" s="82" t="s">
        <v>392</v>
      </c>
      <c r="AP19" s="78" t="b">
        <v>0</v>
      </c>
      <c r="AQ19" s="78" t="b">
        <v>0</v>
      </c>
      <c r="AR19" s="78" t="b">
        <v>1</v>
      </c>
      <c r="AS19" s="78" t="s">
        <v>398</v>
      </c>
      <c r="AT19" s="78">
        <v>53</v>
      </c>
      <c r="AU19" s="82" t="s">
        <v>431</v>
      </c>
      <c r="AV19" s="78" t="b">
        <v>0</v>
      </c>
      <c r="AW19" s="78" t="s">
        <v>460</v>
      </c>
      <c r="AX19" s="82" t="s">
        <v>475</v>
      </c>
      <c r="AY19" s="78" t="s">
        <v>66</v>
      </c>
      <c r="AZ19" s="2"/>
      <c r="BA19" s="3"/>
      <c r="BB19" s="3"/>
      <c r="BC19" s="3"/>
      <c r="BD19" s="3"/>
    </row>
    <row r="20" spans="1:56" x14ac:dyDescent="0.25">
      <c r="A20" s="64" t="s">
        <v>631</v>
      </c>
      <c r="B20" s="65"/>
      <c r="C20" s="65"/>
      <c r="D20" s="66"/>
      <c r="E20" s="96"/>
      <c r="F20" s="94" t="s">
        <v>3157</v>
      </c>
      <c r="G20" s="95"/>
      <c r="H20" s="69"/>
      <c r="I20" s="70"/>
      <c r="J20" s="97"/>
      <c r="K20" s="69" t="s">
        <v>3823</v>
      </c>
      <c r="L20" s="98"/>
      <c r="M20" s="74"/>
      <c r="N20" s="74"/>
      <c r="O20" s="75"/>
      <c r="P20" s="76"/>
      <c r="Q20" s="76"/>
      <c r="R20" s="108"/>
      <c r="S20" s="108"/>
      <c r="T20" s="108"/>
      <c r="U20" s="108"/>
      <c r="V20" s="109"/>
      <c r="W20" s="109"/>
      <c r="X20" s="109"/>
      <c r="Y20" s="109"/>
      <c r="Z20" s="50"/>
      <c r="AA20" s="71"/>
      <c r="AB20" s="71"/>
      <c r="AC20" s="72"/>
      <c r="AD20" s="78" t="s">
        <v>1861</v>
      </c>
      <c r="AE20" s="78">
        <v>113</v>
      </c>
      <c r="AF20" s="78">
        <v>185</v>
      </c>
      <c r="AG20" s="78">
        <v>290</v>
      </c>
      <c r="AH20" s="78">
        <v>152</v>
      </c>
      <c r="AI20" s="78"/>
      <c r="AJ20" s="78" t="s">
        <v>2179</v>
      </c>
      <c r="AK20" s="78" t="s">
        <v>2463</v>
      </c>
      <c r="AL20" s="82" t="s">
        <v>2624</v>
      </c>
      <c r="AM20" s="78"/>
      <c r="AN20" s="80">
        <v>42153.932615740741</v>
      </c>
      <c r="AO20" s="82" t="s">
        <v>2787</v>
      </c>
      <c r="AP20" s="78" t="b">
        <v>0</v>
      </c>
      <c r="AQ20" s="78" t="b">
        <v>0</v>
      </c>
      <c r="AR20" s="78" t="b">
        <v>0</v>
      </c>
      <c r="AS20" s="78" t="s">
        <v>406</v>
      </c>
      <c r="AT20" s="78">
        <v>5</v>
      </c>
      <c r="AU20" s="82" t="s">
        <v>410</v>
      </c>
      <c r="AV20" s="78" t="b">
        <v>0</v>
      </c>
      <c r="AW20" s="78" t="s">
        <v>460</v>
      </c>
      <c r="AX20" s="82" t="s">
        <v>3485</v>
      </c>
      <c r="AY20" s="78" t="s">
        <v>66</v>
      </c>
      <c r="AZ20" s="2"/>
      <c r="BA20" s="3"/>
      <c r="BB20" s="3"/>
      <c r="BC20" s="3"/>
      <c r="BD20" s="3"/>
    </row>
    <row r="21" spans="1:56" x14ac:dyDescent="0.25">
      <c r="A21" s="64" t="s">
        <v>865</v>
      </c>
      <c r="B21" s="65"/>
      <c r="C21" s="65"/>
      <c r="D21" s="66"/>
      <c r="E21" s="96"/>
      <c r="F21" s="94" t="s">
        <v>3158</v>
      </c>
      <c r="G21" s="95"/>
      <c r="H21" s="69"/>
      <c r="I21" s="70"/>
      <c r="J21" s="97"/>
      <c r="K21" s="69" t="s">
        <v>3824</v>
      </c>
      <c r="L21" s="98"/>
      <c r="M21" s="74"/>
      <c r="N21" s="74"/>
      <c r="O21" s="75"/>
      <c r="P21" s="76"/>
      <c r="Q21" s="76"/>
      <c r="R21" s="108"/>
      <c r="S21" s="108"/>
      <c r="T21" s="108"/>
      <c r="U21" s="108"/>
      <c r="V21" s="109"/>
      <c r="W21" s="109"/>
      <c r="X21" s="109"/>
      <c r="Y21" s="109"/>
      <c r="Z21" s="50"/>
      <c r="AA21" s="71"/>
      <c r="AB21" s="71"/>
      <c r="AC21" s="72"/>
      <c r="AD21" s="78" t="s">
        <v>1862</v>
      </c>
      <c r="AE21" s="78">
        <v>1298</v>
      </c>
      <c r="AF21" s="78">
        <v>846</v>
      </c>
      <c r="AG21" s="78">
        <v>904</v>
      </c>
      <c r="AH21" s="78">
        <v>286</v>
      </c>
      <c r="AI21" s="78">
        <v>3600</v>
      </c>
      <c r="AJ21" s="78" t="s">
        <v>2180</v>
      </c>
      <c r="AK21" s="78" t="s">
        <v>2464</v>
      </c>
      <c r="AL21" s="78"/>
      <c r="AM21" s="78" t="s">
        <v>310</v>
      </c>
      <c r="AN21" s="80">
        <v>41560.615243055552</v>
      </c>
      <c r="AO21" s="82" t="s">
        <v>2788</v>
      </c>
      <c r="AP21" s="78" t="b">
        <v>0</v>
      </c>
      <c r="AQ21" s="78" t="b">
        <v>0</v>
      </c>
      <c r="AR21" s="78" t="b">
        <v>1</v>
      </c>
      <c r="AS21" s="78" t="s">
        <v>398</v>
      </c>
      <c r="AT21" s="78">
        <v>25</v>
      </c>
      <c r="AU21" s="82" t="s">
        <v>426</v>
      </c>
      <c r="AV21" s="78" t="b">
        <v>0</v>
      </c>
      <c r="AW21" s="78" t="s">
        <v>460</v>
      </c>
      <c r="AX21" s="82" t="s">
        <v>3486</v>
      </c>
      <c r="AY21" s="78" t="s">
        <v>65</v>
      </c>
      <c r="AZ21" s="2"/>
      <c r="BA21" s="3"/>
      <c r="BB21" s="3"/>
      <c r="BC21" s="3"/>
      <c r="BD21" s="3"/>
    </row>
    <row r="22" spans="1:56" x14ac:dyDescent="0.25">
      <c r="A22" s="64" t="s">
        <v>866</v>
      </c>
      <c r="B22" s="65"/>
      <c r="C22" s="65"/>
      <c r="D22" s="66"/>
      <c r="E22" s="96"/>
      <c r="F22" s="94" t="s">
        <v>3159</v>
      </c>
      <c r="G22" s="95"/>
      <c r="H22" s="69"/>
      <c r="I22" s="70"/>
      <c r="J22" s="97"/>
      <c r="K22" s="69" t="s">
        <v>3825</v>
      </c>
      <c r="L22" s="98"/>
      <c r="M22" s="74"/>
      <c r="N22" s="74"/>
      <c r="O22" s="75"/>
      <c r="P22" s="76"/>
      <c r="Q22" s="76"/>
      <c r="R22" s="108"/>
      <c r="S22" s="108"/>
      <c r="T22" s="108"/>
      <c r="U22" s="108"/>
      <c r="V22" s="109"/>
      <c r="W22" s="109"/>
      <c r="X22" s="109"/>
      <c r="Y22" s="109"/>
      <c r="Z22" s="50"/>
      <c r="AA22" s="71"/>
      <c r="AB22" s="71"/>
      <c r="AC22" s="72"/>
      <c r="AD22" s="78" t="s">
        <v>1863</v>
      </c>
      <c r="AE22" s="78">
        <v>1216</v>
      </c>
      <c r="AF22" s="78">
        <v>714</v>
      </c>
      <c r="AG22" s="78">
        <v>16518</v>
      </c>
      <c r="AH22" s="78">
        <v>2097</v>
      </c>
      <c r="AI22" s="78"/>
      <c r="AJ22" s="78" t="s">
        <v>2181</v>
      </c>
      <c r="AK22" s="78" t="s">
        <v>2465</v>
      </c>
      <c r="AL22" s="82" t="s">
        <v>2625</v>
      </c>
      <c r="AM22" s="78"/>
      <c r="AN22" s="80">
        <v>41926.723726851851</v>
      </c>
      <c r="AO22" s="82" t="s">
        <v>2789</v>
      </c>
      <c r="AP22" s="78" t="b">
        <v>1</v>
      </c>
      <c r="AQ22" s="78" t="b">
        <v>0</v>
      </c>
      <c r="AR22" s="78" t="b">
        <v>0</v>
      </c>
      <c r="AS22" s="78" t="s">
        <v>398</v>
      </c>
      <c r="AT22" s="78">
        <v>39</v>
      </c>
      <c r="AU22" s="82" t="s">
        <v>410</v>
      </c>
      <c r="AV22" s="78" t="b">
        <v>0</v>
      </c>
      <c r="AW22" s="78" t="s">
        <v>460</v>
      </c>
      <c r="AX22" s="82" t="s">
        <v>3487</v>
      </c>
      <c r="AY22" s="78" t="s">
        <v>65</v>
      </c>
      <c r="AZ22" s="2"/>
      <c r="BA22" s="3"/>
      <c r="BB22" s="3"/>
      <c r="BC22" s="3"/>
      <c r="BD22" s="3"/>
    </row>
    <row r="23" spans="1:56" x14ac:dyDescent="0.25">
      <c r="A23" s="64" t="s">
        <v>632</v>
      </c>
      <c r="B23" s="65"/>
      <c r="C23" s="65"/>
      <c r="D23" s="66"/>
      <c r="E23" s="96"/>
      <c r="F23" s="94" t="s">
        <v>3160</v>
      </c>
      <c r="G23" s="95"/>
      <c r="H23" s="69"/>
      <c r="I23" s="70"/>
      <c r="J23" s="97"/>
      <c r="K23" s="69" t="s">
        <v>3826</v>
      </c>
      <c r="L23" s="98"/>
      <c r="M23" s="74"/>
      <c r="N23" s="74"/>
      <c r="O23" s="75"/>
      <c r="P23" s="76"/>
      <c r="Q23" s="76"/>
      <c r="R23" s="108"/>
      <c r="S23" s="108"/>
      <c r="T23" s="108"/>
      <c r="U23" s="108"/>
      <c r="V23" s="109"/>
      <c r="W23" s="109"/>
      <c r="X23" s="109"/>
      <c r="Y23" s="109"/>
      <c r="Z23" s="50"/>
      <c r="AA23" s="71"/>
      <c r="AB23" s="71"/>
      <c r="AC23" s="72"/>
      <c r="AD23" s="78" t="s">
        <v>1864</v>
      </c>
      <c r="AE23" s="78">
        <v>134</v>
      </c>
      <c r="AF23" s="78">
        <v>1109</v>
      </c>
      <c r="AG23" s="78">
        <v>26358</v>
      </c>
      <c r="AH23" s="78">
        <v>3058</v>
      </c>
      <c r="AI23" s="78">
        <v>10800</v>
      </c>
      <c r="AJ23" s="82" t="s">
        <v>2182</v>
      </c>
      <c r="AK23" s="78"/>
      <c r="AL23" s="78"/>
      <c r="AM23" s="78" t="s">
        <v>327</v>
      </c>
      <c r="AN23" s="80">
        <v>40993.900092592594</v>
      </c>
      <c r="AO23" s="82" t="s">
        <v>2790</v>
      </c>
      <c r="AP23" s="78" t="b">
        <v>0</v>
      </c>
      <c r="AQ23" s="78" t="b">
        <v>0</v>
      </c>
      <c r="AR23" s="78" t="b">
        <v>1</v>
      </c>
      <c r="AS23" s="78" t="s">
        <v>403</v>
      </c>
      <c r="AT23" s="78">
        <v>55</v>
      </c>
      <c r="AU23" s="82" t="s">
        <v>3048</v>
      </c>
      <c r="AV23" s="78" t="b">
        <v>0</v>
      </c>
      <c r="AW23" s="78" t="s">
        <v>460</v>
      </c>
      <c r="AX23" s="82" t="s">
        <v>3488</v>
      </c>
      <c r="AY23" s="78" t="s">
        <v>66</v>
      </c>
      <c r="AZ23" s="2"/>
      <c r="BA23" s="3"/>
      <c r="BB23" s="3"/>
      <c r="BC23" s="3"/>
      <c r="BD23" s="3"/>
    </row>
    <row r="24" spans="1:56" x14ac:dyDescent="0.25">
      <c r="A24" s="64" t="s">
        <v>867</v>
      </c>
      <c r="B24" s="65"/>
      <c r="C24" s="65"/>
      <c r="D24" s="66"/>
      <c r="E24" s="96"/>
      <c r="F24" s="94" t="s">
        <v>3161</v>
      </c>
      <c r="G24" s="95"/>
      <c r="H24" s="69"/>
      <c r="I24" s="70"/>
      <c r="J24" s="97"/>
      <c r="K24" s="69" t="s">
        <v>3827</v>
      </c>
      <c r="L24" s="98"/>
      <c r="M24" s="74"/>
      <c r="N24" s="74"/>
      <c r="O24" s="75"/>
      <c r="P24" s="76"/>
      <c r="Q24" s="76"/>
      <c r="R24" s="108"/>
      <c r="S24" s="108"/>
      <c r="T24" s="108"/>
      <c r="U24" s="108"/>
      <c r="V24" s="109"/>
      <c r="W24" s="109"/>
      <c r="X24" s="109"/>
      <c r="Y24" s="109"/>
      <c r="Z24" s="50"/>
      <c r="AA24" s="71"/>
      <c r="AB24" s="71"/>
      <c r="AC24" s="72"/>
      <c r="AD24" s="78" t="s">
        <v>1865</v>
      </c>
      <c r="AE24" s="78">
        <v>799</v>
      </c>
      <c r="AF24" s="78">
        <v>456</v>
      </c>
      <c r="AG24" s="78">
        <v>24998</v>
      </c>
      <c r="AH24" s="78">
        <v>7347</v>
      </c>
      <c r="AI24" s="78">
        <v>7200</v>
      </c>
      <c r="AJ24" s="78" t="s">
        <v>2183</v>
      </c>
      <c r="AK24" s="78" t="s">
        <v>2466</v>
      </c>
      <c r="AL24" s="78"/>
      <c r="AM24" s="78" t="s">
        <v>317</v>
      </c>
      <c r="AN24" s="80">
        <v>41079.742222222223</v>
      </c>
      <c r="AO24" s="82" t="s">
        <v>2791</v>
      </c>
      <c r="AP24" s="78" t="b">
        <v>0</v>
      </c>
      <c r="AQ24" s="78" t="b">
        <v>0</v>
      </c>
      <c r="AR24" s="78" t="b">
        <v>0</v>
      </c>
      <c r="AS24" s="78" t="s">
        <v>403</v>
      </c>
      <c r="AT24" s="78">
        <v>46</v>
      </c>
      <c r="AU24" s="82" t="s">
        <v>425</v>
      </c>
      <c r="AV24" s="78" t="b">
        <v>0</v>
      </c>
      <c r="AW24" s="78" t="s">
        <v>460</v>
      </c>
      <c r="AX24" s="82" t="s">
        <v>3489</v>
      </c>
      <c r="AY24" s="78" t="s">
        <v>65</v>
      </c>
      <c r="AZ24" s="2"/>
      <c r="BA24" s="3"/>
      <c r="BB24" s="3"/>
      <c r="BC24" s="3"/>
      <c r="BD24" s="3"/>
    </row>
    <row r="25" spans="1:56" x14ac:dyDescent="0.25">
      <c r="A25" s="64" t="s">
        <v>200</v>
      </c>
      <c r="B25" s="65"/>
      <c r="C25" s="65"/>
      <c r="D25" s="66"/>
      <c r="E25" s="96"/>
      <c r="F25" s="94" t="s">
        <v>457</v>
      </c>
      <c r="G25" s="95"/>
      <c r="H25" s="69"/>
      <c r="I25" s="70"/>
      <c r="J25" s="97"/>
      <c r="K25" s="69" t="s">
        <v>3828</v>
      </c>
      <c r="L25" s="98"/>
      <c r="M25" s="74"/>
      <c r="N25" s="74"/>
      <c r="O25" s="75"/>
      <c r="P25" s="76"/>
      <c r="Q25" s="76"/>
      <c r="R25" s="108"/>
      <c r="S25" s="108"/>
      <c r="T25" s="108"/>
      <c r="U25" s="108"/>
      <c r="V25" s="109"/>
      <c r="W25" s="109"/>
      <c r="X25" s="109"/>
      <c r="Y25" s="109"/>
      <c r="Z25" s="50"/>
      <c r="AA25" s="71"/>
      <c r="AB25" s="71"/>
      <c r="AC25" s="72"/>
      <c r="AD25" s="78" t="s">
        <v>286</v>
      </c>
      <c r="AE25" s="78">
        <v>273</v>
      </c>
      <c r="AF25" s="78">
        <v>96</v>
      </c>
      <c r="AG25" s="78">
        <v>886</v>
      </c>
      <c r="AH25" s="78">
        <v>30</v>
      </c>
      <c r="AI25" s="78">
        <v>10800</v>
      </c>
      <c r="AJ25" s="78" t="s">
        <v>305</v>
      </c>
      <c r="AK25" s="78" t="s">
        <v>338</v>
      </c>
      <c r="AL25" s="78"/>
      <c r="AM25" s="78" t="s">
        <v>327</v>
      </c>
      <c r="AN25" s="80">
        <v>40846.835798611108</v>
      </c>
      <c r="AO25" s="82" t="s">
        <v>395</v>
      </c>
      <c r="AP25" s="78" t="b">
        <v>0</v>
      </c>
      <c r="AQ25" s="78" t="b">
        <v>0</v>
      </c>
      <c r="AR25" s="78" t="b">
        <v>0</v>
      </c>
      <c r="AS25" s="78" t="s">
        <v>404</v>
      </c>
      <c r="AT25" s="78">
        <v>4</v>
      </c>
      <c r="AU25" s="82" t="s">
        <v>433</v>
      </c>
      <c r="AV25" s="78" t="b">
        <v>0</v>
      </c>
      <c r="AW25" s="78" t="s">
        <v>460</v>
      </c>
      <c r="AX25" s="82" t="s">
        <v>479</v>
      </c>
      <c r="AY25" s="78" t="s">
        <v>66</v>
      </c>
      <c r="AZ25" s="2"/>
      <c r="BA25" s="3"/>
      <c r="BB25" s="3"/>
      <c r="BC25" s="3"/>
      <c r="BD25" s="3"/>
    </row>
    <row r="26" spans="1:56" x14ac:dyDescent="0.25">
      <c r="A26" s="64" t="s">
        <v>633</v>
      </c>
      <c r="B26" s="65"/>
      <c r="C26" s="65"/>
      <c r="D26" s="66"/>
      <c r="E26" s="96"/>
      <c r="F26" s="94" t="s">
        <v>3162</v>
      </c>
      <c r="G26" s="95"/>
      <c r="H26" s="69"/>
      <c r="I26" s="70"/>
      <c r="J26" s="97"/>
      <c r="K26" s="69" t="s">
        <v>3829</v>
      </c>
      <c r="L26" s="98"/>
      <c r="M26" s="74"/>
      <c r="N26" s="74"/>
      <c r="O26" s="75"/>
      <c r="P26" s="76"/>
      <c r="Q26" s="76"/>
      <c r="R26" s="108"/>
      <c r="S26" s="108"/>
      <c r="T26" s="108"/>
      <c r="U26" s="108"/>
      <c r="V26" s="109"/>
      <c r="W26" s="109"/>
      <c r="X26" s="109"/>
      <c r="Y26" s="109"/>
      <c r="Z26" s="50"/>
      <c r="AA26" s="71"/>
      <c r="AB26" s="71"/>
      <c r="AC26" s="72"/>
      <c r="AD26" s="78" t="s">
        <v>1866</v>
      </c>
      <c r="AE26" s="78">
        <v>751</v>
      </c>
      <c r="AF26" s="78">
        <v>390</v>
      </c>
      <c r="AG26" s="78">
        <v>2785</v>
      </c>
      <c r="AH26" s="78">
        <v>2908</v>
      </c>
      <c r="AI26" s="78"/>
      <c r="AJ26" s="78" t="s">
        <v>2184</v>
      </c>
      <c r="AK26" s="78" t="s">
        <v>2467</v>
      </c>
      <c r="AL26" s="82" t="s">
        <v>2626</v>
      </c>
      <c r="AM26" s="78"/>
      <c r="AN26" s="80">
        <v>41314.608564814815</v>
      </c>
      <c r="AO26" s="82" t="s">
        <v>2792</v>
      </c>
      <c r="AP26" s="78" t="b">
        <v>0</v>
      </c>
      <c r="AQ26" s="78" t="b">
        <v>0</v>
      </c>
      <c r="AR26" s="78" t="b">
        <v>0</v>
      </c>
      <c r="AS26" s="78" t="s">
        <v>407</v>
      </c>
      <c r="AT26" s="78">
        <v>14</v>
      </c>
      <c r="AU26" s="82" t="s">
        <v>414</v>
      </c>
      <c r="AV26" s="78" t="b">
        <v>0</v>
      </c>
      <c r="AW26" s="78" t="s">
        <v>460</v>
      </c>
      <c r="AX26" s="82" t="s">
        <v>3490</v>
      </c>
      <c r="AY26" s="78" t="s">
        <v>66</v>
      </c>
      <c r="AZ26" s="2"/>
      <c r="BA26" s="3"/>
      <c r="BB26" s="3"/>
      <c r="BC26" s="3"/>
      <c r="BD26" s="3"/>
    </row>
    <row r="27" spans="1:56" x14ac:dyDescent="0.25">
      <c r="A27" s="64" t="s">
        <v>201</v>
      </c>
      <c r="B27" s="65"/>
      <c r="C27" s="65"/>
      <c r="D27" s="66"/>
      <c r="E27" s="96"/>
      <c r="F27" s="94" t="s">
        <v>458</v>
      </c>
      <c r="G27" s="95"/>
      <c r="H27" s="69"/>
      <c r="I27" s="70"/>
      <c r="J27" s="97"/>
      <c r="K27" s="69" t="s">
        <v>494</v>
      </c>
      <c r="L27" s="98"/>
      <c r="M27" s="74"/>
      <c r="N27" s="74"/>
      <c r="O27" s="75"/>
      <c r="P27" s="76"/>
      <c r="Q27" s="76"/>
      <c r="R27" s="108"/>
      <c r="S27" s="108"/>
      <c r="T27" s="108"/>
      <c r="U27" s="108"/>
      <c r="V27" s="109"/>
      <c r="W27" s="109"/>
      <c r="X27" s="109"/>
      <c r="Y27" s="109"/>
      <c r="Z27" s="50"/>
      <c r="AA27" s="71"/>
      <c r="AB27" s="71"/>
      <c r="AC27" s="72"/>
      <c r="AD27" s="78" t="s">
        <v>288</v>
      </c>
      <c r="AE27" s="78">
        <v>821</v>
      </c>
      <c r="AF27" s="78">
        <v>4327</v>
      </c>
      <c r="AG27" s="78">
        <v>17981</v>
      </c>
      <c r="AH27" s="78">
        <v>275</v>
      </c>
      <c r="AI27" s="78">
        <v>10800</v>
      </c>
      <c r="AJ27" s="78" t="s">
        <v>306</v>
      </c>
      <c r="AK27" s="78" t="s">
        <v>339</v>
      </c>
      <c r="AL27" s="82" t="s">
        <v>351</v>
      </c>
      <c r="AM27" s="78" t="s">
        <v>361</v>
      </c>
      <c r="AN27" s="80">
        <v>39928.250486111108</v>
      </c>
      <c r="AO27" s="82" t="s">
        <v>396</v>
      </c>
      <c r="AP27" s="78" t="b">
        <v>0</v>
      </c>
      <c r="AQ27" s="78" t="b">
        <v>0</v>
      </c>
      <c r="AR27" s="78" t="b">
        <v>1</v>
      </c>
      <c r="AS27" s="78" t="s">
        <v>409</v>
      </c>
      <c r="AT27" s="78">
        <v>79</v>
      </c>
      <c r="AU27" s="82" t="s">
        <v>422</v>
      </c>
      <c r="AV27" s="78" t="b">
        <v>0</v>
      </c>
      <c r="AW27" s="78" t="s">
        <v>460</v>
      </c>
      <c r="AX27" s="82" t="s">
        <v>480</v>
      </c>
      <c r="AY27" s="78" t="s">
        <v>66</v>
      </c>
      <c r="AZ27" s="2"/>
      <c r="BA27" s="3"/>
      <c r="BB27" s="3"/>
      <c r="BC27" s="3"/>
      <c r="BD27" s="3"/>
    </row>
    <row r="28" spans="1:56" x14ac:dyDescent="0.25">
      <c r="A28" s="64" t="s">
        <v>202</v>
      </c>
      <c r="B28" s="65"/>
      <c r="C28" s="65"/>
      <c r="D28" s="66"/>
      <c r="E28" s="96"/>
      <c r="F28" s="94" t="s">
        <v>459</v>
      </c>
      <c r="G28" s="95"/>
      <c r="H28" s="69"/>
      <c r="I28" s="70"/>
      <c r="J28" s="97"/>
      <c r="K28" s="69" t="s">
        <v>495</v>
      </c>
      <c r="L28" s="98"/>
      <c r="M28" s="74"/>
      <c r="N28" s="74"/>
      <c r="O28" s="75"/>
      <c r="P28" s="76"/>
      <c r="Q28" s="76"/>
      <c r="R28" s="108"/>
      <c r="S28" s="108"/>
      <c r="T28" s="108"/>
      <c r="U28" s="108"/>
      <c r="V28" s="109"/>
      <c r="W28" s="109"/>
      <c r="X28" s="109"/>
      <c r="Y28" s="109"/>
      <c r="Z28" s="50"/>
      <c r="AA28" s="71"/>
      <c r="AB28" s="71"/>
      <c r="AC28" s="72"/>
      <c r="AD28" s="78" t="s">
        <v>289</v>
      </c>
      <c r="AE28" s="78">
        <v>1340</v>
      </c>
      <c r="AF28" s="78">
        <v>1834</v>
      </c>
      <c r="AG28" s="78">
        <v>21082</v>
      </c>
      <c r="AH28" s="78">
        <v>583</v>
      </c>
      <c r="AI28" s="78">
        <v>10800</v>
      </c>
      <c r="AJ28" s="78" t="s">
        <v>307</v>
      </c>
      <c r="AK28" s="78" t="s">
        <v>340</v>
      </c>
      <c r="AL28" s="82" t="s">
        <v>352</v>
      </c>
      <c r="AM28" s="78" t="s">
        <v>361</v>
      </c>
      <c r="AN28" s="80">
        <v>41117.391238425924</v>
      </c>
      <c r="AO28" s="82" t="s">
        <v>397</v>
      </c>
      <c r="AP28" s="78" t="b">
        <v>0</v>
      </c>
      <c r="AQ28" s="78" t="b">
        <v>0</v>
      </c>
      <c r="AR28" s="78" t="b">
        <v>1</v>
      </c>
      <c r="AS28" s="78" t="s">
        <v>409</v>
      </c>
      <c r="AT28" s="78">
        <v>40</v>
      </c>
      <c r="AU28" s="82" t="s">
        <v>434</v>
      </c>
      <c r="AV28" s="78" t="b">
        <v>0</v>
      </c>
      <c r="AW28" s="78" t="s">
        <v>460</v>
      </c>
      <c r="AX28" s="82" t="s">
        <v>481</v>
      </c>
      <c r="AY28" s="78" t="s">
        <v>66</v>
      </c>
      <c r="AZ28" s="2"/>
      <c r="BA28" s="3"/>
      <c r="BB28" s="3"/>
      <c r="BC28" s="3"/>
      <c r="BD28" s="3"/>
    </row>
    <row r="29" spans="1:56" x14ac:dyDescent="0.25">
      <c r="A29" s="64" t="s">
        <v>634</v>
      </c>
      <c r="B29" s="65"/>
      <c r="C29" s="65"/>
      <c r="D29" s="66"/>
      <c r="E29" s="96"/>
      <c r="F29" s="94" t="s">
        <v>3163</v>
      </c>
      <c r="G29" s="95"/>
      <c r="H29" s="69"/>
      <c r="I29" s="70"/>
      <c r="J29" s="97"/>
      <c r="K29" s="69" t="s">
        <v>3830</v>
      </c>
      <c r="L29" s="98"/>
      <c r="M29" s="74"/>
      <c r="N29" s="74"/>
      <c r="O29" s="75"/>
      <c r="P29" s="76"/>
      <c r="Q29" s="76"/>
      <c r="R29" s="108"/>
      <c r="S29" s="108"/>
      <c r="T29" s="108"/>
      <c r="U29" s="108"/>
      <c r="V29" s="109"/>
      <c r="W29" s="109"/>
      <c r="X29" s="109"/>
      <c r="Y29" s="109"/>
      <c r="Z29" s="50"/>
      <c r="AA29" s="71"/>
      <c r="AB29" s="71"/>
      <c r="AC29" s="72"/>
      <c r="AD29" s="78" t="s">
        <v>1867</v>
      </c>
      <c r="AE29" s="78">
        <v>2349</v>
      </c>
      <c r="AF29" s="78">
        <v>1642</v>
      </c>
      <c r="AG29" s="78">
        <v>5476</v>
      </c>
      <c r="AH29" s="78">
        <v>2379</v>
      </c>
      <c r="AI29" s="78">
        <v>3600</v>
      </c>
      <c r="AJ29" s="78" t="s">
        <v>2185</v>
      </c>
      <c r="AK29" s="78" t="s">
        <v>2468</v>
      </c>
      <c r="AL29" s="82" t="s">
        <v>2627</v>
      </c>
      <c r="AM29" s="78" t="s">
        <v>310</v>
      </c>
      <c r="AN29" s="80">
        <v>39847.895497685182</v>
      </c>
      <c r="AO29" s="82" t="s">
        <v>2793</v>
      </c>
      <c r="AP29" s="78" t="b">
        <v>0</v>
      </c>
      <c r="AQ29" s="78" t="b">
        <v>0</v>
      </c>
      <c r="AR29" s="78" t="b">
        <v>1</v>
      </c>
      <c r="AS29" s="78" t="s">
        <v>398</v>
      </c>
      <c r="AT29" s="78">
        <v>50</v>
      </c>
      <c r="AU29" s="82" t="s">
        <v>3049</v>
      </c>
      <c r="AV29" s="78" t="b">
        <v>0</v>
      </c>
      <c r="AW29" s="78" t="s">
        <v>460</v>
      </c>
      <c r="AX29" s="82" t="s">
        <v>3491</v>
      </c>
      <c r="AY29" s="78" t="s">
        <v>66</v>
      </c>
      <c r="AZ29" s="2"/>
      <c r="BA29" s="3"/>
      <c r="BB29" s="3"/>
      <c r="BC29" s="3"/>
      <c r="BD29" s="3"/>
    </row>
    <row r="30" spans="1:56" x14ac:dyDescent="0.25">
      <c r="A30" s="64" t="s">
        <v>635</v>
      </c>
      <c r="B30" s="65"/>
      <c r="C30" s="65"/>
      <c r="D30" s="66"/>
      <c r="E30" s="96"/>
      <c r="F30" s="94" t="s">
        <v>3164</v>
      </c>
      <c r="G30" s="95"/>
      <c r="H30" s="69"/>
      <c r="I30" s="70"/>
      <c r="J30" s="97"/>
      <c r="K30" s="69" t="s">
        <v>3831</v>
      </c>
      <c r="L30" s="98"/>
      <c r="M30" s="74"/>
      <c r="N30" s="74"/>
      <c r="O30" s="75"/>
      <c r="P30" s="76"/>
      <c r="Q30" s="76"/>
      <c r="R30" s="108"/>
      <c r="S30" s="108"/>
      <c r="T30" s="108"/>
      <c r="U30" s="108"/>
      <c r="V30" s="109"/>
      <c r="W30" s="109"/>
      <c r="X30" s="109"/>
      <c r="Y30" s="109"/>
      <c r="Z30" s="50"/>
      <c r="AA30" s="71"/>
      <c r="AB30" s="71"/>
      <c r="AC30" s="72"/>
      <c r="AD30" s="78" t="s">
        <v>1868</v>
      </c>
      <c r="AE30" s="78">
        <v>1913</v>
      </c>
      <c r="AF30" s="78">
        <v>1158</v>
      </c>
      <c r="AG30" s="78">
        <v>21200</v>
      </c>
      <c r="AH30" s="78">
        <v>862</v>
      </c>
      <c r="AI30" s="78"/>
      <c r="AJ30" s="78"/>
      <c r="AK30" s="78"/>
      <c r="AL30" s="78"/>
      <c r="AM30" s="78"/>
      <c r="AN30" s="80">
        <v>41118.683657407404</v>
      </c>
      <c r="AO30" s="82" t="s">
        <v>2794</v>
      </c>
      <c r="AP30" s="78" t="b">
        <v>1</v>
      </c>
      <c r="AQ30" s="78" t="b">
        <v>0</v>
      </c>
      <c r="AR30" s="78" t="b">
        <v>1</v>
      </c>
      <c r="AS30" s="78" t="s">
        <v>399</v>
      </c>
      <c r="AT30" s="78">
        <v>10</v>
      </c>
      <c r="AU30" s="82" t="s">
        <v>410</v>
      </c>
      <c r="AV30" s="78" t="b">
        <v>0</v>
      </c>
      <c r="AW30" s="78" t="s">
        <v>460</v>
      </c>
      <c r="AX30" s="82" t="s">
        <v>3492</v>
      </c>
      <c r="AY30" s="78" t="s">
        <v>66</v>
      </c>
      <c r="AZ30" s="2"/>
      <c r="BA30" s="3"/>
      <c r="BB30" s="3"/>
      <c r="BC30" s="3"/>
      <c r="BD30" s="3"/>
    </row>
    <row r="31" spans="1:56" x14ac:dyDescent="0.25">
      <c r="A31" s="64" t="s">
        <v>636</v>
      </c>
      <c r="B31" s="65"/>
      <c r="C31" s="65"/>
      <c r="D31" s="66"/>
      <c r="E31" s="96"/>
      <c r="F31" s="94" t="s">
        <v>3165</v>
      </c>
      <c r="G31" s="95"/>
      <c r="H31" s="69"/>
      <c r="I31" s="70"/>
      <c r="J31" s="97"/>
      <c r="K31" s="69" t="s">
        <v>3832</v>
      </c>
      <c r="L31" s="98"/>
      <c r="M31" s="74"/>
      <c r="N31" s="74"/>
      <c r="O31" s="75"/>
      <c r="P31" s="76"/>
      <c r="Q31" s="76"/>
      <c r="R31" s="108"/>
      <c r="S31" s="108"/>
      <c r="T31" s="108"/>
      <c r="U31" s="108"/>
      <c r="V31" s="109"/>
      <c r="W31" s="109"/>
      <c r="X31" s="109"/>
      <c r="Y31" s="109"/>
      <c r="Z31" s="50"/>
      <c r="AA31" s="71"/>
      <c r="AB31" s="71"/>
      <c r="AC31" s="72"/>
      <c r="AD31" s="78" t="s">
        <v>1869</v>
      </c>
      <c r="AE31" s="78">
        <v>149</v>
      </c>
      <c r="AF31" s="78">
        <v>228</v>
      </c>
      <c r="AG31" s="78">
        <v>8125</v>
      </c>
      <c r="AH31" s="78">
        <v>5906</v>
      </c>
      <c r="AI31" s="78"/>
      <c r="AJ31" s="78" t="s">
        <v>2186</v>
      </c>
      <c r="AK31" s="78"/>
      <c r="AL31" s="78"/>
      <c r="AM31" s="78"/>
      <c r="AN31" s="80">
        <v>41676.902106481481</v>
      </c>
      <c r="AO31" s="82" t="s">
        <v>2795</v>
      </c>
      <c r="AP31" s="78" t="b">
        <v>1</v>
      </c>
      <c r="AQ31" s="78" t="b">
        <v>0</v>
      </c>
      <c r="AR31" s="78" t="b">
        <v>0</v>
      </c>
      <c r="AS31" s="78" t="s">
        <v>609</v>
      </c>
      <c r="AT31" s="78">
        <v>4</v>
      </c>
      <c r="AU31" s="82" t="s">
        <v>410</v>
      </c>
      <c r="AV31" s="78" t="b">
        <v>0</v>
      </c>
      <c r="AW31" s="78" t="s">
        <v>460</v>
      </c>
      <c r="AX31" s="82" t="s">
        <v>3493</v>
      </c>
      <c r="AY31" s="78" t="s">
        <v>66</v>
      </c>
      <c r="AZ31" s="2"/>
      <c r="BA31" s="3"/>
      <c r="BB31" s="3"/>
      <c r="BC31" s="3"/>
      <c r="BD31" s="3"/>
    </row>
    <row r="32" spans="1:56" x14ac:dyDescent="0.25">
      <c r="A32" s="64" t="s">
        <v>637</v>
      </c>
      <c r="B32" s="65"/>
      <c r="C32" s="65"/>
      <c r="D32" s="66"/>
      <c r="E32" s="96"/>
      <c r="F32" s="94" t="s">
        <v>3166</v>
      </c>
      <c r="G32" s="95"/>
      <c r="H32" s="69"/>
      <c r="I32" s="70"/>
      <c r="J32" s="97"/>
      <c r="K32" s="69" t="s">
        <v>3833</v>
      </c>
      <c r="L32" s="98"/>
      <c r="M32" s="74"/>
      <c r="N32" s="74"/>
      <c r="O32" s="75"/>
      <c r="P32" s="76"/>
      <c r="Q32" s="76"/>
      <c r="R32" s="108"/>
      <c r="S32" s="108"/>
      <c r="T32" s="108"/>
      <c r="U32" s="108"/>
      <c r="V32" s="109"/>
      <c r="W32" s="109"/>
      <c r="X32" s="109"/>
      <c r="Y32" s="109"/>
      <c r="Z32" s="50"/>
      <c r="AA32" s="71"/>
      <c r="AB32" s="71"/>
      <c r="AC32" s="72"/>
      <c r="AD32" s="78" t="s">
        <v>1870</v>
      </c>
      <c r="AE32" s="78">
        <v>43</v>
      </c>
      <c r="AF32" s="78">
        <v>28</v>
      </c>
      <c r="AG32" s="78">
        <v>59</v>
      </c>
      <c r="AH32" s="78">
        <v>1</v>
      </c>
      <c r="AI32" s="78"/>
      <c r="AJ32" s="78" t="s">
        <v>2187</v>
      </c>
      <c r="AK32" s="78"/>
      <c r="AL32" s="78"/>
      <c r="AM32" s="78"/>
      <c r="AN32" s="80">
        <v>41182.632094907407</v>
      </c>
      <c r="AO32" s="78"/>
      <c r="AP32" s="78" t="b">
        <v>1</v>
      </c>
      <c r="AQ32" s="78" t="b">
        <v>0</v>
      </c>
      <c r="AR32" s="78" t="b">
        <v>0</v>
      </c>
      <c r="AS32" s="78" t="s">
        <v>398</v>
      </c>
      <c r="AT32" s="78">
        <v>0</v>
      </c>
      <c r="AU32" s="82" t="s">
        <v>410</v>
      </c>
      <c r="AV32" s="78" t="b">
        <v>0</v>
      </c>
      <c r="AW32" s="78" t="s">
        <v>460</v>
      </c>
      <c r="AX32" s="82" t="s">
        <v>3494</v>
      </c>
      <c r="AY32" s="78" t="s">
        <v>66</v>
      </c>
      <c r="AZ32" s="2"/>
      <c r="BA32" s="3"/>
      <c r="BB32" s="3"/>
      <c r="BC32" s="3"/>
      <c r="BD32" s="3"/>
    </row>
    <row r="33" spans="1:56" x14ac:dyDescent="0.25">
      <c r="A33" s="64" t="s">
        <v>868</v>
      </c>
      <c r="B33" s="65"/>
      <c r="C33" s="65"/>
      <c r="D33" s="66"/>
      <c r="E33" s="96"/>
      <c r="F33" s="94" t="s">
        <v>3167</v>
      </c>
      <c r="G33" s="95"/>
      <c r="H33" s="69"/>
      <c r="I33" s="70"/>
      <c r="J33" s="97"/>
      <c r="K33" s="69" t="s">
        <v>3834</v>
      </c>
      <c r="L33" s="98"/>
      <c r="M33" s="74"/>
      <c r="N33" s="74"/>
      <c r="O33" s="75"/>
      <c r="P33" s="76"/>
      <c r="Q33" s="76"/>
      <c r="R33" s="108"/>
      <c r="S33" s="108"/>
      <c r="T33" s="108"/>
      <c r="U33" s="108"/>
      <c r="V33" s="109"/>
      <c r="W33" s="109"/>
      <c r="X33" s="109"/>
      <c r="Y33" s="109"/>
      <c r="Z33" s="50"/>
      <c r="AA33" s="71"/>
      <c r="AB33" s="71"/>
      <c r="AC33" s="72"/>
      <c r="AD33" s="78" t="s">
        <v>1871</v>
      </c>
      <c r="AE33" s="78">
        <v>5965</v>
      </c>
      <c r="AF33" s="78">
        <v>8439</v>
      </c>
      <c r="AG33" s="78">
        <v>3940</v>
      </c>
      <c r="AH33" s="78">
        <v>2669</v>
      </c>
      <c r="AI33" s="78">
        <v>3600</v>
      </c>
      <c r="AJ33" s="78" t="s">
        <v>2188</v>
      </c>
      <c r="AK33" s="78" t="s">
        <v>2469</v>
      </c>
      <c r="AL33" s="82" t="s">
        <v>2628</v>
      </c>
      <c r="AM33" s="78" t="s">
        <v>310</v>
      </c>
      <c r="AN33" s="80">
        <v>40367.37462962963</v>
      </c>
      <c r="AO33" s="82" t="s">
        <v>2796</v>
      </c>
      <c r="AP33" s="78" t="b">
        <v>0</v>
      </c>
      <c r="AQ33" s="78" t="b">
        <v>0</v>
      </c>
      <c r="AR33" s="78" t="b">
        <v>0</v>
      </c>
      <c r="AS33" s="78" t="s">
        <v>398</v>
      </c>
      <c r="AT33" s="78">
        <v>177</v>
      </c>
      <c r="AU33" s="82" t="s">
        <v>3050</v>
      </c>
      <c r="AV33" s="78" t="b">
        <v>1</v>
      </c>
      <c r="AW33" s="78" t="s">
        <v>460</v>
      </c>
      <c r="AX33" s="82" t="s">
        <v>3495</v>
      </c>
      <c r="AY33" s="78" t="s">
        <v>65</v>
      </c>
      <c r="AZ33" s="2"/>
      <c r="BA33" s="3"/>
      <c r="BB33" s="3"/>
      <c r="BC33" s="3"/>
      <c r="BD33" s="3"/>
    </row>
    <row r="34" spans="1:56" x14ac:dyDescent="0.25">
      <c r="A34" s="64" t="s">
        <v>199</v>
      </c>
      <c r="B34" s="65"/>
      <c r="C34" s="65"/>
      <c r="D34" s="66"/>
      <c r="E34" s="96"/>
      <c r="F34" s="94" t="s">
        <v>455</v>
      </c>
      <c r="G34" s="95"/>
      <c r="H34" s="69"/>
      <c r="I34" s="70"/>
      <c r="J34" s="97"/>
      <c r="K34" s="69" t="s">
        <v>3835</v>
      </c>
      <c r="L34" s="98"/>
      <c r="M34" s="74"/>
      <c r="N34" s="74"/>
      <c r="O34" s="75"/>
      <c r="P34" s="76"/>
      <c r="Q34" s="76"/>
      <c r="R34" s="108"/>
      <c r="S34" s="108"/>
      <c r="T34" s="108"/>
      <c r="U34" s="108"/>
      <c r="V34" s="109"/>
      <c r="W34" s="109"/>
      <c r="X34" s="109"/>
      <c r="Y34" s="109"/>
      <c r="Z34" s="50"/>
      <c r="AA34" s="71"/>
      <c r="AB34" s="71"/>
      <c r="AC34" s="72"/>
      <c r="AD34" s="78" t="s">
        <v>284</v>
      </c>
      <c r="AE34" s="78">
        <v>245</v>
      </c>
      <c r="AF34" s="78">
        <v>149</v>
      </c>
      <c r="AG34" s="78">
        <v>24698</v>
      </c>
      <c r="AH34" s="78">
        <v>430</v>
      </c>
      <c r="AI34" s="78"/>
      <c r="AJ34" s="78"/>
      <c r="AK34" s="78"/>
      <c r="AL34" s="78"/>
      <c r="AM34" s="78"/>
      <c r="AN34" s="80">
        <v>41119.753495370373</v>
      </c>
      <c r="AO34" s="78"/>
      <c r="AP34" s="78" t="b">
        <v>1</v>
      </c>
      <c r="AQ34" s="78" t="b">
        <v>1</v>
      </c>
      <c r="AR34" s="78" t="b">
        <v>1</v>
      </c>
      <c r="AS34" s="78" t="s">
        <v>398</v>
      </c>
      <c r="AT34" s="78">
        <v>70</v>
      </c>
      <c r="AU34" s="82" t="s">
        <v>410</v>
      </c>
      <c r="AV34" s="78" t="b">
        <v>0</v>
      </c>
      <c r="AW34" s="78" t="s">
        <v>460</v>
      </c>
      <c r="AX34" s="82" t="s">
        <v>477</v>
      </c>
      <c r="AY34" s="78" t="s">
        <v>66</v>
      </c>
      <c r="AZ34" s="2"/>
      <c r="BA34" s="3"/>
      <c r="BB34" s="3"/>
      <c r="BC34" s="3"/>
      <c r="BD34" s="3"/>
    </row>
    <row r="35" spans="1:56" x14ac:dyDescent="0.25">
      <c r="A35" s="64" t="s">
        <v>638</v>
      </c>
      <c r="B35" s="65"/>
      <c r="C35" s="65"/>
      <c r="D35" s="66"/>
      <c r="E35" s="96"/>
      <c r="F35" s="94" t="s">
        <v>3168</v>
      </c>
      <c r="G35" s="95"/>
      <c r="H35" s="69"/>
      <c r="I35" s="70"/>
      <c r="J35" s="97"/>
      <c r="K35" s="69" t="s">
        <v>3836</v>
      </c>
      <c r="L35" s="98"/>
      <c r="M35" s="74"/>
      <c r="N35" s="74"/>
      <c r="O35" s="75"/>
      <c r="P35" s="76"/>
      <c r="Q35" s="76"/>
      <c r="R35" s="108"/>
      <c r="S35" s="108"/>
      <c r="T35" s="108"/>
      <c r="U35" s="108"/>
      <c r="V35" s="109"/>
      <c r="W35" s="109"/>
      <c r="X35" s="109"/>
      <c r="Y35" s="109"/>
      <c r="Z35" s="50"/>
      <c r="AA35" s="71"/>
      <c r="AB35" s="71"/>
      <c r="AC35" s="72"/>
      <c r="AD35" s="78" t="s">
        <v>1872</v>
      </c>
      <c r="AE35" s="78">
        <v>590</v>
      </c>
      <c r="AF35" s="78">
        <v>2115</v>
      </c>
      <c r="AG35" s="78">
        <v>1435</v>
      </c>
      <c r="AH35" s="78">
        <v>934</v>
      </c>
      <c r="AI35" s="78">
        <v>10800</v>
      </c>
      <c r="AJ35" s="78" t="s">
        <v>2189</v>
      </c>
      <c r="AK35" s="78" t="s">
        <v>530</v>
      </c>
      <c r="AL35" s="82" t="s">
        <v>2629</v>
      </c>
      <c r="AM35" s="78" t="s">
        <v>327</v>
      </c>
      <c r="AN35" s="80">
        <v>40612.343136574076</v>
      </c>
      <c r="AO35" s="82" t="s">
        <v>2797</v>
      </c>
      <c r="AP35" s="78" t="b">
        <v>0</v>
      </c>
      <c r="AQ35" s="78" t="b">
        <v>0</v>
      </c>
      <c r="AR35" s="78" t="b">
        <v>0</v>
      </c>
      <c r="AS35" s="78" t="s">
        <v>398</v>
      </c>
      <c r="AT35" s="78">
        <v>21</v>
      </c>
      <c r="AU35" s="82" t="s">
        <v>3051</v>
      </c>
      <c r="AV35" s="78" t="b">
        <v>0</v>
      </c>
      <c r="AW35" s="78" t="s">
        <v>460</v>
      </c>
      <c r="AX35" s="82" t="s">
        <v>3496</v>
      </c>
      <c r="AY35" s="78" t="s">
        <v>66</v>
      </c>
      <c r="AZ35" s="2"/>
      <c r="BA35" s="3"/>
      <c r="BB35" s="3"/>
      <c r="BC35" s="3"/>
      <c r="BD35" s="3"/>
    </row>
    <row r="36" spans="1:56" x14ac:dyDescent="0.25">
      <c r="A36" s="64" t="s">
        <v>639</v>
      </c>
      <c r="B36" s="65"/>
      <c r="C36" s="65"/>
      <c r="D36" s="66"/>
      <c r="E36" s="96"/>
      <c r="F36" s="94" t="s">
        <v>3169</v>
      </c>
      <c r="G36" s="95"/>
      <c r="H36" s="69"/>
      <c r="I36" s="70"/>
      <c r="J36" s="97"/>
      <c r="K36" s="69" t="s">
        <v>3837</v>
      </c>
      <c r="L36" s="98"/>
      <c r="M36" s="74"/>
      <c r="N36" s="74"/>
      <c r="O36" s="75"/>
      <c r="P36" s="76"/>
      <c r="Q36" s="76"/>
      <c r="R36" s="108"/>
      <c r="S36" s="108"/>
      <c r="T36" s="108"/>
      <c r="U36" s="108"/>
      <c r="V36" s="109"/>
      <c r="W36" s="109"/>
      <c r="X36" s="109"/>
      <c r="Y36" s="109"/>
      <c r="Z36" s="50"/>
      <c r="AA36" s="71"/>
      <c r="AB36" s="71"/>
      <c r="AC36" s="72"/>
      <c r="AD36" s="78" t="s">
        <v>1873</v>
      </c>
      <c r="AE36" s="78">
        <v>312</v>
      </c>
      <c r="AF36" s="78">
        <v>222</v>
      </c>
      <c r="AG36" s="78">
        <v>227</v>
      </c>
      <c r="AH36" s="78">
        <v>16</v>
      </c>
      <c r="AI36" s="78">
        <v>-18000</v>
      </c>
      <c r="AJ36" s="78" t="s">
        <v>2190</v>
      </c>
      <c r="AK36" s="78" t="s">
        <v>524</v>
      </c>
      <c r="AL36" s="82" t="s">
        <v>2630</v>
      </c>
      <c r="AM36" s="78" t="s">
        <v>353</v>
      </c>
      <c r="AN36" s="80">
        <v>40435.663043981483</v>
      </c>
      <c r="AO36" s="82" t="s">
        <v>2798</v>
      </c>
      <c r="AP36" s="78" t="b">
        <v>0</v>
      </c>
      <c r="AQ36" s="78" t="b">
        <v>0</v>
      </c>
      <c r="AR36" s="78" t="b">
        <v>1</v>
      </c>
      <c r="AS36" s="78" t="s">
        <v>398</v>
      </c>
      <c r="AT36" s="78">
        <v>14</v>
      </c>
      <c r="AU36" s="82" t="s">
        <v>422</v>
      </c>
      <c r="AV36" s="78" t="b">
        <v>0</v>
      </c>
      <c r="AW36" s="78" t="s">
        <v>460</v>
      </c>
      <c r="AX36" s="82" t="s">
        <v>3497</v>
      </c>
      <c r="AY36" s="78" t="s">
        <v>66</v>
      </c>
      <c r="AZ36" s="2"/>
      <c r="BA36" s="3"/>
      <c r="BB36" s="3"/>
      <c r="BC36" s="3"/>
      <c r="BD36" s="3"/>
    </row>
    <row r="37" spans="1:56" x14ac:dyDescent="0.25">
      <c r="A37" s="64" t="s">
        <v>640</v>
      </c>
      <c r="B37" s="65"/>
      <c r="C37" s="65"/>
      <c r="D37" s="66"/>
      <c r="E37" s="96"/>
      <c r="F37" s="94" t="s">
        <v>3170</v>
      </c>
      <c r="G37" s="95"/>
      <c r="H37" s="69"/>
      <c r="I37" s="70"/>
      <c r="J37" s="97"/>
      <c r="K37" s="69" t="s">
        <v>3838</v>
      </c>
      <c r="L37" s="98"/>
      <c r="M37" s="74"/>
      <c r="N37" s="74"/>
      <c r="O37" s="75"/>
      <c r="P37" s="76"/>
      <c r="Q37" s="76"/>
      <c r="R37" s="108"/>
      <c r="S37" s="108"/>
      <c r="T37" s="108"/>
      <c r="U37" s="108"/>
      <c r="V37" s="109"/>
      <c r="W37" s="109"/>
      <c r="X37" s="109"/>
      <c r="Y37" s="109"/>
      <c r="Z37" s="50"/>
      <c r="AA37" s="71"/>
      <c r="AB37" s="71"/>
      <c r="AC37" s="72"/>
      <c r="AD37" s="78" t="s">
        <v>1874</v>
      </c>
      <c r="AE37" s="78">
        <v>462</v>
      </c>
      <c r="AF37" s="78">
        <v>343</v>
      </c>
      <c r="AG37" s="78">
        <v>376</v>
      </c>
      <c r="AH37" s="78">
        <v>86</v>
      </c>
      <c r="AI37" s="78">
        <v>10800</v>
      </c>
      <c r="AJ37" s="78" t="s">
        <v>2191</v>
      </c>
      <c r="AK37" s="78" t="s">
        <v>2470</v>
      </c>
      <c r="AL37" s="82" t="s">
        <v>2631</v>
      </c>
      <c r="AM37" s="78" t="s">
        <v>365</v>
      </c>
      <c r="AN37" s="80">
        <v>40356.651180555556</v>
      </c>
      <c r="AO37" s="82" t="s">
        <v>2799</v>
      </c>
      <c r="AP37" s="78" t="b">
        <v>0</v>
      </c>
      <c r="AQ37" s="78" t="b">
        <v>0</v>
      </c>
      <c r="AR37" s="78" t="b">
        <v>1</v>
      </c>
      <c r="AS37" s="78" t="s">
        <v>398</v>
      </c>
      <c r="AT37" s="78">
        <v>3</v>
      </c>
      <c r="AU37" s="82" t="s">
        <v>3052</v>
      </c>
      <c r="AV37" s="78" t="b">
        <v>0</v>
      </c>
      <c r="AW37" s="78" t="s">
        <v>460</v>
      </c>
      <c r="AX37" s="82" t="s">
        <v>3498</v>
      </c>
      <c r="AY37" s="78" t="s">
        <v>66</v>
      </c>
      <c r="AZ37" s="2"/>
      <c r="BA37" s="3"/>
      <c r="BB37" s="3"/>
      <c r="BC37" s="3"/>
      <c r="BD37" s="3"/>
    </row>
    <row r="38" spans="1:56" x14ac:dyDescent="0.25">
      <c r="A38" s="64" t="s">
        <v>869</v>
      </c>
      <c r="B38" s="65"/>
      <c r="C38" s="65"/>
      <c r="D38" s="66"/>
      <c r="E38" s="96"/>
      <c r="F38" s="94" t="s">
        <v>3171</v>
      </c>
      <c r="G38" s="95"/>
      <c r="H38" s="69"/>
      <c r="I38" s="70"/>
      <c r="J38" s="97"/>
      <c r="K38" s="69" t="s">
        <v>3839</v>
      </c>
      <c r="L38" s="98"/>
      <c r="M38" s="74"/>
      <c r="N38" s="74"/>
      <c r="O38" s="75"/>
      <c r="P38" s="76"/>
      <c r="Q38" s="76"/>
      <c r="R38" s="108"/>
      <c r="S38" s="108"/>
      <c r="T38" s="108"/>
      <c r="U38" s="108"/>
      <c r="V38" s="109"/>
      <c r="W38" s="109"/>
      <c r="X38" s="109"/>
      <c r="Y38" s="109"/>
      <c r="Z38" s="50"/>
      <c r="AA38" s="71"/>
      <c r="AB38" s="71"/>
      <c r="AC38" s="72"/>
      <c r="AD38" s="78" t="s">
        <v>1875</v>
      </c>
      <c r="AE38" s="78">
        <v>5164</v>
      </c>
      <c r="AF38" s="78">
        <v>9252674</v>
      </c>
      <c r="AG38" s="78">
        <v>131511</v>
      </c>
      <c r="AH38" s="78">
        <v>4316</v>
      </c>
      <c r="AI38" s="78">
        <v>-14400</v>
      </c>
      <c r="AJ38" s="78" t="s">
        <v>2192</v>
      </c>
      <c r="AK38" s="78" t="s">
        <v>315</v>
      </c>
      <c r="AL38" s="82" t="s">
        <v>2632</v>
      </c>
      <c r="AM38" s="78" t="s">
        <v>356</v>
      </c>
      <c r="AN38" s="80">
        <v>40138.090243055558</v>
      </c>
      <c r="AO38" s="82" t="s">
        <v>2800</v>
      </c>
      <c r="AP38" s="78" t="b">
        <v>0</v>
      </c>
      <c r="AQ38" s="78" t="b">
        <v>0</v>
      </c>
      <c r="AR38" s="78" t="b">
        <v>0</v>
      </c>
      <c r="AS38" s="78" t="s">
        <v>398</v>
      </c>
      <c r="AT38" s="78">
        <v>48340</v>
      </c>
      <c r="AU38" s="82" t="s">
        <v>3053</v>
      </c>
      <c r="AV38" s="78" t="b">
        <v>1</v>
      </c>
      <c r="AW38" s="78" t="s">
        <v>460</v>
      </c>
      <c r="AX38" s="82" t="s">
        <v>3499</v>
      </c>
      <c r="AY38" s="78" t="s">
        <v>65</v>
      </c>
      <c r="AZ38" s="2"/>
      <c r="BA38" s="3"/>
      <c r="BB38" s="3"/>
      <c r="BC38" s="3"/>
      <c r="BD38" s="3"/>
    </row>
    <row r="39" spans="1:56" x14ac:dyDescent="0.25">
      <c r="A39" s="64" t="s">
        <v>870</v>
      </c>
      <c r="B39" s="65"/>
      <c r="C39" s="65"/>
      <c r="D39" s="66"/>
      <c r="E39" s="96"/>
      <c r="F39" s="94" t="s">
        <v>3172</v>
      </c>
      <c r="G39" s="95"/>
      <c r="H39" s="69"/>
      <c r="I39" s="70"/>
      <c r="J39" s="97"/>
      <c r="K39" s="69" t="s">
        <v>3840</v>
      </c>
      <c r="L39" s="98"/>
      <c r="M39" s="74"/>
      <c r="N39" s="74"/>
      <c r="O39" s="75"/>
      <c r="P39" s="76"/>
      <c r="Q39" s="76"/>
      <c r="R39" s="108"/>
      <c r="S39" s="108"/>
      <c r="T39" s="108"/>
      <c r="U39" s="108"/>
      <c r="V39" s="109"/>
      <c r="W39" s="109"/>
      <c r="X39" s="109"/>
      <c r="Y39" s="109"/>
      <c r="Z39" s="50"/>
      <c r="AA39" s="71"/>
      <c r="AB39" s="71"/>
      <c r="AC39" s="72"/>
      <c r="AD39" s="78" t="s">
        <v>1876</v>
      </c>
      <c r="AE39" s="78">
        <v>1799</v>
      </c>
      <c r="AF39" s="78">
        <v>17323</v>
      </c>
      <c r="AG39" s="78">
        <v>2764</v>
      </c>
      <c r="AH39" s="78">
        <v>696</v>
      </c>
      <c r="AI39" s="78">
        <v>-10800</v>
      </c>
      <c r="AJ39" s="78" t="s">
        <v>2193</v>
      </c>
      <c r="AK39" s="78" t="s">
        <v>2471</v>
      </c>
      <c r="AL39" s="82" t="s">
        <v>2633</v>
      </c>
      <c r="AM39" s="78" t="s">
        <v>357</v>
      </c>
      <c r="AN39" s="80">
        <v>41768.926145833335</v>
      </c>
      <c r="AO39" s="82" t="s">
        <v>2801</v>
      </c>
      <c r="AP39" s="78" t="b">
        <v>1</v>
      </c>
      <c r="AQ39" s="78" t="b">
        <v>0</v>
      </c>
      <c r="AR39" s="78" t="b">
        <v>1</v>
      </c>
      <c r="AS39" s="78" t="s">
        <v>398</v>
      </c>
      <c r="AT39" s="78">
        <v>172</v>
      </c>
      <c r="AU39" s="82" t="s">
        <v>410</v>
      </c>
      <c r="AV39" s="78" t="b">
        <v>1</v>
      </c>
      <c r="AW39" s="78" t="s">
        <v>460</v>
      </c>
      <c r="AX39" s="82" t="s">
        <v>3500</v>
      </c>
      <c r="AY39" s="78" t="s">
        <v>65</v>
      </c>
      <c r="AZ39" s="2"/>
      <c r="BA39" s="3"/>
      <c r="BB39" s="3"/>
      <c r="BC39" s="3"/>
      <c r="BD39" s="3"/>
    </row>
    <row r="40" spans="1:56" x14ac:dyDescent="0.25">
      <c r="A40" s="64" t="s">
        <v>871</v>
      </c>
      <c r="B40" s="65"/>
      <c r="C40" s="65"/>
      <c r="D40" s="66"/>
      <c r="E40" s="96"/>
      <c r="F40" s="94" t="s">
        <v>3173</v>
      </c>
      <c r="G40" s="95"/>
      <c r="H40" s="69"/>
      <c r="I40" s="70"/>
      <c r="J40" s="97"/>
      <c r="K40" s="69" t="s">
        <v>3841</v>
      </c>
      <c r="L40" s="98"/>
      <c r="M40" s="74"/>
      <c r="N40" s="74"/>
      <c r="O40" s="75"/>
      <c r="P40" s="76"/>
      <c r="Q40" s="76"/>
      <c r="R40" s="108"/>
      <c r="S40" s="108"/>
      <c r="T40" s="108"/>
      <c r="U40" s="108"/>
      <c r="V40" s="109"/>
      <c r="W40" s="109"/>
      <c r="X40" s="109"/>
      <c r="Y40" s="109"/>
      <c r="Z40" s="50"/>
      <c r="AA40" s="71"/>
      <c r="AB40" s="71"/>
      <c r="AC40" s="72"/>
      <c r="AD40" s="78" t="s">
        <v>1877</v>
      </c>
      <c r="AE40" s="78">
        <v>575</v>
      </c>
      <c r="AF40" s="78">
        <v>4111</v>
      </c>
      <c r="AG40" s="78">
        <v>2294</v>
      </c>
      <c r="AH40" s="78">
        <v>474</v>
      </c>
      <c r="AI40" s="78">
        <v>10800</v>
      </c>
      <c r="AJ40" s="78" t="s">
        <v>2194</v>
      </c>
      <c r="AK40" s="78" t="s">
        <v>2472</v>
      </c>
      <c r="AL40" s="82" t="s">
        <v>2634</v>
      </c>
      <c r="AM40" s="78" t="s">
        <v>379</v>
      </c>
      <c r="AN40" s="80">
        <v>40924.925937499997</v>
      </c>
      <c r="AO40" s="82" t="s">
        <v>2802</v>
      </c>
      <c r="AP40" s="78" t="b">
        <v>0</v>
      </c>
      <c r="AQ40" s="78" t="b">
        <v>0</v>
      </c>
      <c r="AR40" s="78" t="b">
        <v>0</v>
      </c>
      <c r="AS40" s="78" t="s">
        <v>398</v>
      </c>
      <c r="AT40" s="78">
        <v>162</v>
      </c>
      <c r="AU40" s="82" t="s">
        <v>3054</v>
      </c>
      <c r="AV40" s="78" t="b">
        <v>0</v>
      </c>
      <c r="AW40" s="78" t="s">
        <v>460</v>
      </c>
      <c r="AX40" s="82" t="s">
        <v>3501</v>
      </c>
      <c r="AY40" s="78" t="s">
        <v>65</v>
      </c>
      <c r="AZ40" s="2"/>
      <c r="BA40" s="3"/>
      <c r="BB40" s="3"/>
      <c r="BC40" s="3"/>
      <c r="BD40" s="3"/>
    </row>
    <row r="41" spans="1:56" x14ac:dyDescent="0.25">
      <c r="A41" s="64" t="s">
        <v>641</v>
      </c>
      <c r="B41" s="65"/>
      <c r="C41" s="65"/>
      <c r="D41" s="66"/>
      <c r="E41" s="96"/>
      <c r="F41" s="94" t="s">
        <v>3174</v>
      </c>
      <c r="G41" s="95"/>
      <c r="H41" s="69"/>
      <c r="I41" s="70"/>
      <c r="J41" s="97"/>
      <c r="K41" s="69" t="s">
        <v>3842</v>
      </c>
      <c r="L41" s="98"/>
      <c r="M41" s="74"/>
      <c r="N41" s="74"/>
      <c r="O41" s="75"/>
      <c r="P41" s="76"/>
      <c r="Q41" s="76"/>
      <c r="R41" s="108"/>
      <c r="S41" s="108"/>
      <c r="T41" s="108"/>
      <c r="U41" s="108"/>
      <c r="V41" s="109"/>
      <c r="W41" s="109"/>
      <c r="X41" s="109"/>
      <c r="Y41" s="109"/>
      <c r="Z41" s="50"/>
      <c r="AA41" s="71"/>
      <c r="AB41" s="71"/>
      <c r="AC41" s="72"/>
      <c r="AD41" s="78" t="s">
        <v>1878</v>
      </c>
      <c r="AE41" s="78">
        <v>11190</v>
      </c>
      <c r="AF41" s="78">
        <v>10433</v>
      </c>
      <c r="AG41" s="78">
        <v>1529</v>
      </c>
      <c r="AH41" s="78">
        <v>288</v>
      </c>
      <c r="AI41" s="78"/>
      <c r="AJ41" s="78" t="s">
        <v>2195</v>
      </c>
      <c r="AK41" s="78" t="s">
        <v>2473</v>
      </c>
      <c r="AL41" s="82" t="s">
        <v>2635</v>
      </c>
      <c r="AM41" s="78"/>
      <c r="AN41" s="80">
        <v>41030.77820601852</v>
      </c>
      <c r="AO41" s="82" t="s">
        <v>2803</v>
      </c>
      <c r="AP41" s="78" t="b">
        <v>0</v>
      </c>
      <c r="AQ41" s="78" t="b">
        <v>0</v>
      </c>
      <c r="AR41" s="78" t="b">
        <v>0</v>
      </c>
      <c r="AS41" s="78" t="s">
        <v>398</v>
      </c>
      <c r="AT41" s="78">
        <v>133</v>
      </c>
      <c r="AU41" s="82" t="s">
        <v>3055</v>
      </c>
      <c r="AV41" s="78" t="b">
        <v>0</v>
      </c>
      <c r="AW41" s="78" t="s">
        <v>460</v>
      </c>
      <c r="AX41" s="82" t="s">
        <v>3502</v>
      </c>
      <c r="AY41" s="78" t="s">
        <v>66</v>
      </c>
      <c r="AZ41" s="2"/>
      <c r="BA41" s="3"/>
      <c r="BB41" s="3"/>
      <c r="BC41" s="3"/>
      <c r="BD41" s="3"/>
    </row>
    <row r="42" spans="1:56" x14ac:dyDescent="0.25">
      <c r="A42" s="64" t="s">
        <v>642</v>
      </c>
      <c r="B42" s="65"/>
      <c r="C42" s="65"/>
      <c r="D42" s="66"/>
      <c r="E42" s="96"/>
      <c r="F42" s="94" t="s">
        <v>3175</v>
      </c>
      <c r="G42" s="95"/>
      <c r="H42" s="69"/>
      <c r="I42" s="70"/>
      <c r="J42" s="97"/>
      <c r="K42" s="69" t="s">
        <v>3843</v>
      </c>
      <c r="L42" s="98"/>
      <c r="M42" s="74"/>
      <c r="N42" s="74"/>
      <c r="O42" s="75"/>
      <c r="P42" s="76"/>
      <c r="Q42" s="76"/>
      <c r="R42" s="108"/>
      <c r="S42" s="108"/>
      <c r="T42" s="108"/>
      <c r="U42" s="108"/>
      <c r="V42" s="109"/>
      <c r="W42" s="109"/>
      <c r="X42" s="109"/>
      <c r="Y42" s="109"/>
      <c r="Z42" s="50"/>
      <c r="AA42" s="71"/>
      <c r="AB42" s="71"/>
      <c r="AC42" s="72"/>
      <c r="AD42" s="78" t="s">
        <v>1879</v>
      </c>
      <c r="AE42" s="78">
        <v>448</v>
      </c>
      <c r="AF42" s="78">
        <v>228</v>
      </c>
      <c r="AG42" s="78">
        <v>2421</v>
      </c>
      <c r="AH42" s="78">
        <v>4101</v>
      </c>
      <c r="AI42" s="78"/>
      <c r="AJ42" s="78" t="s">
        <v>2196</v>
      </c>
      <c r="AK42" s="78" t="s">
        <v>539</v>
      </c>
      <c r="AL42" s="82" t="s">
        <v>2636</v>
      </c>
      <c r="AM42" s="78"/>
      <c r="AN42" s="80">
        <v>42223.629629629628</v>
      </c>
      <c r="AO42" s="82" t="s">
        <v>2804</v>
      </c>
      <c r="AP42" s="78" t="b">
        <v>0</v>
      </c>
      <c r="AQ42" s="78" t="b">
        <v>0</v>
      </c>
      <c r="AR42" s="78" t="b">
        <v>0</v>
      </c>
      <c r="AS42" s="78" t="s">
        <v>398</v>
      </c>
      <c r="AT42" s="78">
        <v>21</v>
      </c>
      <c r="AU42" s="82" t="s">
        <v>410</v>
      </c>
      <c r="AV42" s="78" t="b">
        <v>0</v>
      </c>
      <c r="AW42" s="78" t="s">
        <v>460</v>
      </c>
      <c r="AX42" s="82" t="s">
        <v>3503</v>
      </c>
      <c r="AY42" s="78" t="s">
        <v>66</v>
      </c>
      <c r="AZ42" s="2"/>
      <c r="BA42" s="3"/>
      <c r="BB42" s="3"/>
      <c r="BC42" s="3"/>
      <c r="BD42" s="3"/>
    </row>
    <row r="43" spans="1:56" x14ac:dyDescent="0.25">
      <c r="A43" s="64" t="s">
        <v>643</v>
      </c>
      <c r="B43" s="65"/>
      <c r="C43" s="65"/>
      <c r="D43" s="66"/>
      <c r="E43" s="96"/>
      <c r="F43" s="94" t="s">
        <v>3176</v>
      </c>
      <c r="G43" s="95"/>
      <c r="H43" s="69"/>
      <c r="I43" s="70"/>
      <c r="J43" s="97"/>
      <c r="K43" s="69" t="s">
        <v>3844</v>
      </c>
      <c r="L43" s="98"/>
      <c r="M43" s="74"/>
      <c r="N43" s="74"/>
      <c r="O43" s="75"/>
      <c r="P43" s="76"/>
      <c r="Q43" s="76"/>
      <c r="R43" s="108"/>
      <c r="S43" s="108"/>
      <c r="T43" s="108"/>
      <c r="U43" s="108"/>
      <c r="V43" s="109"/>
      <c r="W43" s="109"/>
      <c r="X43" s="109"/>
      <c r="Y43" s="109"/>
      <c r="Z43" s="50"/>
      <c r="AA43" s="71"/>
      <c r="AB43" s="71"/>
      <c r="AC43" s="72"/>
      <c r="AD43" s="78" t="s">
        <v>1880</v>
      </c>
      <c r="AE43" s="78">
        <v>369</v>
      </c>
      <c r="AF43" s="78">
        <v>1269</v>
      </c>
      <c r="AG43" s="78">
        <v>42220</v>
      </c>
      <c r="AH43" s="78">
        <v>49747</v>
      </c>
      <c r="AI43" s="78"/>
      <c r="AJ43" s="78" t="s">
        <v>2197</v>
      </c>
      <c r="AK43" s="78"/>
      <c r="AL43" s="78"/>
      <c r="AM43" s="78"/>
      <c r="AN43" s="80">
        <v>41033.706006944441</v>
      </c>
      <c r="AO43" s="82" t="s">
        <v>2805</v>
      </c>
      <c r="AP43" s="78" t="b">
        <v>1</v>
      </c>
      <c r="AQ43" s="78" t="b">
        <v>0</v>
      </c>
      <c r="AR43" s="78" t="b">
        <v>1</v>
      </c>
      <c r="AS43" s="78" t="s">
        <v>398</v>
      </c>
      <c r="AT43" s="78">
        <v>65</v>
      </c>
      <c r="AU43" s="82" t="s">
        <v>410</v>
      </c>
      <c r="AV43" s="78" t="b">
        <v>0</v>
      </c>
      <c r="AW43" s="78" t="s">
        <v>460</v>
      </c>
      <c r="AX43" s="82" t="s">
        <v>3504</v>
      </c>
      <c r="AY43" s="78" t="s">
        <v>66</v>
      </c>
      <c r="AZ43" s="2"/>
      <c r="BA43" s="3"/>
      <c r="BB43" s="3"/>
      <c r="BC43" s="3"/>
      <c r="BD43" s="3"/>
    </row>
    <row r="44" spans="1:56" x14ac:dyDescent="0.25">
      <c r="A44" s="64" t="s">
        <v>644</v>
      </c>
      <c r="B44" s="65"/>
      <c r="C44" s="65"/>
      <c r="D44" s="66"/>
      <c r="E44" s="96"/>
      <c r="F44" s="94" t="s">
        <v>3177</v>
      </c>
      <c r="G44" s="95"/>
      <c r="H44" s="69"/>
      <c r="I44" s="70"/>
      <c r="J44" s="97"/>
      <c r="K44" s="69" t="s">
        <v>3845</v>
      </c>
      <c r="L44" s="98"/>
      <c r="M44" s="74"/>
      <c r="N44" s="74"/>
      <c r="O44" s="75"/>
      <c r="P44" s="76"/>
      <c r="Q44" s="76"/>
      <c r="R44" s="108"/>
      <c r="S44" s="108"/>
      <c r="T44" s="108"/>
      <c r="U44" s="108"/>
      <c r="V44" s="109"/>
      <c r="W44" s="109"/>
      <c r="X44" s="109"/>
      <c r="Y44" s="109"/>
      <c r="Z44" s="50"/>
      <c r="AA44" s="71"/>
      <c r="AB44" s="71"/>
      <c r="AC44" s="72"/>
      <c r="AD44" s="78" t="s">
        <v>1881</v>
      </c>
      <c r="AE44" s="78">
        <v>4063</v>
      </c>
      <c r="AF44" s="78">
        <v>3620</v>
      </c>
      <c r="AG44" s="78">
        <v>112847</v>
      </c>
      <c r="AH44" s="78">
        <v>44619</v>
      </c>
      <c r="AI44" s="78">
        <v>7200</v>
      </c>
      <c r="AJ44" s="78" t="s">
        <v>2198</v>
      </c>
      <c r="AK44" s="78" t="s">
        <v>2474</v>
      </c>
      <c r="AL44" s="82" t="s">
        <v>2637</v>
      </c>
      <c r="AM44" s="78" t="s">
        <v>369</v>
      </c>
      <c r="AN44" s="80">
        <v>39960.355046296296</v>
      </c>
      <c r="AO44" s="82" t="s">
        <v>2806</v>
      </c>
      <c r="AP44" s="78" t="b">
        <v>0</v>
      </c>
      <c r="AQ44" s="78" t="b">
        <v>0</v>
      </c>
      <c r="AR44" s="78" t="b">
        <v>1</v>
      </c>
      <c r="AS44" s="78" t="s">
        <v>403</v>
      </c>
      <c r="AT44" s="78">
        <v>61</v>
      </c>
      <c r="AU44" s="82" t="s">
        <v>3056</v>
      </c>
      <c r="AV44" s="78" t="b">
        <v>0</v>
      </c>
      <c r="AW44" s="78" t="s">
        <v>460</v>
      </c>
      <c r="AX44" s="82" t="s">
        <v>3505</v>
      </c>
      <c r="AY44" s="78" t="s">
        <v>66</v>
      </c>
      <c r="AZ44" s="2"/>
      <c r="BA44" s="3"/>
      <c r="BB44" s="3"/>
      <c r="BC44" s="3"/>
      <c r="BD44" s="3"/>
    </row>
    <row r="45" spans="1:56" x14ac:dyDescent="0.25">
      <c r="A45" s="64" t="s">
        <v>696</v>
      </c>
      <c r="B45" s="65"/>
      <c r="C45" s="65"/>
      <c r="D45" s="66"/>
      <c r="E45" s="96"/>
      <c r="F45" s="94" t="s">
        <v>3178</v>
      </c>
      <c r="G45" s="95"/>
      <c r="H45" s="69"/>
      <c r="I45" s="70"/>
      <c r="J45" s="97"/>
      <c r="K45" s="69" t="s">
        <v>3846</v>
      </c>
      <c r="L45" s="98"/>
      <c r="M45" s="74"/>
      <c r="N45" s="74"/>
      <c r="O45" s="75"/>
      <c r="P45" s="76"/>
      <c r="Q45" s="76"/>
      <c r="R45" s="108"/>
      <c r="S45" s="108"/>
      <c r="T45" s="108"/>
      <c r="U45" s="108"/>
      <c r="V45" s="109"/>
      <c r="W45" s="109"/>
      <c r="X45" s="109"/>
      <c r="Y45" s="109"/>
      <c r="Z45" s="50"/>
      <c r="AA45" s="71"/>
      <c r="AB45" s="71"/>
      <c r="AC45" s="72"/>
      <c r="AD45" s="78" t="s">
        <v>1882</v>
      </c>
      <c r="AE45" s="78">
        <v>608</v>
      </c>
      <c r="AF45" s="78">
        <v>881</v>
      </c>
      <c r="AG45" s="78">
        <v>1296</v>
      </c>
      <c r="AH45" s="78">
        <v>185</v>
      </c>
      <c r="AI45" s="78">
        <v>-25200</v>
      </c>
      <c r="AJ45" s="78" t="s">
        <v>2199</v>
      </c>
      <c r="AK45" s="78"/>
      <c r="AL45" s="82" t="s">
        <v>2638</v>
      </c>
      <c r="AM45" s="78" t="s">
        <v>354</v>
      </c>
      <c r="AN45" s="80">
        <v>42429.760474537034</v>
      </c>
      <c r="AO45" s="82" t="s">
        <v>2807</v>
      </c>
      <c r="AP45" s="78" t="b">
        <v>0</v>
      </c>
      <c r="AQ45" s="78" t="b">
        <v>0</v>
      </c>
      <c r="AR45" s="78" t="b">
        <v>0</v>
      </c>
      <c r="AS45" s="78" t="s">
        <v>403</v>
      </c>
      <c r="AT45" s="78">
        <v>12</v>
      </c>
      <c r="AU45" s="82" t="s">
        <v>410</v>
      </c>
      <c r="AV45" s="78" t="b">
        <v>0</v>
      </c>
      <c r="AW45" s="78" t="s">
        <v>460</v>
      </c>
      <c r="AX45" s="82" t="s">
        <v>3506</v>
      </c>
      <c r="AY45" s="78" t="s">
        <v>66</v>
      </c>
      <c r="AZ45" s="2"/>
      <c r="BA45" s="3"/>
      <c r="BB45" s="3"/>
      <c r="BC45" s="3"/>
      <c r="BD45" s="3"/>
    </row>
    <row r="46" spans="1:56" x14ac:dyDescent="0.25">
      <c r="A46" s="64" t="s">
        <v>645</v>
      </c>
      <c r="B46" s="65"/>
      <c r="C46" s="65"/>
      <c r="D46" s="66"/>
      <c r="E46" s="96"/>
      <c r="F46" s="94" t="s">
        <v>3179</v>
      </c>
      <c r="G46" s="95"/>
      <c r="H46" s="69"/>
      <c r="I46" s="70"/>
      <c r="J46" s="97"/>
      <c r="K46" s="69" t="s">
        <v>3847</v>
      </c>
      <c r="L46" s="98"/>
      <c r="M46" s="74"/>
      <c r="N46" s="74"/>
      <c r="O46" s="75"/>
      <c r="P46" s="76"/>
      <c r="Q46" s="76"/>
      <c r="R46" s="108"/>
      <c r="S46" s="108"/>
      <c r="T46" s="108"/>
      <c r="U46" s="108"/>
      <c r="V46" s="109"/>
      <c r="W46" s="109"/>
      <c r="X46" s="109"/>
      <c r="Y46" s="109"/>
      <c r="Z46" s="50"/>
      <c r="AA46" s="71"/>
      <c r="AB46" s="71"/>
      <c r="AC46" s="72"/>
      <c r="AD46" s="78" t="s">
        <v>1883</v>
      </c>
      <c r="AE46" s="78">
        <v>598</v>
      </c>
      <c r="AF46" s="78">
        <v>1507</v>
      </c>
      <c r="AG46" s="78">
        <v>118742</v>
      </c>
      <c r="AH46" s="78">
        <v>557</v>
      </c>
      <c r="AI46" s="78">
        <v>-18000</v>
      </c>
      <c r="AJ46" s="78" t="s">
        <v>2200</v>
      </c>
      <c r="AK46" s="78" t="s">
        <v>2475</v>
      </c>
      <c r="AL46" s="78"/>
      <c r="AM46" s="78" t="s">
        <v>353</v>
      </c>
      <c r="AN46" s="80">
        <v>40784.136365740742</v>
      </c>
      <c r="AO46" s="82" t="s">
        <v>2808</v>
      </c>
      <c r="AP46" s="78" t="b">
        <v>0</v>
      </c>
      <c r="AQ46" s="78" t="b">
        <v>0</v>
      </c>
      <c r="AR46" s="78" t="b">
        <v>0</v>
      </c>
      <c r="AS46" s="78" t="s">
        <v>398</v>
      </c>
      <c r="AT46" s="78">
        <v>103</v>
      </c>
      <c r="AU46" s="82" t="s">
        <v>3057</v>
      </c>
      <c r="AV46" s="78" t="b">
        <v>0</v>
      </c>
      <c r="AW46" s="78" t="s">
        <v>460</v>
      </c>
      <c r="AX46" s="82" t="s">
        <v>3507</v>
      </c>
      <c r="AY46" s="78" t="s">
        <v>66</v>
      </c>
      <c r="AZ46" s="2"/>
      <c r="BA46" s="3"/>
      <c r="BB46" s="3"/>
      <c r="BC46" s="3"/>
      <c r="BD46" s="3"/>
    </row>
    <row r="47" spans="1:56" x14ac:dyDescent="0.25">
      <c r="A47" s="64" t="s">
        <v>646</v>
      </c>
      <c r="B47" s="65"/>
      <c r="C47" s="65"/>
      <c r="D47" s="66"/>
      <c r="E47" s="96"/>
      <c r="F47" s="94" t="s">
        <v>3180</v>
      </c>
      <c r="G47" s="95"/>
      <c r="H47" s="69"/>
      <c r="I47" s="70"/>
      <c r="J47" s="97"/>
      <c r="K47" s="69" t="s">
        <v>3848</v>
      </c>
      <c r="L47" s="98"/>
      <c r="M47" s="74"/>
      <c r="N47" s="74"/>
      <c r="O47" s="75"/>
      <c r="P47" s="76"/>
      <c r="Q47" s="76"/>
      <c r="R47" s="108"/>
      <c r="S47" s="108"/>
      <c r="T47" s="108"/>
      <c r="U47" s="108"/>
      <c r="V47" s="109"/>
      <c r="W47" s="109"/>
      <c r="X47" s="109"/>
      <c r="Y47" s="109"/>
      <c r="Z47" s="50"/>
      <c r="AA47" s="71"/>
      <c r="AB47" s="71"/>
      <c r="AC47" s="72"/>
      <c r="AD47" s="78" t="s">
        <v>1884</v>
      </c>
      <c r="AE47" s="78">
        <v>2114</v>
      </c>
      <c r="AF47" s="78">
        <v>771</v>
      </c>
      <c r="AG47" s="78">
        <v>7091</v>
      </c>
      <c r="AH47" s="78">
        <v>2644</v>
      </c>
      <c r="AI47" s="78">
        <v>7200</v>
      </c>
      <c r="AJ47" s="78" t="s">
        <v>2201</v>
      </c>
      <c r="AK47" s="78"/>
      <c r="AL47" s="82" t="s">
        <v>2639</v>
      </c>
      <c r="AM47" s="78" t="s">
        <v>317</v>
      </c>
      <c r="AN47" s="80">
        <v>40254.950370370374</v>
      </c>
      <c r="AO47" s="82" t="s">
        <v>2809</v>
      </c>
      <c r="AP47" s="78" t="b">
        <v>0</v>
      </c>
      <c r="AQ47" s="78" t="b">
        <v>0</v>
      </c>
      <c r="AR47" s="78" t="b">
        <v>0</v>
      </c>
      <c r="AS47" s="78" t="s">
        <v>398</v>
      </c>
      <c r="AT47" s="78">
        <v>46</v>
      </c>
      <c r="AU47" s="82" t="s">
        <v>414</v>
      </c>
      <c r="AV47" s="78" t="b">
        <v>0</v>
      </c>
      <c r="AW47" s="78" t="s">
        <v>460</v>
      </c>
      <c r="AX47" s="82" t="s">
        <v>3508</v>
      </c>
      <c r="AY47" s="78" t="s">
        <v>66</v>
      </c>
      <c r="AZ47" s="2"/>
      <c r="BA47" s="3"/>
      <c r="BB47" s="3"/>
      <c r="BC47" s="3"/>
      <c r="BD47" s="3"/>
    </row>
    <row r="48" spans="1:56" x14ac:dyDescent="0.25">
      <c r="A48" s="64" t="s">
        <v>872</v>
      </c>
      <c r="B48" s="65"/>
      <c r="C48" s="65"/>
      <c r="D48" s="66"/>
      <c r="E48" s="96"/>
      <c r="F48" s="94" t="s">
        <v>3181</v>
      </c>
      <c r="G48" s="95"/>
      <c r="H48" s="69"/>
      <c r="I48" s="70"/>
      <c r="J48" s="97"/>
      <c r="K48" s="69" t="s">
        <v>3849</v>
      </c>
      <c r="L48" s="98"/>
      <c r="M48" s="74"/>
      <c r="N48" s="74"/>
      <c r="O48" s="75"/>
      <c r="P48" s="76"/>
      <c r="Q48" s="76"/>
      <c r="R48" s="108"/>
      <c r="S48" s="108"/>
      <c r="T48" s="108"/>
      <c r="U48" s="108"/>
      <c r="V48" s="109"/>
      <c r="W48" s="109"/>
      <c r="X48" s="109"/>
      <c r="Y48" s="109"/>
      <c r="Z48" s="50"/>
      <c r="AA48" s="71"/>
      <c r="AB48" s="71"/>
      <c r="AC48" s="72"/>
      <c r="AD48" s="78" t="s">
        <v>1885</v>
      </c>
      <c r="AE48" s="78">
        <v>1610</v>
      </c>
      <c r="AF48" s="78">
        <v>199284</v>
      </c>
      <c r="AG48" s="78">
        <v>11703</v>
      </c>
      <c r="AH48" s="78">
        <v>0</v>
      </c>
      <c r="AI48" s="78">
        <v>3600</v>
      </c>
      <c r="AJ48" s="78" t="s">
        <v>2202</v>
      </c>
      <c r="AK48" s="78" t="s">
        <v>330</v>
      </c>
      <c r="AL48" s="82" t="s">
        <v>2640</v>
      </c>
      <c r="AM48" s="78" t="s">
        <v>310</v>
      </c>
      <c r="AN48" s="80">
        <v>39540.401273148149</v>
      </c>
      <c r="AO48" s="82" t="s">
        <v>2810</v>
      </c>
      <c r="AP48" s="78" t="b">
        <v>0</v>
      </c>
      <c r="AQ48" s="78" t="b">
        <v>0</v>
      </c>
      <c r="AR48" s="78" t="b">
        <v>0</v>
      </c>
      <c r="AS48" s="78" t="s">
        <v>398</v>
      </c>
      <c r="AT48" s="78">
        <v>3543</v>
      </c>
      <c r="AU48" s="82" t="s">
        <v>3058</v>
      </c>
      <c r="AV48" s="78" t="b">
        <v>1</v>
      </c>
      <c r="AW48" s="78" t="s">
        <v>460</v>
      </c>
      <c r="AX48" s="82" t="s">
        <v>3509</v>
      </c>
      <c r="AY48" s="78" t="s">
        <v>65</v>
      </c>
      <c r="AZ48" s="2"/>
      <c r="BA48" s="3"/>
      <c r="BB48" s="3"/>
      <c r="BC48" s="3"/>
      <c r="BD48" s="3"/>
    </row>
    <row r="49" spans="1:56" x14ac:dyDescent="0.25">
      <c r="A49" s="64" t="s">
        <v>569</v>
      </c>
      <c r="B49" s="65"/>
      <c r="C49" s="65"/>
      <c r="D49" s="66"/>
      <c r="E49" s="96"/>
      <c r="F49" s="94" t="s">
        <v>617</v>
      </c>
      <c r="G49" s="95"/>
      <c r="H49" s="69"/>
      <c r="I49" s="70"/>
      <c r="J49" s="97"/>
      <c r="K49" s="69" t="s">
        <v>626</v>
      </c>
      <c r="L49" s="98"/>
      <c r="M49" s="74"/>
      <c r="N49" s="74"/>
      <c r="O49" s="75"/>
      <c r="P49" s="76"/>
      <c r="Q49" s="76"/>
      <c r="R49" s="108"/>
      <c r="S49" s="108"/>
      <c r="T49" s="108"/>
      <c r="U49" s="108"/>
      <c r="V49" s="109"/>
      <c r="W49" s="109"/>
      <c r="X49" s="109"/>
      <c r="Y49" s="109"/>
      <c r="Z49" s="50"/>
      <c r="AA49" s="71"/>
      <c r="AB49" s="71"/>
      <c r="AC49" s="72"/>
      <c r="AD49" s="78" t="s">
        <v>576</v>
      </c>
      <c r="AE49" s="78">
        <v>15044</v>
      </c>
      <c r="AF49" s="78">
        <v>315152</v>
      </c>
      <c r="AG49" s="78">
        <v>17233</v>
      </c>
      <c r="AH49" s="78">
        <v>121</v>
      </c>
      <c r="AI49" s="78">
        <v>7200</v>
      </c>
      <c r="AJ49" s="78" t="s">
        <v>584</v>
      </c>
      <c r="AK49" s="78"/>
      <c r="AL49" s="82" t="s">
        <v>601</v>
      </c>
      <c r="AM49" s="78" t="s">
        <v>317</v>
      </c>
      <c r="AN49" s="80">
        <v>39541.373472222222</v>
      </c>
      <c r="AO49" s="82" t="s">
        <v>607</v>
      </c>
      <c r="AP49" s="78" t="b">
        <v>0</v>
      </c>
      <c r="AQ49" s="78" t="b">
        <v>0</v>
      </c>
      <c r="AR49" s="78" t="b">
        <v>0</v>
      </c>
      <c r="AS49" s="78" t="s">
        <v>398</v>
      </c>
      <c r="AT49" s="78">
        <v>3483</v>
      </c>
      <c r="AU49" s="82" t="s">
        <v>612</v>
      </c>
      <c r="AV49" s="78" t="b">
        <v>1</v>
      </c>
      <c r="AW49" s="78" t="s">
        <v>460</v>
      </c>
      <c r="AX49" s="82" t="s">
        <v>622</v>
      </c>
      <c r="AY49" s="78" t="s">
        <v>65</v>
      </c>
      <c r="AZ49" s="2"/>
      <c r="BA49" s="3"/>
      <c r="BB49" s="3"/>
      <c r="BC49" s="3"/>
      <c r="BD49" s="3"/>
    </row>
    <row r="50" spans="1:56" x14ac:dyDescent="0.25">
      <c r="A50" s="64" t="s">
        <v>647</v>
      </c>
      <c r="B50" s="65"/>
      <c r="C50" s="65"/>
      <c r="D50" s="66"/>
      <c r="E50" s="96"/>
      <c r="F50" s="94" t="s">
        <v>3182</v>
      </c>
      <c r="G50" s="95"/>
      <c r="H50" s="69"/>
      <c r="I50" s="70"/>
      <c r="J50" s="97"/>
      <c r="K50" s="69" t="s">
        <v>3850</v>
      </c>
      <c r="L50" s="98"/>
      <c r="M50" s="74"/>
      <c r="N50" s="74"/>
      <c r="O50" s="75"/>
      <c r="P50" s="76"/>
      <c r="Q50" s="76"/>
      <c r="R50" s="108"/>
      <c r="S50" s="108"/>
      <c r="T50" s="108"/>
      <c r="U50" s="108"/>
      <c r="V50" s="109"/>
      <c r="W50" s="109"/>
      <c r="X50" s="109"/>
      <c r="Y50" s="109"/>
      <c r="Z50" s="50"/>
      <c r="AA50" s="71"/>
      <c r="AB50" s="71"/>
      <c r="AC50" s="72"/>
      <c r="AD50" s="78" t="s">
        <v>1886</v>
      </c>
      <c r="AE50" s="78">
        <v>43</v>
      </c>
      <c r="AF50" s="78">
        <v>12</v>
      </c>
      <c r="AG50" s="78">
        <v>91</v>
      </c>
      <c r="AH50" s="78">
        <v>370</v>
      </c>
      <c r="AI50" s="78"/>
      <c r="AJ50" s="78"/>
      <c r="AK50" s="78" t="s">
        <v>586</v>
      </c>
      <c r="AL50" s="78"/>
      <c r="AM50" s="78"/>
      <c r="AN50" s="80">
        <v>41892.527048611111</v>
      </c>
      <c r="AO50" s="82" t="s">
        <v>2811</v>
      </c>
      <c r="AP50" s="78" t="b">
        <v>1</v>
      </c>
      <c r="AQ50" s="78" t="b">
        <v>0</v>
      </c>
      <c r="AR50" s="78" t="b">
        <v>0</v>
      </c>
      <c r="AS50" s="78" t="s">
        <v>398</v>
      </c>
      <c r="AT50" s="78">
        <v>0</v>
      </c>
      <c r="AU50" s="82" t="s">
        <v>410</v>
      </c>
      <c r="AV50" s="78" t="b">
        <v>0</v>
      </c>
      <c r="AW50" s="78" t="s">
        <v>460</v>
      </c>
      <c r="AX50" s="82" t="s">
        <v>3510</v>
      </c>
      <c r="AY50" s="78" t="s">
        <v>66</v>
      </c>
      <c r="AZ50" s="2"/>
      <c r="BA50" s="3"/>
      <c r="BB50" s="3"/>
      <c r="BC50" s="3"/>
      <c r="BD50" s="3"/>
    </row>
    <row r="51" spans="1:56" x14ac:dyDescent="0.25">
      <c r="A51" s="64" t="s">
        <v>873</v>
      </c>
      <c r="B51" s="65"/>
      <c r="C51" s="65"/>
      <c r="D51" s="66"/>
      <c r="E51" s="96"/>
      <c r="F51" s="94" t="s">
        <v>3183</v>
      </c>
      <c r="G51" s="95"/>
      <c r="H51" s="69"/>
      <c r="I51" s="70"/>
      <c r="J51" s="97"/>
      <c r="K51" s="69" t="s">
        <v>3851</v>
      </c>
      <c r="L51" s="98"/>
      <c r="M51" s="74"/>
      <c r="N51" s="74"/>
      <c r="O51" s="75"/>
      <c r="P51" s="76"/>
      <c r="Q51" s="76"/>
      <c r="R51" s="108"/>
      <c r="S51" s="108"/>
      <c r="T51" s="108"/>
      <c r="U51" s="108"/>
      <c r="V51" s="109"/>
      <c r="W51" s="109"/>
      <c r="X51" s="109"/>
      <c r="Y51" s="109"/>
      <c r="Z51" s="50"/>
      <c r="AA51" s="71"/>
      <c r="AB51" s="71"/>
      <c r="AC51" s="72"/>
      <c r="AD51" s="78" t="s">
        <v>1887</v>
      </c>
      <c r="AE51" s="78">
        <v>421</v>
      </c>
      <c r="AF51" s="78">
        <v>6014</v>
      </c>
      <c r="AG51" s="78">
        <v>1561</v>
      </c>
      <c r="AH51" s="78">
        <v>7</v>
      </c>
      <c r="AI51" s="78">
        <v>3600</v>
      </c>
      <c r="AJ51" s="78" t="s">
        <v>2203</v>
      </c>
      <c r="AK51" s="78" t="s">
        <v>2476</v>
      </c>
      <c r="AL51" s="78"/>
      <c r="AM51" s="78" t="s">
        <v>310</v>
      </c>
      <c r="AN51" s="80">
        <v>40891.40457175926</v>
      </c>
      <c r="AO51" s="78"/>
      <c r="AP51" s="78" t="b">
        <v>1</v>
      </c>
      <c r="AQ51" s="78" t="b">
        <v>0</v>
      </c>
      <c r="AR51" s="78" t="b">
        <v>0</v>
      </c>
      <c r="AS51" s="78" t="s">
        <v>398</v>
      </c>
      <c r="AT51" s="78">
        <v>274</v>
      </c>
      <c r="AU51" s="82" t="s">
        <v>410</v>
      </c>
      <c r="AV51" s="78" t="b">
        <v>0</v>
      </c>
      <c r="AW51" s="78" t="s">
        <v>460</v>
      </c>
      <c r="AX51" s="82" t="s">
        <v>3511</v>
      </c>
      <c r="AY51" s="78" t="s">
        <v>65</v>
      </c>
      <c r="AZ51" s="2"/>
      <c r="BA51" s="3"/>
      <c r="BB51" s="3"/>
      <c r="BC51" s="3"/>
      <c r="BD51" s="3"/>
    </row>
    <row r="52" spans="1:56" x14ac:dyDescent="0.25">
      <c r="A52" s="64" t="s">
        <v>648</v>
      </c>
      <c r="B52" s="65"/>
      <c r="C52" s="65"/>
      <c r="D52" s="66"/>
      <c r="E52" s="96"/>
      <c r="F52" s="94" t="s">
        <v>3184</v>
      </c>
      <c r="G52" s="95"/>
      <c r="H52" s="69"/>
      <c r="I52" s="70"/>
      <c r="J52" s="97"/>
      <c r="K52" s="69" t="s">
        <v>3852</v>
      </c>
      <c r="L52" s="98"/>
      <c r="M52" s="74"/>
      <c r="N52" s="74"/>
      <c r="O52" s="75"/>
      <c r="P52" s="76"/>
      <c r="Q52" s="76"/>
      <c r="R52" s="108"/>
      <c r="S52" s="108"/>
      <c r="T52" s="108"/>
      <c r="U52" s="108"/>
      <c r="V52" s="109"/>
      <c r="W52" s="109"/>
      <c r="X52" s="109"/>
      <c r="Y52" s="109"/>
      <c r="Z52" s="50"/>
      <c r="AA52" s="71"/>
      <c r="AB52" s="71"/>
      <c r="AC52" s="72"/>
      <c r="AD52" s="78" t="s">
        <v>1888</v>
      </c>
      <c r="AE52" s="78">
        <v>442</v>
      </c>
      <c r="AF52" s="78">
        <v>359</v>
      </c>
      <c r="AG52" s="78">
        <v>12872</v>
      </c>
      <c r="AH52" s="78">
        <v>0</v>
      </c>
      <c r="AI52" s="78">
        <v>3600</v>
      </c>
      <c r="AJ52" s="78" t="s">
        <v>2204</v>
      </c>
      <c r="AK52" s="78" t="s">
        <v>2477</v>
      </c>
      <c r="AL52" s="78"/>
      <c r="AM52" s="78" t="s">
        <v>310</v>
      </c>
      <c r="AN52" s="80">
        <v>41148.86309027778</v>
      </c>
      <c r="AO52" s="82" t="s">
        <v>2812</v>
      </c>
      <c r="AP52" s="78" t="b">
        <v>0</v>
      </c>
      <c r="AQ52" s="78" t="b">
        <v>0</v>
      </c>
      <c r="AR52" s="78" t="b">
        <v>0</v>
      </c>
      <c r="AS52" s="78" t="s">
        <v>398</v>
      </c>
      <c r="AT52" s="78">
        <v>8</v>
      </c>
      <c r="AU52" s="82" t="s">
        <v>410</v>
      </c>
      <c r="AV52" s="78" t="b">
        <v>0</v>
      </c>
      <c r="AW52" s="78" t="s">
        <v>460</v>
      </c>
      <c r="AX52" s="82" t="s">
        <v>3512</v>
      </c>
      <c r="AY52" s="78" t="s">
        <v>66</v>
      </c>
      <c r="AZ52" s="2"/>
      <c r="BA52" s="3"/>
      <c r="BB52" s="3"/>
      <c r="BC52" s="3"/>
      <c r="BD52" s="3"/>
    </row>
    <row r="53" spans="1:56" x14ac:dyDescent="0.25">
      <c r="A53" s="64" t="s">
        <v>874</v>
      </c>
      <c r="B53" s="65"/>
      <c r="C53" s="65"/>
      <c r="D53" s="66"/>
      <c r="E53" s="96"/>
      <c r="F53" s="94" t="s">
        <v>3185</v>
      </c>
      <c r="G53" s="95"/>
      <c r="H53" s="69"/>
      <c r="I53" s="70"/>
      <c r="J53" s="97"/>
      <c r="K53" s="69" t="s">
        <v>3853</v>
      </c>
      <c r="L53" s="98"/>
      <c r="M53" s="74"/>
      <c r="N53" s="74"/>
      <c r="O53" s="75"/>
      <c r="P53" s="76"/>
      <c r="Q53" s="76"/>
      <c r="R53" s="108"/>
      <c r="S53" s="108"/>
      <c r="T53" s="108"/>
      <c r="U53" s="108"/>
      <c r="V53" s="109"/>
      <c r="W53" s="109"/>
      <c r="X53" s="109"/>
      <c r="Y53" s="109"/>
      <c r="Z53" s="50"/>
      <c r="AA53" s="71"/>
      <c r="AB53" s="71"/>
      <c r="AC53" s="72"/>
      <c r="AD53" s="78" t="s">
        <v>1889</v>
      </c>
      <c r="AE53" s="78">
        <v>1047</v>
      </c>
      <c r="AF53" s="78">
        <v>3123</v>
      </c>
      <c r="AG53" s="78">
        <v>1646</v>
      </c>
      <c r="AH53" s="78">
        <v>0</v>
      </c>
      <c r="AI53" s="78">
        <v>7200</v>
      </c>
      <c r="AJ53" s="78" t="s">
        <v>2205</v>
      </c>
      <c r="AK53" s="78" t="s">
        <v>2478</v>
      </c>
      <c r="AL53" s="82" t="s">
        <v>2641</v>
      </c>
      <c r="AM53" s="78" t="s">
        <v>317</v>
      </c>
      <c r="AN53" s="80">
        <v>41490.674143518518</v>
      </c>
      <c r="AO53" s="82" t="s">
        <v>2813</v>
      </c>
      <c r="AP53" s="78" t="b">
        <v>0</v>
      </c>
      <c r="AQ53" s="78" t="b">
        <v>0</v>
      </c>
      <c r="AR53" s="78" t="b">
        <v>0</v>
      </c>
      <c r="AS53" s="78" t="s">
        <v>406</v>
      </c>
      <c r="AT53" s="78">
        <v>172</v>
      </c>
      <c r="AU53" s="82" t="s">
        <v>3059</v>
      </c>
      <c r="AV53" s="78" t="b">
        <v>1</v>
      </c>
      <c r="AW53" s="78" t="s">
        <v>460</v>
      </c>
      <c r="AX53" s="82" t="s">
        <v>3513</v>
      </c>
      <c r="AY53" s="78" t="s">
        <v>65</v>
      </c>
      <c r="AZ53" s="2"/>
      <c r="BA53" s="3"/>
      <c r="BB53" s="3"/>
      <c r="BC53" s="3"/>
      <c r="BD53" s="3"/>
    </row>
    <row r="54" spans="1:56" x14ac:dyDescent="0.25">
      <c r="A54" s="64" t="s">
        <v>649</v>
      </c>
      <c r="B54" s="65"/>
      <c r="C54" s="65"/>
      <c r="D54" s="66"/>
      <c r="E54" s="96"/>
      <c r="F54" s="94" t="s">
        <v>3186</v>
      </c>
      <c r="G54" s="95"/>
      <c r="H54" s="69"/>
      <c r="I54" s="70"/>
      <c r="J54" s="97"/>
      <c r="K54" s="69" t="s">
        <v>3854</v>
      </c>
      <c r="L54" s="98"/>
      <c r="M54" s="74"/>
      <c r="N54" s="74"/>
      <c r="O54" s="75"/>
      <c r="P54" s="76"/>
      <c r="Q54" s="76"/>
      <c r="R54" s="108"/>
      <c r="S54" s="108"/>
      <c r="T54" s="108"/>
      <c r="U54" s="108"/>
      <c r="V54" s="109"/>
      <c r="W54" s="109"/>
      <c r="X54" s="109"/>
      <c r="Y54" s="109"/>
      <c r="Z54" s="50"/>
      <c r="AA54" s="71"/>
      <c r="AB54" s="71"/>
      <c r="AC54" s="72"/>
      <c r="AD54" s="78" t="s">
        <v>1890</v>
      </c>
      <c r="AE54" s="78">
        <v>76</v>
      </c>
      <c r="AF54" s="78">
        <v>96</v>
      </c>
      <c r="AG54" s="78">
        <v>312</v>
      </c>
      <c r="AH54" s="78">
        <v>73</v>
      </c>
      <c r="AI54" s="78">
        <v>-10800</v>
      </c>
      <c r="AJ54" s="78" t="s">
        <v>2206</v>
      </c>
      <c r="AK54" s="78" t="s">
        <v>2479</v>
      </c>
      <c r="AL54" s="82" t="s">
        <v>2642</v>
      </c>
      <c r="AM54" s="78" t="s">
        <v>357</v>
      </c>
      <c r="AN54" s="80">
        <v>41366.721585648149</v>
      </c>
      <c r="AO54" s="82" t="s">
        <v>2814</v>
      </c>
      <c r="AP54" s="78" t="b">
        <v>0</v>
      </c>
      <c r="AQ54" s="78" t="b">
        <v>0</v>
      </c>
      <c r="AR54" s="78" t="b">
        <v>0</v>
      </c>
      <c r="AS54" s="78" t="s">
        <v>398</v>
      </c>
      <c r="AT54" s="78">
        <v>3</v>
      </c>
      <c r="AU54" s="82" t="s">
        <v>3060</v>
      </c>
      <c r="AV54" s="78" t="b">
        <v>0</v>
      </c>
      <c r="AW54" s="78" t="s">
        <v>460</v>
      </c>
      <c r="AX54" s="82" t="s">
        <v>3514</v>
      </c>
      <c r="AY54" s="78" t="s">
        <v>66</v>
      </c>
      <c r="AZ54" s="2"/>
      <c r="BA54" s="3"/>
      <c r="BB54" s="3"/>
      <c r="BC54" s="3"/>
      <c r="BD54" s="3"/>
    </row>
    <row r="55" spans="1:56" x14ac:dyDescent="0.25">
      <c r="A55" s="64" t="s">
        <v>875</v>
      </c>
      <c r="B55" s="65"/>
      <c r="C55" s="65"/>
      <c r="D55" s="66"/>
      <c r="E55" s="96"/>
      <c r="F55" s="94" t="s">
        <v>3187</v>
      </c>
      <c r="G55" s="95"/>
      <c r="H55" s="69"/>
      <c r="I55" s="70"/>
      <c r="J55" s="97"/>
      <c r="K55" s="69" t="s">
        <v>3855</v>
      </c>
      <c r="L55" s="98"/>
      <c r="M55" s="74"/>
      <c r="N55" s="74"/>
      <c r="O55" s="75"/>
      <c r="P55" s="76"/>
      <c r="Q55" s="76"/>
      <c r="R55" s="108"/>
      <c r="S55" s="108"/>
      <c r="T55" s="108"/>
      <c r="U55" s="108"/>
      <c r="V55" s="109"/>
      <c r="W55" s="109"/>
      <c r="X55" s="109"/>
      <c r="Y55" s="109"/>
      <c r="Z55" s="50"/>
      <c r="AA55" s="71"/>
      <c r="AB55" s="71"/>
      <c r="AC55" s="72"/>
      <c r="AD55" s="78" t="s">
        <v>1891</v>
      </c>
      <c r="AE55" s="78">
        <v>7907</v>
      </c>
      <c r="AF55" s="78">
        <v>58191</v>
      </c>
      <c r="AG55" s="78">
        <v>1434</v>
      </c>
      <c r="AH55" s="78">
        <v>4</v>
      </c>
      <c r="AI55" s="78">
        <v>-18000</v>
      </c>
      <c r="AJ55" s="78" t="s">
        <v>2207</v>
      </c>
      <c r="AK55" s="78" t="s">
        <v>534</v>
      </c>
      <c r="AL55" s="82" t="s">
        <v>2643</v>
      </c>
      <c r="AM55" s="78" t="s">
        <v>353</v>
      </c>
      <c r="AN55" s="80">
        <v>39895.925069444442</v>
      </c>
      <c r="AO55" s="82" t="s">
        <v>2815</v>
      </c>
      <c r="AP55" s="78" t="b">
        <v>0</v>
      </c>
      <c r="AQ55" s="78" t="b">
        <v>0</v>
      </c>
      <c r="AR55" s="78" t="b">
        <v>0</v>
      </c>
      <c r="AS55" s="78" t="s">
        <v>398</v>
      </c>
      <c r="AT55" s="78">
        <v>1121</v>
      </c>
      <c r="AU55" s="82" t="s">
        <v>414</v>
      </c>
      <c r="AV55" s="78" t="b">
        <v>1</v>
      </c>
      <c r="AW55" s="78" t="s">
        <v>460</v>
      </c>
      <c r="AX55" s="82" t="s">
        <v>3515</v>
      </c>
      <c r="AY55" s="78" t="s">
        <v>65</v>
      </c>
      <c r="AZ55" s="2"/>
      <c r="BA55" s="3"/>
      <c r="BB55" s="3"/>
      <c r="BC55" s="3"/>
      <c r="BD55" s="3"/>
    </row>
    <row r="56" spans="1:56" x14ac:dyDescent="0.25">
      <c r="A56" s="64" t="s">
        <v>876</v>
      </c>
      <c r="B56" s="65"/>
      <c r="C56" s="65"/>
      <c r="D56" s="66"/>
      <c r="E56" s="96"/>
      <c r="F56" s="94" t="s">
        <v>3188</v>
      </c>
      <c r="G56" s="95"/>
      <c r="H56" s="69"/>
      <c r="I56" s="70"/>
      <c r="J56" s="97"/>
      <c r="K56" s="69" t="s">
        <v>3856</v>
      </c>
      <c r="L56" s="98"/>
      <c r="M56" s="74"/>
      <c r="N56" s="74"/>
      <c r="O56" s="75"/>
      <c r="P56" s="76"/>
      <c r="Q56" s="76"/>
      <c r="R56" s="108"/>
      <c r="S56" s="108"/>
      <c r="T56" s="108"/>
      <c r="U56" s="108"/>
      <c r="V56" s="109"/>
      <c r="W56" s="109"/>
      <c r="X56" s="109"/>
      <c r="Y56" s="109"/>
      <c r="Z56" s="50"/>
      <c r="AA56" s="71"/>
      <c r="AB56" s="71"/>
      <c r="AC56" s="72"/>
      <c r="AD56" s="78" t="s">
        <v>1892</v>
      </c>
      <c r="AE56" s="78">
        <v>371</v>
      </c>
      <c r="AF56" s="78">
        <v>273</v>
      </c>
      <c r="AG56" s="78">
        <v>786</v>
      </c>
      <c r="AH56" s="78">
        <v>38</v>
      </c>
      <c r="AI56" s="78">
        <v>-18000</v>
      </c>
      <c r="AJ56" s="78" t="s">
        <v>2208</v>
      </c>
      <c r="AK56" s="78" t="s">
        <v>524</v>
      </c>
      <c r="AL56" s="82" t="s">
        <v>2644</v>
      </c>
      <c r="AM56" s="78" t="s">
        <v>353</v>
      </c>
      <c r="AN56" s="80">
        <v>40725.602881944447</v>
      </c>
      <c r="AO56" s="82" t="s">
        <v>2816</v>
      </c>
      <c r="AP56" s="78" t="b">
        <v>0</v>
      </c>
      <c r="AQ56" s="78" t="b">
        <v>0</v>
      </c>
      <c r="AR56" s="78" t="b">
        <v>0</v>
      </c>
      <c r="AS56" s="78" t="s">
        <v>398</v>
      </c>
      <c r="AT56" s="78">
        <v>20</v>
      </c>
      <c r="AU56" s="82" t="s">
        <v>3061</v>
      </c>
      <c r="AV56" s="78" t="b">
        <v>0</v>
      </c>
      <c r="AW56" s="78" t="s">
        <v>460</v>
      </c>
      <c r="AX56" s="82" t="s">
        <v>3516</v>
      </c>
      <c r="AY56" s="78" t="s">
        <v>65</v>
      </c>
      <c r="AZ56" s="2"/>
      <c r="BA56" s="3"/>
      <c r="BB56" s="3"/>
      <c r="BC56" s="3"/>
      <c r="BD56" s="3"/>
    </row>
    <row r="57" spans="1:56" x14ac:dyDescent="0.25">
      <c r="A57" s="64" t="s">
        <v>650</v>
      </c>
      <c r="B57" s="65"/>
      <c r="C57" s="65"/>
      <c r="D57" s="66"/>
      <c r="E57" s="96"/>
      <c r="F57" s="94" t="s">
        <v>3189</v>
      </c>
      <c r="G57" s="95"/>
      <c r="H57" s="69"/>
      <c r="I57" s="70"/>
      <c r="J57" s="97"/>
      <c r="K57" s="69" t="s">
        <v>3857</v>
      </c>
      <c r="L57" s="98"/>
      <c r="M57" s="74"/>
      <c r="N57" s="74"/>
      <c r="O57" s="75"/>
      <c r="P57" s="76"/>
      <c r="Q57" s="76"/>
      <c r="R57" s="108"/>
      <c r="S57" s="108"/>
      <c r="T57" s="108"/>
      <c r="U57" s="108"/>
      <c r="V57" s="109"/>
      <c r="W57" s="109"/>
      <c r="X57" s="109"/>
      <c r="Y57" s="109"/>
      <c r="Z57" s="50"/>
      <c r="AA57" s="71"/>
      <c r="AB57" s="71"/>
      <c r="AC57" s="72"/>
      <c r="AD57" s="78" t="s">
        <v>1893</v>
      </c>
      <c r="AE57" s="78">
        <v>1018</v>
      </c>
      <c r="AF57" s="78">
        <v>107</v>
      </c>
      <c r="AG57" s="78">
        <v>449</v>
      </c>
      <c r="AH57" s="78">
        <v>1135</v>
      </c>
      <c r="AI57" s="78">
        <v>-25200</v>
      </c>
      <c r="AJ57" s="78" t="s">
        <v>2209</v>
      </c>
      <c r="AK57" s="78" t="s">
        <v>2480</v>
      </c>
      <c r="AL57" s="78"/>
      <c r="AM57" s="78" t="s">
        <v>354</v>
      </c>
      <c r="AN57" s="80">
        <v>40827.779803240737</v>
      </c>
      <c r="AO57" s="82" t="s">
        <v>2817</v>
      </c>
      <c r="AP57" s="78" t="b">
        <v>1</v>
      </c>
      <c r="AQ57" s="78" t="b">
        <v>0</v>
      </c>
      <c r="AR57" s="78" t="b">
        <v>0</v>
      </c>
      <c r="AS57" s="78" t="s">
        <v>403</v>
      </c>
      <c r="AT57" s="78">
        <v>5</v>
      </c>
      <c r="AU57" s="82" t="s">
        <v>410</v>
      </c>
      <c r="AV57" s="78" t="b">
        <v>0</v>
      </c>
      <c r="AW57" s="78" t="s">
        <v>460</v>
      </c>
      <c r="AX57" s="82" t="s">
        <v>3517</v>
      </c>
      <c r="AY57" s="78" t="s">
        <v>66</v>
      </c>
      <c r="AZ57" s="2"/>
      <c r="BA57" s="3"/>
      <c r="BB57" s="3"/>
      <c r="BC57" s="3"/>
      <c r="BD57" s="3"/>
    </row>
    <row r="58" spans="1:56" x14ac:dyDescent="0.25">
      <c r="A58" s="64" t="s">
        <v>877</v>
      </c>
      <c r="B58" s="65"/>
      <c r="C58" s="65"/>
      <c r="D58" s="66"/>
      <c r="E58" s="96"/>
      <c r="F58" s="94" t="s">
        <v>3190</v>
      </c>
      <c r="G58" s="95"/>
      <c r="H58" s="69"/>
      <c r="I58" s="70"/>
      <c r="J58" s="97"/>
      <c r="K58" s="69" t="s">
        <v>3858</v>
      </c>
      <c r="L58" s="98"/>
      <c r="M58" s="74"/>
      <c r="N58" s="74"/>
      <c r="O58" s="75"/>
      <c r="P58" s="76"/>
      <c r="Q58" s="76"/>
      <c r="R58" s="108"/>
      <c r="S58" s="108"/>
      <c r="T58" s="108"/>
      <c r="U58" s="108"/>
      <c r="V58" s="109"/>
      <c r="W58" s="109"/>
      <c r="X58" s="109"/>
      <c r="Y58" s="109"/>
      <c r="Z58" s="50"/>
      <c r="AA58" s="71"/>
      <c r="AB58" s="71"/>
      <c r="AC58" s="72"/>
      <c r="AD58" s="78" t="s">
        <v>1894</v>
      </c>
      <c r="AE58" s="78">
        <v>711</v>
      </c>
      <c r="AF58" s="78">
        <v>911</v>
      </c>
      <c r="AG58" s="78">
        <v>3828</v>
      </c>
      <c r="AH58" s="78">
        <v>307</v>
      </c>
      <c r="AI58" s="78">
        <v>7200</v>
      </c>
      <c r="AJ58" s="78" t="s">
        <v>2210</v>
      </c>
      <c r="AK58" s="78" t="s">
        <v>323</v>
      </c>
      <c r="AL58" s="82" t="s">
        <v>2645</v>
      </c>
      <c r="AM58" s="78" t="s">
        <v>323</v>
      </c>
      <c r="AN58" s="80">
        <v>39581.412766203706</v>
      </c>
      <c r="AO58" s="82" t="s">
        <v>2818</v>
      </c>
      <c r="AP58" s="78" t="b">
        <v>0</v>
      </c>
      <c r="AQ58" s="78" t="b">
        <v>0</v>
      </c>
      <c r="AR58" s="78" t="b">
        <v>0</v>
      </c>
      <c r="AS58" s="78" t="s">
        <v>403</v>
      </c>
      <c r="AT58" s="78">
        <v>47</v>
      </c>
      <c r="AU58" s="82" t="s">
        <v>3062</v>
      </c>
      <c r="AV58" s="78" t="b">
        <v>0</v>
      </c>
      <c r="AW58" s="78" t="s">
        <v>460</v>
      </c>
      <c r="AX58" s="82" t="s">
        <v>3518</v>
      </c>
      <c r="AY58" s="78" t="s">
        <v>65</v>
      </c>
      <c r="AZ58" s="2"/>
      <c r="BA58" s="3"/>
      <c r="BB58" s="3"/>
      <c r="BC58" s="3"/>
      <c r="BD58" s="3"/>
    </row>
    <row r="59" spans="1:56" x14ac:dyDescent="0.25">
      <c r="A59" s="64" t="s">
        <v>651</v>
      </c>
      <c r="B59" s="65"/>
      <c r="C59" s="65"/>
      <c r="D59" s="66"/>
      <c r="E59" s="96"/>
      <c r="F59" s="94" t="s">
        <v>453</v>
      </c>
      <c r="G59" s="95"/>
      <c r="H59" s="69"/>
      <c r="I59" s="70"/>
      <c r="J59" s="97"/>
      <c r="K59" s="69" t="s">
        <v>3859</v>
      </c>
      <c r="L59" s="98"/>
      <c r="M59" s="74"/>
      <c r="N59" s="74"/>
      <c r="O59" s="75"/>
      <c r="P59" s="76"/>
      <c r="Q59" s="76"/>
      <c r="R59" s="108"/>
      <c r="S59" s="108"/>
      <c r="T59" s="108"/>
      <c r="U59" s="108"/>
      <c r="V59" s="109"/>
      <c r="W59" s="109"/>
      <c r="X59" s="109"/>
      <c r="Y59" s="109"/>
      <c r="Z59" s="50"/>
      <c r="AA59" s="71"/>
      <c r="AB59" s="71"/>
      <c r="AC59" s="72"/>
      <c r="AD59" s="78" t="s">
        <v>1895</v>
      </c>
      <c r="AE59" s="78">
        <v>13</v>
      </c>
      <c r="AF59" s="78">
        <v>3</v>
      </c>
      <c r="AG59" s="78">
        <v>82</v>
      </c>
      <c r="AH59" s="78">
        <v>0</v>
      </c>
      <c r="AI59" s="78"/>
      <c r="AJ59" s="78"/>
      <c r="AK59" s="78" t="s">
        <v>326</v>
      </c>
      <c r="AL59" s="78"/>
      <c r="AM59" s="78"/>
      <c r="AN59" s="80">
        <v>42285.846643518518</v>
      </c>
      <c r="AO59" s="78"/>
      <c r="AP59" s="78" t="b">
        <v>1</v>
      </c>
      <c r="AQ59" s="78" t="b">
        <v>1</v>
      </c>
      <c r="AR59" s="78" t="b">
        <v>0</v>
      </c>
      <c r="AS59" s="78" t="s">
        <v>406</v>
      </c>
      <c r="AT59" s="78">
        <v>0</v>
      </c>
      <c r="AU59" s="82" t="s">
        <v>410</v>
      </c>
      <c r="AV59" s="78" t="b">
        <v>0</v>
      </c>
      <c r="AW59" s="78" t="s">
        <v>460</v>
      </c>
      <c r="AX59" s="82" t="s">
        <v>3519</v>
      </c>
      <c r="AY59" s="78" t="s">
        <v>66</v>
      </c>
      <c r="AZ59" s="2"/>
      <c r="BA59" s="3"/>
      <c r="BB59" s="3"/>
      <c r="BC59" s="3"/>
      <c r="BD59" s="3"/>
    </row>
    <row r="60" spans="1:56" x14ac:dyDescent="0.25">
      <c r="A60" s="64" t="s">
        <v>878</v>
      </c>
      <c r="B60" s="65"/>
      <c r="C60" s="65"/>
      <c r="D60" s="66"/>
      <c r="E60" s="96"/>
      <c r="F60" s="94" t="s">
        <v>3191</v>
      </c>
      <c r="G60" s="95"/>
      <c r="H60" s="69"/>
      <c r="I60" s="70"/>
      <c r="J60" s="97"/>
      <c r="K60" s="69" t="s">
        <v>3860</v>
      </c>
      <c r="L60" s="98"/>
      <c r="M60" s="74"/>
      <c r="N60" s="74"/>
      <c r="O60" s="75"/>
      <c r="P60" s="76"/>
      <c r="Q60" s="76"/>
      <c r="R60" s="108"/>
      <c r="S60" s="108"/>
      <c r="T60" s="108"/>
      <c r="U60" s="108"/>
      <c r="V60" s="109"/>
      <c r="W60" s="109"/>
      <c r="X60" s="109"/>
      <c r="Y60" s="109"/>
      <c r="Z60" s="50"/>
      <c r="AA60" s="71"/>
      <c r="AB60" s="71"/>
      <c r="AC60" s="72"/>
      <c r="AD60" s="78" t="s">
        <v>1896</v>
      </c>
      <c r="AE60" s="78">
        <v>175</v>
      </c>
      <c r="AF60" s="78">
        <v>1513</v>
      </c>
      <c r="AG60" s="78">
        <v>381</v>
      </c>
      <c r="AH60" s="78">
        <v>62</v>
      </c>
      <c r="AI60" s="78"/>
      <c r="AJ60" s="78" t="s">
        <v>2211</v>
      </c>
      <c r="AK60" s="78" t="s">
        <v>2481</v>
      </c>
      <c r="AL60" s="82" t="s">
        <v>2646</v>
      </c>
      <c r="AM60" s="78"/>
      <c r="AN60" s="80">
        <v>42069.952557870369</v>
      </c>
      <c r="AO60" s="82" t="s">
        <v>2819</v>
      </c>
      <c r="AP60" s="78" t="b">
        <v>1</v>
      </c>
      <c r="AQ60" s="78" t="b">
        <v>0</v>
      </c>
      <c r="AR60" s="78" t="b">
        <v>0</v>
      </c>
      <c r="AS60" s="78" t="s">
        <v>406</v>
      </c>
      <c r="AT60" s="78">
        <v>111</v>
      </c>
      <c r="AU60" s="82" t="s">
        <v>410</v>
      </c>
      <c r="AV60" s="78" t="b">
        <v>0</v>
      </c>
      <c r="AW60" s="78" t="s">
        <v>460</v>
      </c>
      <c r="AX60" s="82" t="s">
        <v>3520</v>
      </c>
      <c r="AY60" s="78" t="s">
        <v>65</v>
      </c>
      <c r="AZ60" s="2"/>
      <c r="BA60" s="3"/>
      <c r="BB60" s="3"/>
      <c r="BC60" s="3"/>
      <c r="BD60" s="3"/>
    </row>
    <row r="61" spans="1:56" x14ac:dyDescent="0.25">
      <c r="A61" s="64" t="s">
        <v>652</v>
      </c>
      <c r="B61" s="65"/>
      <c r="C61" s="65"/>
      <c r="D61" s="66"/>
      <c r="E61" s="96"/>
      <c r="F61" s="94" t="s">
        <v>3192</v>
      </c>
      <c r="G61" s="95"/>
      <c r="H61" s="69"/>
      <c r="I61" s="70"/>
      <c r="J61" s="97"/>
      <c r="K61" s="69" t="s">
        <v>3861</v>
      </c>
      <c r="L61" s="98"/>
      <c r="M61" s="74"/>
      <c r="N61" s="74"/>
      <c r="O61" s="75"/>
      <c r="P61" s="76"/>
      <c r="Q61" s="76"/>
      <c r="R61" s="108"/>
      <c r="S61" s="108"/>
      <c r="T61" s="108"/>
      <c r="U61" s="108"/>
      <c r="V61" s="109"/>
      <c r="W61" s="109"/>
      <c r="X61" s="109"/>
      <c r="Y61" s="109"/>
      <c r="Z61" s="50"/>
      <c r="AA61" s="71"/>
      <c r="AB61" s="71"/>
      <c r="AC61" s="72"/>
      <c r="AD61" s="78" t="s">
        <v>1897</v>
      </c>
      <c r="AE61" s="78">
        <v>226</v>
      </c>
      <c r="AF61" s="78">
        <v>90</v>
      </c>
      <c r="AG61" s="78">
        <v>2517</v>
      </c>
      <c r="AH61" s="78">
        <v>2244</v>
      </c>
      <c r="AI61" s="78"/>
      <c r="AJ61" s="78" t="s">
        <v>2212</v>
      </c>
      <c r="AK61" s="78"/>
      <c r="AL61" s="78"/>
      <c r="AM61" s="78"/>
      <c r="AN61" s="80">
        <v>41333.522511574076</v>
      </c>
      <c r="AO61" s="78"/>
      <c r="AP61" s="78" t="b">
        <v>1</v>
      </c>
      <c r="AQ61" s="78" t="b">
        <v>0</v>
      </c>
      <c r="AR61" s="78" t="b">
        <v>1</v>
      </c>
      <c r="AS61" s="78" t="s">
        <v>403</v>
      </c>
      <c r="AT61" s="78">
        <v>15</v>
      </c>
      <c r="AU61" s="82" t="s">
        <v>410</v>
      </c>
      <c r="AV61" s="78" t="b">
        <v>0</v>
      </c>
      <c r="AW61" s="78" t="s">
        <v>460</v>
      </c>
      <c r="AX61" s="82" t="s">
        <v>3521</v>
      </c>
      <c r="AY61" s="78" t="s">
        <v>66</v>
      </c>
      <c r="AZ61" s="2"/>
      <c r="BA61" s="3"/>
      <c r="BB61" s="3"/>
      <c r="BC61" s="3"/>
      <c r="BD61" s="3"/>
    </row>
    <row r="62" spans="1:56" x14ac:dyDescent="0.25">
      <c r="A62" s="64" t="s">
        <v>879</v>
      </c>
      <c r="B62" s="65"/>
      <c r="C62" s="65"/>
      <c r="D62" s="66"/>
      <c r="E62" s="96"/>
      <c r="F62" s="94" t="s">
        <v>3193</v>
      </c>
      <c r="G62" s="95"/>
      <c r="H62" s="69"/>
      <c r="I62" s="70"/>
      <c r="J62" s="97"/>
      <c r="K62" s="69" t="s">
        <v>3862</v>
      </c>
      <c r="L62" s="98"/>
      <c r="M62" s="74"/>
      <c r="N62" s="74"/>
      <c r="O62" s="75"/>
      <c r="P62" s="76"/>
      <c r="Q62" s="76"/>
      <c r="R62" s="108"/>
      <c r="S62" s="108"/>
      <c r="T62" s="108"/>
      <c r="U62" s="108"/>
      <c r="V62" s="109"/>
      <c r="W62" s="109"/>
      <c r="X62" s="109"/>
      <c r="Y62" s="109"/>
      <c r="Z62" s="50"/>
      <c r="AA62" s="71"/>
      <c r="AB62" s="71"/>
      <c r="AC62" s="72"/>
      <c r="AD62" s="78" t="s">
        <v>1898</v>
      </c>
      <c r="AE62" s="78">
        <v>3200</v>
      </c>
      <c r="AF62" s="78">
        <v>5551</v>
      </c>
      <c r="AG62" s="78">
        <v>2672</v>
      </c>
      <c r="AH62" s="78">
        <v>6</v>
      </c>
      <c r="AI62" s="78">
        <v>7200</v>
      </c>
      <c r="AJ62" s="78" t="s">
        <v>2213</v>
      </c>
      <c r="AK62" s="78" t="s">
        <v>2482</v>
      </c>
      <c r="AL62" s="82" t="s">
        <v>2647</v>
      </c>
      <c r="AM62" s="78" t="s">
        <v>323</v>
      </c>
      <c r="AN62" s="80">
        <v>39833.727719907409</v>
      </c>
      <c r="AO62" s="78"/>
      <c r="AP62" s="78" t="b">
        <v>0</v>
      </c>
      <c r="AQ62" s="78" t="b">
        <v>0</v>
      </c>
      <c r="AR62" s="78" t="b">
        <v>1</v>
      </c>
      <c r="AS62" s="78" t="s">
        <v>403</v>
      </c>
      <c r="AT62" s="78">
        <v>287</v>
      </c>
      <c r="AU62" s="82" t="s">
        <v>3063</v>
      </c>
      <c r="AV62" s="78" t="b">
        <v>0</v>
      </c>
      <c r="AW62" s="78" t="s">
        <v>460</v>
      </c>
      <c r="AX62" s="82" t="s">
        <v>3522</v>
      </c>
      <c r="AY62" s="78" t="s">
        <v>65</v>
      </c>
      <c r="AZ62" s="2"/>
      <c r="BA62" s="3"/>
      <c r="BB62" s="3"/>
      <c r="BC62" s="3"/>
      <c r="BD62" s="3"/>
    </row>
    <row r="63" spans="1:56" x14ac:dyDescent="0.25">
      <c r="A63" s="64" t="s">
        <v>653</v>
      </c>
      <c r="B63" s="65"/>
      <c r="C63" s="65"/>
      <c r="D63" s="66"/>
      <c r="E63" s="96"/>
      <c r="F63" s="94" t="s">
        <v>3194</v>
      </c>
      <c r="G63" s="95"/>
      <c r="H63" s="69"/>
      <c r="I63" s="70"/>
      <c r="J63" s="97"/>
      <c r="K63" s="69" t="s">
        <v>3863</v>
      </c>
      <c r="L63" s="98"/>
      <c r="M63" s="74"/>
      <c r="N63" s="74"/>
      <c r="O63" s="75"/>
      <c r="P63" s="76"/>
      <c r="Q63" s="76"/>
      <c r="R63" s="108"/>
      <c r="S63" s="108"/>
      <c r="T63" s="108"/>
      <c r="U63" s="108"/>
      <c r="V63" s="109"/>
      <c r="W63" s="109"/>
      <c r="X63" s="109"/>
      <c r="Y63" s="109"/>
      <c r="Z63" s="50"/>
      <c r="AA63" s="71"/>
      <c r="AB63" s="71"/>
      <c r="AC63" s="72"/>
      <c r="AD63" s="78" t="s">
        <v>1899</v>
      </c>
      <c r="AE63" s="78">
        <v>324</v>
      </c>
      <c r="AF63" s="78">
        <v>363</v>
      </c>
      <c r="AG63" s="78">
        <v>6624</v>
      </c>
      <c r="AH63" s="78">
        <v>1658</v>
      </c>
      <c r="AI63" s="78">
        <v>7200</v>
      </c>
      <c r="AJ63" s="78" t="s">
        <v>2214</v>
      </c>
      <c r="AK63" s="78" t="s">
        <v>2483</v>
      </c>
      <c r="AL63" s="78"/>
      <c r="AM63" s="78" t="s">
        <v>366</v>
      </c>
      <c r="AN63" s="80">
        <v>40798.929618055554</v>
      </c>
      <c r="AO63" s="82" t="s">
        <v>2820</v>
      </c>
      <c r="AP63" s="78" t="b">
        <v>0</v>
      </c>
      <c r="AQ63" s="78" t="b">
        <v>0</v>
      </c>
      <c r="AR63" s="78" t="b">
        <v>0</v>
      </c>
      <c r="AS63" s="78" t="s">
        <v>399</v>
      </c>
      <c r="AT63" s="78">
        <v>3</v>
      </c>
      <c r="AU63" s="82" t="s">
        <v>3064</v>
      </c>
      <c r="AV63" s="78" t="b">
        <v>0</v>
      </c>
      <c r="AW63" s="78" t="s">
        <v>460</v>
      </c>
      <c r="AX63" s="82" t="s">
        <v>3523</v>
      </c>
      <c r="AY63" s="78" t="s">
        <v>66</v>
      </c>
      <c r="AZ63" s="2"/>
      <c r="BA63" s="3"/>
      <c r="BB63" s="3"/>
      <c r="BC63" s="3"/>
      <c r="BD63" s="3"/>
    </row>
    <row r="64" spans="1:56" x14ac:dyDescent="0.25">
      <c r="A64" s="64" t="s">
        <v>815</v>
      </c>
      <c r="B64" s="65"/>
      <c r="C64" s="65"/>
      <c r="D64" s="66"/>
      <c r="E64" s="96"/>
      <c r="F64" s="94" t="s">
        <v>3195</v>
      </c>
      <c r="G64" s="95"/>
      <c r="H64" s="69"/>
      <c r="I64" s="70"/>
      <c r="J64" s="97"/>
      <c r="K64" s="69" t="s">
        <v>3864</v>
      </c>
      <c r="L64" s="98"/>
      <c r="M64" s="74"/>
      <c r="N64" s="74"/>
      <c r="O64" s="75"/>
      <c r="P64" s="76"/>
      <c r="Q64" s="76"/>
      <c r="R64" s="108"/>
      <c r="S64" s="108"/>
      <c r="T64" s="108"/>
      <c r="U64" s="108"/>
      <c r="V64" s="109"/>
      <c r="W64" s="109"/>
      <c r="X64" s="109"/>
      <c r="Y64" s="109"/>
      <c r="Z64" s="50"/>
      <c r="AA64" s="71"/>
      <c r="AB64" s="71"/>
      <c r="AC64" s="72"/>
      <c r="AD64" s="78" t="s">
        <v>1900</v>
      </c>
      <c r="AE64" s="78">
        <v>154</v>
      </c>
      <c r="AF64" s="78">
        <v>324</v>
      </c>
      <c r="AG64" s="78">
        <v>276</v>
      </c>
      <c r="AH64" s="78">
        <v>19</v>
      </c>
      <c r="AI64" s="78"/>
      <c r="AJ64" s="78" t="s">
        <v>2215</v>
      </c>
      <c r="AK64" s="78" t="s">
        <v>2484</v>
      </c>
      <c r="AL64" s="82" t="s">
        <v>2648</v>
      </c>
      <c r="AM64" s="78"/>
      <c r="AN64" s="80">
        <v>42080.83902777778</v>
      </c>
      <c r="AO64" s="82" t="s">
        <v>2821</v>
      </c>
      <c r="AP64" s="78" t="b">
        <v>0</v>
      </c>
      <c r="AQ64" s="78" t="b">
        <v>0</v>
      </c>
      <c r="AR64" s="78" t="b">
        <v>0</v>
      </c>
      <c r="AS64" s="78" t="s">
        <v>399</v>
      </c>
      <c r="AT64" s="78">
        <v>3</v>
      </c>
      <c r="AU64" s="82" t="s">
        <v>410</v>
      </c>
      <c r="AV64" s="78" t="b">
        <v>0</v>
      </c>
      <c r="AW64" s="78" t="s">
        <v>460</v>
      </c>
      <c r="AX64" s="82" t="s">
        <v>3524</v>
      </c>
      <c r="AY64" s="78" t="s">
        <v>66</v>
      </c>
      <c r="AZ64" s="2"/>
      <c r="BA64" s="3"/>
      <c r="BB64" s="3"/>
      <c r="BC64" s="3"/>
      <c r="BD64" s="3"/>
    </row>
    <row r="65" spans="1:56" x14ac:dyDescent="0.25">
      <c r="A65" s="64" t="s">
        <v>654</v>
      </c>
      <c r="B65" s="65"/>
      <c r="C65" s="65"/>
      <c r="D65" s="66"/>
      <c r="E65" s="96"/>
      <c r="F65" s="94" t="s">
        <v>3196</v>
      </c>
      <c r="G65" s="95"/>
      <c r="H65" s="69"/>
      <c r="I65" s="70"/>
      <c r="J65" s="97"/>
      <c r="K65" s="69" t="s">
        <v>3865</v>
      </c>
      <c r="L65" s="98"/>
      <c r="M65" s="74"/>
      <c r="N65" s="74"/>
      <c r="O65" s="75"/>
      <c r="P65" s="76"/>
      <c r="Q65" s="76"/>
      <c r="R65" s="108"/>
      <c r="S65" s="108"/>
      <c r="T65" s="108"/>
      <c r="U65" s="108"/>
      <c r="V65" s="109"/>
      <c r="W65" s="109"/>
      <c r="X65" s="109"/>
      <c r="Y65" s="109"/>
      <c r="Z65" s="50"/>
      <c r="AA65" s="71"/>
      <c r="AB65" s="71"/>
      <c r="AC65" s="72"/>
      <c r="AD65" s="78" t="s">
        <v>1901</v>
      </c>
      <c r="AE65" s="78">
        <v>222</v>
      </c>
      <c r="AF65" s="78">
        <v>714</v>
      </c>
      <c r="AG65" s="78">
        <v>52592</v>
      </c>
      <c r="AH65" s="78">
        <v>5432</v>
      </c>
      <c r="AI65" s="78">
        <v>3600</v>
      </c>
      <c r="AJ65" s="78" t="s">
        <v>2216</v>
      </c>
      <c r="AK65" s="78" t="s">
        <v>2485</v>
      </c>
      <c r="AL65" s="78"/>
      <c r="AM65" s="78" t="s">
        <v>310</v>
      </c>
      <c r="AN65" s="80">
        <v>39930.987812500003</v>
      </c>
      <c r="AO65" s="82" t="s">
        <v>2822</v>
      </c>
      <c r="AP65" s="78" t="b">
        <v>0</v>
      </c>
      <c r="AQ65" s="78" t="b">
        <v>0</v>
      </c>
      <c r="AR65" s="78" t="b">
        <v>1</v>
      </c>
      <c r="AS65" s="78" t="s">
        <v>399</v>
      </c>
      <c r="AT65" s="78">
        <v>33</v>
      </c>
      <c r="AU65" s="82" t="s">
        <v>3065</v>
      </c>
      <c r="AV65" s="78" t="b">
        <v>0</v>
      </c>
      <c r="AW65" s="78" t="s">
        <v>460</v>
      </c>
      <c r="AX65" s="82" t="s">
        <v>3525</v>
      </c>
      <c r="AY65" s="78" t="s">
        <v>66</v>
      </c>
      <c r="AZ65" s="2"/>
      <c r="BA65" s="3"/>
      <c r="BB65" s="3"/>
      <c r="BC65" s="3"/>
      <c r="BD65" s="3"/>
    </row>
    <row r="66" spans="1:56" x14ac:dyDescent="0.25">
      <c r="A66" s="64" t="s">
        <v>655</v>
      </c>
      <c r="B66" s="65"/>
      <c r="C66" s="65"/>
      <c r="D66" s="66"/>
      <c r="E66" s="96"/>
      <c r="F66" s="94" t="s">
        <v>3197</v>
      </c>
      <c r="G66" s="95"/>
      <c r="H66" s="69"/>
      <c r="I66" s="70"/>
      <c r="J66" s="97"/>
      <c r="K66" s="69" t="s">
        <v>3866</v>
      </c>
      <c r="L66" s="98"/>
      <c r="M66" s="74"/>
      <c r="N66" s="74"/>
      <c r="O66" s="75"/>
      <c r="P66" s="76"/>
      <c r="Q66" s="76"/>
      <c r="R66" s="108"/>
      <c r="S66" s="108"/>
      <c r="T66" s="108"/>
      <c r="U66" s="108"/>
      <c r="V66" s="109"/>
      <c r="W66" s="109"/>
      <c r="X66" s="109"/>
      <c r="Y66" s="109"/>
      <c r="Z66" s="50"/>
      <c r="AA66" s="71"/>
      <c r="AB66" s="71"/>
      <c r="AC66" s="72"/>
      <c r="AD66" s="78" t="s">
        <v>1902</v>
      </c>
      <c r="AE66" s="78">
        <v>919</v>
      </c>
      <c r="AF66" s="78">
        <v>3111</v>
      </c>
      <c r="AG66" s="78">
        <v>14702</v>
      </c>
      <c r="AH66" s="78">
        <v>352</v>
      </c>
      <c r="AI66" s="78">
        <v>-18000</v>
      </c>
      <c r="AJ66" s="78" t="s">
        <v>2217</v>
      </c>
      <c r="AK66" s="78" t="s">
        <v>2486</v>
      </c>
      <c r="AL66" s="82" t="s">
        <v>2649</v>
      </c>
      <c r="AM66" s="78" t="s">
        <v>353</v>
      </c>
      <c r="AN66" s="80">
        <v>40145.21565972222</v>
      </c>
      <c r="AO66" s="82" t="s">
        <v>2823</v>
      </c>
      <c r="AP66" s="78" t="b">
        <v>0</v>
      </c>
      <c r="AQ66" s="78" t="b">
        <v>0</v>
      </c>
      <c r="AR66" s="78" t="b">
        <v>1</v>
      </c>
      <c r="AS66" s="78" t="s">
        <v>398</v>
      </c>
      <c r="AT66" s="78">
        <v>125</v>
      </c>
      <c r="AU66" s="82" t="s">
        <v>411</v>
      </c>
      <c r="AV66" s="78" t="b">
        <v>0</v>
      </c>
      <c r="AW66" s="78" t="s">
        <v>460</v>
      </c>
      <c r="AX66" s="82" t="s">
        <v>3526</v>
      </c>
      <c r="AY66" s="78" t="s">
        <v>66</v>
      </c>
      <c r="AZ66" s="2"/>
      <c r="BA66" s="3"/>
      <c r="BB66" s="3"/>
      <c r="BC66" s="3"/>
      <c r="BD66" s="3"/>
    </row>
    <row r="67" spans="1:56" x14ac:dyDescent="0.25">
      <c r="A67" s="64" t="s">
        <v>656</v>
      </c>
      <c r="B67" s="65"/>
      <c r="C67" s="65"/>
      <c r="D67" s="66"/>
      <c r="E67" s="96"/>
      <c r="F67" s="94" t="s">
        <v>3198</v>
      </c>
      <c r="G67" s="95"/>
      <c r="H67" s="69"/>
      <c r="I67" s="70"/>
      <c r="J67" s="97"/>
      <c r="K67" s="69" t="s">
        <v>3867</v>
      </c>
      <c r="L67" s="98"/>
      <c r="M67" s="74"/>
      <c r="N67" s="74"/>
      <c r="O67" s="75"/>
      <c r="P67" s="76"/>
      <c r="Q67" s="76"/>
      <c r="R67" s="108"/>
      <c r="S67" s="108"/>
      <c r="T67" s="108"/>
      <c r="U67" s="108"/>
      <c r="V67" s="109"/>
      <c r="W67" s="109"/>
      <c r="X67" s="109"/>
      <c r="Y67" s="109"/>
      <c r="Z67" s="50"/>
      <c r="AA67" s="71"/>
      <c r="AB67" s="71"/>
      <c r="AC67" s="72"/>
      <c r="AD67" s="78" t="s">
        <v>1903</v>
      </c>
      <c r="AE67" s="78">
        <v>832</v>
      </c>
      <c r="AF67" s="78">
        <v>146</v>
      </c>
      <c r="AG67" s="78">
        <v>128</v>
      </c>
      <c r="AH67" s="78">
        <v>9</v>
      </c>
      <c r="AI67" s="78"/>
      <c r="AJ67" s="78" t="s">
        <v>2218</v>
      </c>
      <c r="AK67" s="78" t="s">
        <v>333</v>
      </c>
      <c r="AL67" s="78"/>
      <c r="AM67" s="78"/>
      <c r="AN67" s="80">
        <v>42462.739421296297</v>
      </c>
      <c r="AO67" s="78"/>
      <c r="AP67" s="78" t="b">
        <v>0</v>
      </c>
      <c r="AQ67" s="78" t="b">
        <v>0</v>
      </c>
      <c r="AR67" s="78" t="b">
        <v>0</v>
      </c>
      <c r="AS67" s="78" t="s">
        <v>399</v>
      </c>
      <c r="AT67" s="78">
        <v>2</v>
      </c>
      <c r="AU67" s="82" t="s">
        <v>410</v>
      </c>
      <c r="AV67" s="78" t="b">
        <v>0</v>
      </c>
      <c r="AW67" s="78" t="s">
        <v>460</v>
      </c>
      <c r="AX67" s="82" t="s">
        <v>3527</v>
      </c>
      <c r="AY67" s="78" t="s">
        <v>66</v>
      </c>
      <c r="AZ67" s="2"/>
      <c r="BA67" s="3"/>
      <c r="BB67" s="3"/>
      <c r="BC67" s="3"/>
      <c r="BD67" s="3"/>
    </row>
    <row r="68" spans="1:56" x14ac:dyDescent="0.25">
      <c r="A68" s="64" t="s">
        <v>880</v>
      </c>
      <c r="B68" s="65"/>
      <c r="C68" s="65"/>
      <c r="D68" s="66"/>
      <c r="E68" s="96"/>
      <c r="F68" s="94" t="s">
        <v>3199</v>
      </c>
      <c r="G68" s="95"/>
      <c r="H68" s="69"/>
      <c r="I68" s="70"/>
      <c r="J68" s="97"/>
      <c r="K68" s="69" t="s">
        <v>3868</v>
      </c>
      <c r="L68" s="98"/>
      <c r="M68" s="74"/>
      <c r="N68" s="74"/>
      <c r="O68" s="75"/>
      <c r="P68" s="76"/>
      <c r="Q68" s="76"/>
      <c r="R68" s="108"/>
      <c r="S68" s="108"/>
      <c r="T68" s="108"/>
      <c r="U68" s="108"/>
      <c r="V68" s="109"/>
      <c r="W68" s="109"/>
      <c r="X68" s="109"/>
      <c r="Y68" s="109"/>
      <c r="Z68" s="50"/>
      <c r="AA68" s="71"/>
      <c r="AB68" s="71"/>
      <c r="AC68" s="72"/>
      <c r="AD68" s="78" t="s">
        <v>1904</v>
      </c>
      <c r="AE68" s="78">
        <v>704</v>
      </c>
      <c r="AF68" s="78">
        <v>1040</v>
      </c>
      <c r="AG68" s="78">
        <v>1313</v>
      </c>
      <c r="AH68" s="78">
        <v>260</v>
      </c>
      <c r="AI68" s="78">
        <v>7200</v>
      </c>
      <c r="AJ68" s="78" t="s">
        <v>2219</v>
      </c>
      <c r="AK68" s="78" t="s">
        <v>2487</v>
      </c>
      <c r="AL68" s="82" t="s">
        <v>2650</v>
      </c>
      <c r="AM68" s="78" t="s">
        <v>366</v>
      </c>
      <c r="AN68" s="80">
        <v>41197.762638888889</v>
      </c>
      <c r="AO68" s="78"/>
      <c r="AP68" s="78" t="b">
        <v>0</v>
      </c>
      <c r="AQ68" s="78" t="b">
        <v>0</v>
      </c>
      <c r="AR68" s="78" t="b">
        <v>0</v>
      </c>
      <c r="AS68" s="78" t="s">
        <v>399</v>
      </c>
      <c r="AT68" s="78">
        <v>38</v>
      </c>
      <c r="AU68" s="82" t="s">
        <v>3066</v>
      </c>
      <c r="AV68" s="78" t="b">
        <v>0</v>
      </c>
      <c r="AW68" s="78" t="s">
        <v>460</v>
      </c>
      <c r="AX68" s="82" t="s">
        <v>3528</v>
      </c>
      <c r="AY68" s="78" t="s">
        <v>65</v>
      </c>
      <c r="AZ68" s="2"/>
      <c r="BA68" s="3"/>
      <c r="BB68" s="3"/>
      <c r="BC68" s="3"/>
      <c r="BD68" s="3"/>
    </row>
    <row r="69" spans="1:56" x14ac:dyDescent="0.25">
      <c r="A69" s="64" t="s">
        <v>881</v>
      </c>
      <c r="B69" s="65"/>
      <c r="C69" s="65"/>
      <c r="D69" s="66"/>
      <c r="E69" s="96"/>
      <c r="F69" s="94" t="s">
        <v>3200</v>
      </c>
      <c r="G69" s="95"/>
      <c r="H69" s="69"/>
      <c r="I69" s="70"/>
      <c r="J69" s="97"/>
      <c r="K69" s="69" t="s">
        <v>3869</v>
      </c>
      <c r="L69" s="98"/>
      <c r="M69" s="74"/>
      <c r="N69" s="74"/>
      <c r="O69" s="75"/>
      <c r="P69" s="76"/>
      <c r="Q69" s="76"/>
      <c r="R69" s="108"/>
      <c r="S69" s="108"/>
      <c r="T69" s="108"/>
      <c r="U69" s="108"/>
      <c r="V69" s="109"/>
      <c r="W69" s="109"/>
      <c r="X69" s="109"/>
      <c r="Y69" s="109"/>
      <c r="Z69" s="50"/>
      <c r="AA69" s="71"/>
      <c r="AB69" s="71"/>
      <c r="AC69" s="72"/>
      <c r="AD69" s="78" t="s">
        <v>1905</v>
      </c>
      <c r="AE69" s="78">
        <v>304</v>
      </c>
      <c r="AF69" s="78">
        <v>112</v>
      </c>
      <c r="AG69" s="78">
        <v>209</v>
      </c>
      <c r="AH69" s="78">
        <v>579</v>
      </c>
      <c r="AI69" s="78"/>
      <c r="AJ69" s="78" t="s">
        <v>2220</v>
      </c>
      <c r="AK69" s="78"/>
      <c r="AL69" s="82" t="s">
        <v>2651</v>
      </c>
      <c r="AM69" s="78"/>
      <c r="AN69" s="80">
        <v>42108.327696759261</v>
      </c>
      <c r="AO69" s="82" t="s">
        <v>2824</v>
      </c>
      <c r="AP69" s="78" t="b">
        <v>0</v>
      </c>
      <c r="AQ69" s="78" t="b">
        <v>0</v>
      </c>
      <c r="AR69" s="78" t="b">
        <v>0</v>
      </c>
      <c r="AS69" s="78" t="s">
        <v>399</v>
      </c>
      <c r="AT69" s="78">
        <v>10</v>
      </c>
      <c r="AU69" s="82" t="s">
        <v>3067</v>
      </c>
      <c r="AV69" s="78" t="b">
        <v>0</v>
      </c>
      <c r="AW69" s="78" t="s">
        <v>460</v>
      </c>
      <c r="AX69" s="82" t="s">
        <v>3529</v>
      </c>
      <c r="AY69" s="78" t="s">
        <v>65</v>
      </c>
      <c r="AZ69" s="2"/>
      <c r="BA69" s="3"/>
      <c r="BB69" s="3"/>
      <c r="BC69" s="3"/>
      <c r="BD69" s="3"/>
    </row>
    <row r="70" spans="1:56" x14ac:dyDescent="0.25">
      <c r="A70" s="64" t="s">
        <v>657</v>
      </c>
      <c r="B70" s="65"/>
      <c r="C70" s="65"/>
      <c r="D70" s="66"/>
      <c r="E70" s="96"/>
      <c r="F70" s="94" t="s">
        <v>3201</v>
      </c>
      <c r="G70" s="95"/>
      <c r="H70" s="69"/>
      <c r="I70" s="70"/>
      <c r="J70" s="97"/>
      <c r="K70" s="69" t="s">
        <v>3870</v>
      </c>
      <c r="L70" s="98"/>
      <c r="M70" s="74"/>
      <c r="N70" s="74"/>
      <c r="O70" s="75"/>
      <c r="P70" s="76"/>
      <c r="Q70" s="76"/>
      <c r="R70" s="108"/>
      <c r="S70" s="108"/>
      <c r="T70" s="108"/>
      <c r="U70" s="108"/>
      <c r="V70" s="109"/>
      <c r="W70" s="109"/>
      <c r="X70" s="109"/>
      <c r="Y70" s="109"/>
      <c r="Z70" s="50"/>
      <c r="AA70" s="71"/>
      <c r="AB70" s="71"/>
      <c r="AC70" s="72"/>
      <c r="AD70" s="78" t="s">
        <v>1906</v>
      </c>
      <c r="AE70" s="78">
        <v>122</v>
      </c>
      <c r="AF70" s="78">
        <v>56</v>
      </c>
      <c r="AG70" s="78">
        <v>2227</v>
      </c>
      <c r="AH70" s="78">
        <v>5359</v>
      </c>
      <c r="AI70" s="78">
        <v>-14400</v>
      </c>
      <c r="AJ70" s="78" t="s">
        <v>2221</v>
      </c>
      <c r="AK70" s="78" t="s">
        <v>525</v>
      </c>
      <c r="AL70" s="78"/>
      <c r="AM70" s="78" t="s">
        <v>356</v>
      </c>
      <c r="AN70" s="80">
        <v>40611.6015162037</v>
      </c>
      <c r="AO70" s="78"/>
      <c r="AP70" s="78" t="b">
        <v>1</v>
      </c>
      <c r="AQ70" s="78" t="b">
        <v>0</v>
      </c>
      <c r="AR70" s="78" t="b">
        <v>1</v>
      </c>
      <c r="AS70" s="78" t="s">
        <v>398</v>
      </c>
      <c r="AT70" s="78">
        <v>10</v>
      </c>
      <c r="AU70" s="82" t="s">
        <v>410</v>
      </c>
      <c r="AV70" s="78" t="b">
        <v>0</v>
      </c>
      <c r="AW70" s="78" t="s">
        <v>460</v>
      </c>
      <c r="AX70" s="82" t="s">
        <v>3530</v>
      </c>
      <c r="AY70" s="78" t="s">
        <v>66</v>
      </c>
      <c r="AZ70" s="2"/>
      <c r="BA70" s="3"/>
      <c r="BB70" s="3"/>
      <c r="BC70" s="3"/>
      <c r="BD70" s="3"/>
    </row>
    <row r="71" spans="1:56" x14ac:dyDescent="0.25">
      <c r="A71" s="64" t="s">
        <v>658</v>
      </c>
      <c r="B71" s="65"/>
      <c r="C71" s="65"/>
      <c r="D71" s="66"/>
      <c r="E71" s="96"/>
      <c r="F71" s="94" t="s">
        <v>3202</v>
      </c>
      <c r="G71" s="95"/>
      <c r="H71" s="69"/>
      <c r="I71" s="70"/>
      <c r="J71" s="97"/>
      <c r="K71" s="69" t="s">
        <v>3871</v>
      </c>
      <c r="L71" s="98"/>
      <c r="M71" s="74"/>
      <c r="N71" s="74"/>
      <c r="O71" s="75"/>
      <c r="P71" s="76"/>
      <c r="Q71" s="76"/>
      <c r="R71" s="108"/>
      <c r="S71" s="108"/>
      <c r="T71" s="108"/>
      <c r="U71" s="108"/>
      <c r="V71" s="109"/>
      <c r="W71" s="109"/>
      <c r="X71" s="109"/>
      <c r="Y71" s="109"/>
      <c r="Z71" s="50"/>
      <c r="AA71" s="71"/>
      <c r="AB71" s="71"/>
      <c r="AC71" s="72"/>
      <c r="AD71" s="78" t="s">
        <v>1907</v>
      </c>
      <c r="AE71" s="78">
        <v>373</v>
      </c>
      <c r="AF71" s="78">
        <v>320</v>
      </c>
      <c r="AG71" s="78">
        <v>3333</v>
      </c>
      <c r="AH71" s="78">
        <v>10225</v>
      </c>
      <c r="AI71" s="78"/>
      <c r="AJ71" s="78" t="s">
        <v>2222</v>
      </c>
      <c r="AK71" s="78"/>
      <c r="AL71" s="78"/>
      <c r="AM71" s="78"/>
      <c r="AN71" s="80">
        <v>42210.043252314812</v>
      </c>
      <c r="AO71" s="82" t="s">
        <v>2825</v>
      </c>
      <c r="AP71" s="78" t="b">
        <v>1</v>
      </c>
      <c r="AQ71" s="78" t="b">
        <v>0</v>
      </c>
      <c r="AR71" s="78" t="b">
        <v>1</v>
      </c>
      <c r="AS71" s="78" t="s">
        <v>3046</v>
      </c>
      <c r="AT71" s="78">
        <v>1</v>
      </c>
      <c r="AU71" s="82" t="s">
        <v>410</v>
      </c>
      <c r="AV71" s="78" t="b">
        <v>0</v>
      </c>
      <c r="AW71" s="78" t="s">
        <v>460</v>
      </c>
      <c r="AX71" s="82" t="s">
        <v>3531</v>
      </c>
      <c r="AY71" s="78" t="s">
        <v>66</v>
      </c>
      <c r="AZ71" s="2"/>
      <c r="BA71" s="3"/>
      <c r="BB71" s="3"/>
      <c r="BC71" s="3"/>
      <c r="BD71" s="3"/>
    </row>
    <row r="72" spans="1:56" x14ac:dyDescent="0.25">
      <c r="A72" s="64" t="s">
        <v>659</v>
      </c>
      <c r="B72" s="65"/>
      <c r="C72" s="65"/>
      <c r="D72" s="66"/>
      <c r="E72" s="96"/>
      <c r="F72" s="94" t="s">
        <v>3203</v>
      </c>
      <c r="G72" s="95"/>
      <c r="H72" s="69"/>
      <c r="I72" s="70"/>
      <c r="J72" s="97"/>
      <c r="K72" s="69" t="s">
        <v>3872</v>
      </c>
      <c r="L72" s="98"/>
      <c r="M72" s="74"/>
      <c r="N72" s="74"/>
      <c r="O72" s="75"/>
      <c r="P72" s="76"/>
      <c r="Q72" s="76"/>
      <c r="R72" s="108"/>
      <c r="S72" s="108"/>
      <c r="T72" s="108"/>
      <c r="U72" s="108"/>
      <c r="V72" s="109"/>
      <c r="W72" s="109"/>
      <c r="X72" s="109"/>
      <c r="Y72" s="109"/>
      <c r="Z72" s="50"/>
      <c r="AA72" s="71"/>
      <c r="AB72" s="71"/>
      <c r="AC72" s="72"/>
      <c r="AD72" s="78" t="s">
        <v>1908</v>
      </c>
      <c r="AE72" s="78">
        <v>521</v>
      </c>
      <c r="AF72" s="78">
        <v>239</v>
      </c>
      <c r="AG72" s="78">
        <v>3978</v>
      </c>
      <c r="AH72" s="78">
        <v>323</v>
      </c>
      <c r="AI72" s="78">
        <v>7200</v>
      </c>
      <c r="AJ72" s="78" t="s">
        <v>2223</v>
      </c>
      <c r="AK72" s="78"/>
      <c r="AL72" s="82" t="s">
        <v>2652</v>
      </c>
      <c r="AM72" s="78" t="s">
        <v>362</v>
      </c>
      <c r="AN72" s="80">
        <v>39098.655231481483</v>
      </c>
      <c r="AO72" s="82" t="s">
        <v>2826</v>
      </c>
      <c r="AP72" s="78" t="b">
        <v>0</v>
      </c>
      <c r="AQ72" s="78" t="b">
        <v>0</v>
      </c>
      <c r="AR72" s="78" t="b">
        <v>1</v>
      </c>
      <c r="AS72" s="78" t="s">
        <v>398</v>
      </c>
      <c r="AT72" s="78">
        <v>14</v>
      </c>
      <c r="AU72" s="82" t="s">
        <v>410</v>
      </c>
      <c r="AV72" s="78" t="b">
        <v>0</v>
      </c>
      <c r="AW72" s="78" t="s">
        <v>460</v>
      </c>
      <c r="AX72" s="82" t="s">
        <v>3532</v>
      </c>
      <c r="AY72" s="78" t="s">
        <v>66</v>
      </c>
      <c r="AZ72" s="2"/>
      <c r="BA72" s="3"/>
      <c r="BB72" s="3"/>
      <c r="BC72" s="3"/>
      <c r="BD72" s="3"/>
    </row>
    <row r="73" spans="1:56" x14ac:dyDescent="0.25">
      <c r="A73" s="64" t="s">
        <v>660</v>
      </c>
      <c r="B73" s="65"/>
      <c r="C73" s="65"/>
      <c r="D73" s="66"/>
      <c r="E73" s="96"/>
      <c r="F73" s="94" t="s">
        <v>3204</v>
      </c>
      <c r="G73" s="95"/>
      <c r="H73" s="69"/>
      <c r="I73" s="70"/>
      <c r="J73" s="97"/>
      <c r="K73" s="69" t="s">
        <v>3873</v>
      </c>
      <c r="L73" s="98"/>
      <c r="M73" s="74"/>
      <c r="N73" s="74"/>
      <c r="O73" s="75"/>
      <c r="P73" s="76"/>
      <c r="Q73" s="76"/>
      <c r="R73" s="108"/>
      <c r="S73" s="108"/>
      <c r="T73" s="108"/>
      <c r="U73" s="108"/>
      <c r="V73" s="109"/>
      <c r="W73" s="109"/>
      <c r="X73" s="109"/>
      <c r="Y73" s="109"/>
      <c r="Z73" s="50"/>
      <c r="AA73" s="71"/>
      <c r="AB73" s="71"/>
      <c r="AC73" s="72"/>
      <c r="AD73" s="78" t="s">
        <v>1909</v>
      </c>
      <c r="AE73" s="78">
        <v>281</v>
      </c>
      <c r="AF73" s="78">
        <v>367</v>
      </c>
      <c r="AG73" s="78">
        <v>19881</v>
      </c>
      <c r="AH73" s="78">
        <v>1157</v>
      </c>
      <c r="AI73" s="78">
        <v>-7200</v>
      </c>
      <c r="AJ73" s="78" t="s">
        <v>2224</v>
      </c>
      <c r="AK73" s="78" t="s">
        <v>2488</v>
      </c>
      <c r="AL73" s="82" t="s">
        <v>2653</v>
      </c>
      <c r="AM73" s="78" t="s">
        <v>374</v>
      </c>
      <c r="AN73" s="80">
        <v>40800.886041666665</v>
      </c>
      <c r="AO73" s="78"/>
      <c r="AP73" s="78" t="b">
        <v>0</v>
      </c>
      <c r="AQ73" s="78" t="b">
        <v>0</v>
      </c>
      <c r="AR73" s="78" t="b">
        <v>0</v>
      </c>
      <c r="AS73" s="78" t="s">
        <v>403</v>
      </c>
      <c r="AT73" s="78">
        <v>46</v>
      </c>
      <c r="AU73" s="82" t="s">
        <v>3068</v>
      </c>
      <c r="AV73" s="78" t="b">
        <v>0</v>
      </c>
      <c r="AW73" s="78" t="s">
        <v>460</v>
      </c>
      <c r="AX73" s="82" t="s">
        <v>3533</v>
      </c>
      <c r="AY73" s="78" t="s">
        <v>66</v>
      </c>
      <c r="AZ73" s="2"/>
      <c r="BA73" s="3"/>
      <c r="BB73" s="3"/>
      <c r="BC73" s="3"/>
      <c r="BD73" s="3"/>
    </row>
    <row r="74" spans="1:56" x14ac:dyDescent="0.25">
      <c r="A74" s="64" t="s">
        <v>661</v>
      </c>
      <c r="B74" s="65"/>
      <c r="C74" s="65"/>
      <c r="D74" s="66"/>
      <c r="E74" s="96"/>
      <c r="F74" s="94" t="s">
        <v>3205</v>
      </c>
      <c r="G74" s="95"/>
      <c r="H74" s="69"/>
      <c r="I74" s="70"/>
      <c r="J74" s="97"/>
      <c r="K74" s="69" t="s">
        <v>3874</v>
      </c>
      <c r="L74" s="98"/>
      <c r="M74" s="74"/>
      <c r="N74" s="74"/>
      <c r="O74" s="75"/>
      <c r="P74" s="76"/>
      <c r="Q74" s="76"/>
      <c r="R74" s="108"/>
      <c r="S74" s="108"/>
      <c r="T74" s="108"/>
      <c r="U74" s="108"/>
      <c r="V74" s="109"/>
      <c r="W74" s="109"/>
      <c r="X74" s="109"/>
      <c r="Y74" s="109"/>
      <c r="Z74" s="50"/>
      <c r="AA74" s="71"/>
      <c r="AB74" s="71"/>
      <c r="AC74" s="72"/>
      <c r="AD74" s="78" t="s">
        <v>1910</v>
      </c>
      <c r="AE74" s="78">
        <v>256</v>
      </c>
      <c r="AF74" s="78">
        <v>543</v>
      </c>
      <c r="AG74" s="78">
        <v>8666</v>
      </c>
      <c r="AH74" s="78">
        <v>7835</v>
      </c>
      <c r="AI74" s="78">
        <v>-25200</v>
      </c>
      <c r="AJ74" s="78" t="s">
        <v>2225</v>
      </c>
      <c r="AK74" s="78" t="s">
        <v>591</v>
      </c>
      <c r="AL74" s="82" t="s">
        <v>2654</v>
      </c>
      <c r="AM74" s="78" t="s">
        <v>354</v>
      </c>
      <c r="AN74" s="80">
        <v>42378.807708333334</v>
      </c>
      <c r="AO74" s="78"/>
      <c r="AP74" s="78" t="b">
        <v>0</v>
      </c>
      <c r="AQ74" s="78" t="b">
        <v>0</v>
      </c>
      <c r="AR74" s="78" t="b">
        <v>0</v>
      </c>
      <c r="AS74" s="78" t="s">
        <v>403</v>
      </c>
      <c r="AT74" s="78">
        <v>4</v>
      </c>
      <c r="AU74" s="82" t="s">
        <v>410</v>
      </c>
      <c r="AV74" s="78" t="b">
        <v>0</v>
      </c>
      <c r="AW74" s="78" t="s">
        <v>460</v>
      </c>
      <c r="AX74" s="82" t="s">
        <v>3534</v>
      </c>
      <c r="AY74" s="78" t="s">
        <v>66</v>
      </c>
      <c r="AZ74" s="2"/>
      <c r="BA74" s="3"/>
      <c r="BB74" s="3"/>
      <c r="BC74" s="3"/>
      <c r="BD74" s="3"/>
    </row>
    <row r="75" spans="1:56" x14ac:dyDescent="0.25">
      <c r="A75" s="64" t="s">
        <v>662</v>
      </c>
      <c r="B75" s="65"/>
      <c r="C75" s="65"/>
      <c r="D75" s="66"/>
      <c r="E75" s="96"/>
      <c r="F75" s="94" t="s">
        <v>3206</v>
      </c>
      <c r="G75" s="95"/>
      <c r="H75" s="69"/>
      <c r="I75" s="70"/>
      <c r="J75" s="97"/>
      <c r="K75" s="69" t="s">
        <v>3875</v>
      </c>
      <c r="L75" s="98"/>
      <c r="M75" s="74"/>
      <c r="N75" s="74"/>
      <c r="O75" s="75"/>
      <c r="P75" s="76"/>
      <c r="Q75" s="76"/>
      <c r="R75" s="108"/>
      <c r="S75" s="108"/>
      <c r="T75" s="108"/>
      <c r="U75" s="108"/>
      <c r="V75" s="109"/>
      <c r="W75" s="109"/>
      <c r="X75" s="109"/>
      <c r="Y75" s="109"/>
      <c r="Z75" s="50"/>
      <c r="AA75" s="71"/>
      <c r="AB75" s="71"/>
      <c r="AC75" s="72"/>
      <c r="AD75" s="78" t="s">
        <v>1911</v>
      </c>
      <c r="AE75" s="78">
        <v>480</v>
      </c>
      <c r="AF75" s="78">
        <v>293</v>
      </c>
      <c r="AG75" s="78">
        <v>1820</v>
      </c>
      <c r="AH75" s="78">
        <v>172</v>
      </c>
      <c r="AI75" s="78">
        <v>-25200</v>
      </c>
      <c r="AJ75" s="78" t="s">
        <v>2226</v>
      </c>
      <c r="AK75" s="78" t="s">
        <v>2489</v>
      </c>
      <c r="AL75" s="78"/>
      <c r="AM75" s="78" t="s">
        <v>354</v>
      </c>
      <c r="AN75" s="80">
        <v>41985.144502314812</v>
      </c>
      <c r="AO75" s="82" t="s">
        <v>2827</v>
      </c>
      <c r="AP75" s="78" t="b">
        <v>0</v>
      </c>
      <c r="AQ75" s="78" t="b">
        <v>0</v>
      </c>
      <c r="AR75" s="78" t="b">
        <v>1</v>
      </c>
      <c r="AS75" s="78" t="s">
        <v>398</v>
      </c>
      <c r="AT75" s="78">
        <v>15</v>
      </c>
      <c r="AU75" s="82" t="s">
        <v>410</v>
      </c>
      <c r="AV75" s="78" t="b">
        <v>0</v>
      </c>
      <c r="AW75" s="78" t="s">
        <v>460</v>
      </c>
      <c r="AX75" s="82" t="s">
        <v>3535</v>
      </c>
      <c r="AY75" s="78" t="s">
        <v>66</v>
      </c>
      <c r="AZ75" s="2"/>
      <c r="BA75" s="3"/>
      <c r="BB75" s="3"/>
      <c r="BC75" s="3"/>
      <c r="BD75" s="3"/>
    </row>
    <row r="76" spans="1:56" x14ac:dyDescent="0.25">
      <c r="A76" s="64" t="s">
        <v>500</v>
      </c>
      <c r="B76" s="65"/>
      <c r="C76" s="65"/>
      <c r="D76" s="66"/>
      <c r="E76" s="96"/>
      <c r="F76" s="94" t="s">
        <v>557</v>
      </c>
      <c r="G76" s="95"/>
      <c r="H76" s="69"/>
      <c r="I76" s="70"/>
      <c r="J76" s="97"/>
      <c r="K76" s="69" t="s">
        <v>563</v>
      </c>
      <c r="L76" s="98"/>
      <c r="M76" s="74"/>
      <c r="N76" s="74"/>
      <c r="O76" s="75"/>
      <c r="P76" s="76"/>
      <c r="Q76" s="76"/>
      <c r="R76" s="108"/>
      <c r="S76" s="108"/>
      <c r="T76" s="108"/>
      <c r="U76" s="108"/>
      <c r="V76" s="109"/>
      <c r="W76" s="109"/>
      <c r="X76" s="109"/>
      <c r="Y76" s="109"/>
      <c r="Z76" s="50"/>
      <c r="AA76" s="71"/>
      <c r="AB76" s="71"/>
      <c r="AC76" s="72"/>
      <c r="AD76" s="78" t="s">
        <v>514</v>
      </c>
      <c r="AE76" s="78">
        <v>72</v>
      </c>
      <c r="AF76" s="78">
        <v>7365386</v>
      </c>
      <c r="AG76" s="78">
        <v>249</v>
      </c>
      <c r="AH76" s="78">
        <v>3</v>
      </c>
      <c r="AI76" s="78">
        <v>-10800</v>
      </c>
      <c r="AJ76" s="78" t="s">
        <v>520</v>
      </c>
      <c r="AK76" s="78" t="s">
        <v>522</v>
      </c>
      <c r="AL76" s="82" t="s">
        <v>542</v>
      </c>
      <c r="AM76" s="78" t="s">
        <v>357</v>
      </c>
      <c r="AN76" s="80">
        <v>41446.668298611112</v>
      </c>
      <c r="AO76" s="82" t="s">
        <v>549</v>
      </c>
      <c r="AP76" s="78" t="b">
        <v>1</v>
      </c>
      <c r="AQ76" s="78" t="b">
        <v>0</v>
      </c>
      <c r="AR76" s="78" t="b">
        <v>0</v>
      </c>
      <c r="AS76" s="78" t="s">
        <v>398</v>
      </c>
      <c r="AT76" s="78">
        <v>16213</v>
      </c>
      <c r="AU76" s="82" t="s">
        <v>410</v>
      </c>
      <c r="AV76" s="78" t="b">
        <v>1</v>
      </c>
      <c r="AW76" s="78" t="s">
        <v>460</v>
      </c>
      <c r="AX76" s="82" t="s">
        <v>560</v>
      </c>
      <c r="AY76" s="78" t="s">
        <v>65</v>
      </c>
      <c r="AZ76" s="2"/>
      <c r="BA76" s="3"/>
      <c r="BB76" s="3"/>
      <c r="BC76" s="3"/>
      <c r="BD76" s="3"/>
    </row>
    <row r="77" spans="1:56" x14ac:dyDescent="0.25">
      <c r="A77" s="64" t="s">
        <v>663</v>
      </c>
      <c r="B77" s="65"/>
      <c r="C77" s="65"/>
      <c r="D77" s="66"/>
      <c r="E77" s="96"/>
      <c r="F77" s="94" t="s">
        <v>3207</v>
      </c>
      <c r="G77" s="95"/>
      <c r="H77" s="69"/>
      <c r="I77" s="70"/>
      <c r="J77" s="97"/>
      <c r="K77" s="69" t="s">
        <v>3876</v>
      </c>
      <c r="L77" s="98"/>
      <c r="M77" s="74"/>
      <c r="N77" s="74"/>
      <c r="O77" s="75"/>
      <c r="P77" s="76"/>
      <c r="Q77" s="76"/>
      <c r="R77" s="108"/>
      <c r="S77" s="108"/>
      <c r="T77" s="108"/>
      <c r="U77" s="108"/>
      <c r="V77" s="109"/>
      <c r="W77" s="109"/>
      <c r="X77" s="109"/>
      <c r="Y77" s="109"/>
      <c r="Z77" s="50"/>
      <c r="AA77" s="71"/>
      <c r="AB77" s="71"/>
      <c r="AC77" s="72"/>
      <c r="AD77" s="78" t="s">
        <v>1912</v>
      </c>
      <c r="AE77" s="78">
        <v>4999</v>
      </c>
      <c r="AF77" s="78">
        <v>1198</v>
      </c>
      <c r="AG77" s="78">
        <v>27655</v>
      </c>
      <c r="AH77" s="78">
        <v>21200</v>
      </c>
      <c r="AI77" s="78">
        <v>7200</v>
      </c>
      <c r="AJ77" s="78" t="s">
        <v>2227</v>
      </c>
      <c r="AK77" s="78" t="s">
        <v>2490</v>
      </c>
      <c r="AL77" s="78"/>
      <c r="AM77" s="78" t="s">
        <v>360</v>
      </c>
      <c r="AN77" s="80">
        <v>42070.519537037035</v>
      </c>
      <c r="AO77" s="82" t="s">
        <v>2828</v>
      </c>
      <c r="AP77" s="78" t="b">
        <v>0</v>
      </c>
      <c r="AQ77" s="78" t="b">
        <v>0</v>
      </c>
      <c r="AR77" s="78" t="b">
        <v>0</v>
      </c>
      <c r="AS77" s="78" t="s">
        <v>399</v>
      </c>
      <c r="AT77" s="78">
        <v>32</v>
      </c>
      <c r="AU77" s="82" t="s">
        <v>410</v>
      </c>
      <c r="AV77" s="78" t="b">
        <v>0</v>
      </c>
      <c r="AW77" s="78" t="s">
        <v>460</v>
      </c>
      <c r="AX77" s="82" t="s">
        <v>3536</v>
      </c>
      <c r="AY77" s="78" t="s">
        <v>66</v>
      </c>
      <c r="AZ77" s="2"/>
      <c r="BA77" s="3"/>
      <c r="BB77" s="3"/>
      <c r="BC77" s="3"/>
      <c r="BD77" s="3"/>
    </row>
    <row r="78" spans="1:56" x14ac:dyDescent="0.25">
      <c r="A78" s="64" t="s">
        <v>882</v>
      </c>
      <c r="B78" s="65"/>
      <c r="C78" s="65"/>
      <c r="D78" s="66"/>
      <c r="E78" s="96"/>
      <c r="F78" s="94" t="s">
        <v>3208</v>
      </c>
      <c r="G78" s="95"/>
      <c r="H78" s="69"/>
      <c r="I78" s="70"/>
      <c r="J78" s="97"/>
      <c r="K78" s="69" t="s">
        <v>3877</v>
      </c>
      <c r="L78" s="98"/>
      <c r="M78" s="74"/>
      <c r="N78" s="74"/>
      <c r="O78" s="75"/>
      <c r="P78" s="76"/>
      <c r="Q78" s="76"/>
      <c r="R78" s="108"/>
      <c r="S78" s="108"/>
      <c r="T78" s="108"/>
      <c r="U78" s="108"/>
      <c r="V78" s="109"/>
      <c r="W78" s="109"/>
      <c r="X78" s="109"/>
      <c r="Y78" s="109"/>
      <c r="Z78" s="50"/>
      <c r="AA78" s="71"/>
      <c r="AB78" s="71"/>
      <c r="AC78" s="72"/>
      <c r="AD78" s="78" t="s">
        <v>1913</v>
      </c>
      <c r="AE78" s="78">
        <v>132</v>
      </c>
      <c r="AF78" s="78">
        <v>1074</v>
      </c>
      <c r="AG78" s="78">
        <v>246</v>
      </c>
      <c r="AH78" s="78">
        <v>463</v>
      </c>
      <c r="AI78" s="78">
        <v>-25200</v>
      </c>
      <c r="AJ78" s="78" t="s">
        <v>2228</v>
      </c>
      <c r="AK78" s="78" t="s">
        <v>2491</v>
      </c>
      <c r="AL78" s="82" t="s">
        <v>2655</v>
      </c>
      <c r="AM78" s="78" t="s">
        <v>354</v>
      </c>
      <c r="AN78" s="80">
        <v>42294.593865740739</v>
      </c>
      <c r="AO78" s="82" t="s">
        <v>2829</v>
      </c>
      <c r="AP78" s="78" t="b">
        <v>0</v>
      </c>
      <c r="AQ78" s="78" t="b">
        <v>0</v>
      </c>
      <c r="AR78" s="78" t="b">
        <v>1</v>
      </c>
      <c r="AS78" s="78" t="s">
        <v>398</v>
      </c>
      <c r="AT78" s="78">
        <v>42</v>
      </c>
      <c r="AU78" s="82" t="s">
        <v>410</v>
      </c>
      <c r="AV78" s="78" t="b">
        <v>0</v>
      </c>
      <c r="AW78" s="78" t="s">
        <v>460</v>
      </c>
      <c r="AX78" s="82" t="s">
        <v>3537</v>
      </c>
      <c r="AY78" s="78" t="s">
        <v>65</v>
      </c>
      <c r="AZ78" s="2"/>
      <c r="BA78" s="3"/>
      <c r="BB78" s="3"/>
      <c r="BC78" s="3"/>
      <c r="BD78" s="3"/>
    </row>
    <row r="79" spans="1:56" x14ac:dyDescent="0.25">
      <c r="A79" s="64" t="s">
        <v>664</v>
      </c>
      <c r="B79" s="65"/>
      <c r="C79" s="65"/>
      <c r="D79" s="66"/>
      <c r="E79" s="96"/>
      <c r="F79" s="94" t="s">
        <v>3209</v>
      </c>
      <c r="G79" s="95"/>
      <c r="H79" s="69"/>
      <c r="I79" s="70"/>
      <c r="J79" s="97"/>
      <c r="K79" s="69" t="s">
        <v>3878</v>
      </c>
      <c r="L79" s="98"/>
      <c r="M79" s="74"/>
      <c r="N79" s="74"/>
      <c r="O79" s="75"/>
      <c r="P79" s="76"/>
      <c r="Q79" s="76"/>
      <c r="R79" s="108"/>
      <c r="S79" s="108"/>
      <c r="T79" s="108"/>
      <c r="U79" s="108"/>
      <c r="V79" s="109"/>
      <c r="W79" s="109"/>
      <c r="X79" s="109"/>
      <c r="Y79" s="109"/>
      <c r="Z79" s="50"/>
      <c r="AA79" s="71"/>
      <c r="AB79" s="71"/>
      <c r="AC79" s="72"/>
      <c r="AD79" s="78" t="s">
        <v>1914</v>
      </c>
      <c r="AE79" s="78">
        <v>2445</v>
      </c>
      <c r="AF79" s="78">
        <v>1104</v>
      </c>
      <c r="AG79" s="78">
        <v>9095</v>
      </c>
      <c r="AH79" s="78">
        <v>10939</v>
      </c>
      <c r="AI79" s="78">
        <v>7200</v>
      </c>
      <c r="AJ79" s="78" t="s">
        <v>2229</v>
      </c>
      <c r="AK79" s="78"/>
      <c r="AL79" s="78"/>
      <c r="AM79" s="78" t="s">
        <v>323</v>
      </c>
      <c r="AN79" s="80">
        <v>42310.642164351855</v>
      </c>
      <c r="AO79" s="82" t="s">
        <v>2830</v>
      </c>
      <c r="AP79" s="78" t="b">
        <v>0</v>
      </c>
      <c r="AQ79" s="78" t="b">
        <v>0</v>
      </c>
      <c r="AR79" s="78" t="b">
        <v>0</v>
      </c>
      <c r="AS79" s="78" t="s">
        <v>403</v>
      </c>
      <c r="AT79" s="78">
        <v>12</v>
      </c>
      <c r="AU79" s="82" t="s">
        <v>3069</v>
      </c>
      <c r="AV79" s="78" t="b">
        <v>0</v>
      </c>
      <c r="AW79" s="78" t="s">
        <v>460</v>
      </c>
      <c r="AX79" s="82" t="s">
        <v>3538</v>
      </c>
      <c r="AY79" s="78" t="s">
        <v>66</v>
      </c>
      <c r="AZ79" s="2"/>
      <c r="BA79" s="3"/>
      <c r="BB79" s="3"/>
      <c r="BC79" s="3"/>
      <c r="BD79" s="3"/>
    </row>
    <row r="80" spans="1:56" x14ac:dyDescent="0.25">
      <c r="A80" s="64" t="s">
        <v>665</v>
      </c>
      <c r="B80" s="65"/>
      <c r="C80" s="65"/>
      <c r="D80" s="66"/>
      <c r="E80" s="96"/>
      <c r="F80" s="94" t="s">
        <v>3210</v>
      </c>
      <c r="G80" s="95"/>
      <c r="H80" s="69"/>
      <c r="I80" s="70"/>
      <c r="J80" s="97"/>
      <c r="K80" s="69" t="s">
        <v>3879</v>
      </c>
      <c r="L80" s="98"/>
      <c r="M80" s="74"/>
      <c r="N80" s="74"/>
      <c r="O80" s="75"/>
      <c r="P80" s="76"/>
      <c r="Q80" s="76"/>
      <c r="R80" s="108"/>
      <c r="S80" s="108"/>
      <c r="T80" s="108"/>
      <c r="U80" s="108"/>
      <c r="V80" s="109"/>
      <c r="W80" s="109"/>
      <c r="X80" s="109"/>
      <c r="Y80" s="109"/>
      <c r="Z80" s="50"/>
      <c r="AA80" s="71"/>
      <c r="AB80" s="71"/>
      <c r="AC80" s="72"/>
      <c r="AD80" s="78" t="s">
        <v>1915</v>
      </c>
      <c r="AE80" s="78">
        <v>811</v>
      </c>
      <c r="AF80" s="78">
        <v>1238</v>
      </c>
      <c r="AG80" s="78">
        <v>2361</v>
      </c>
      <c r="AH80" s="78">
        <v>966</v>
      </c>
      <c r="AI80" s="78">
        <v>7200</v>
      </c>
      <c r="AJ80" s="78" t="s">
        <v>2230</v>
      </c>
      <c r="AK80" s="78" t="s">
        <v>2492</v>
      </c>
      <c r="AL80" s="82" t="s">
        <v>2656</v>
      </c>
      <c r="AM80" s="78" t="s">
        <v>317</v>
      </c>
      <c r="AN80" s="80">
        <v>41659.928495370368</v>
      </c>
      <c r="AO80" s="82" t="s">
        <v>2831</v>
      </c>
      <c r="AP80" s="78" t="b">
        <v>0</v>
      </c>
      <c r="AQ80" s="78" t="b">
        <v>0</v>
      </c>
      <c r="AR80" s="78" t="b">
        <v>0</v>
      </c>
      <c r="AS80" s="78" t="s">
        <v>399</v>
      </c>
      <c r="AT80" s="78">
        <v>11</v>
      </c>
      <c r="AU80" s="82" t="s">
        <v>3070</v>
      </c>
      <c r="AV80" s="78" t="b">
        <v>0</v>
      </c>
      <c r="AW80" s="78" t="s">
        <v>460</v>
      </c>
      <c r="AX80" s="82" t="s">
        <v>3539</v>
      </c>
      <c r="AY80" s="78" t="s">
        <v>66</v>
      </c>
      <c r="AZ80" s="2"/>
      <c r="BA80" s="3"/>
      <c r="BB80" s="3"/>
      <c r="BC80" s="3"/>
      <c r="BD80" s="3"/>
    </row>
    <row r="81" spans="1:56" x14ac:dyDescent="0.25">
      <c r="A81" s="64" t="s">
        <v>666</v>
      </c>
      <c r="B81" s="65"/>
      <c r="C81" s="65"/>
      <c r="D81" s="66"/>
      <c r="E81" s="96"/>
      <c r="F81" s="94" t="s">
        <v>3211</v>
      </c>
      <c r="G81" s="95"/>
      <c r="H81" s="69"/>
      <c r="I81" s="70"/>
      <c r="J81" s="97"/>
      <c r="K81" s="69" t="s">
        <v>3880</v>
      </c>
      <c r="L81" s="98"/>
      <c r="M81" s="74"/>
      <c r="N81" s="74"/>
      <c r="O81" s="75"/>
      <c r="P81" s="76"/>
      <c r="Q81" s="76"/>
      <c r="R81" s="108"/>
      <c r="S81" s="108"/>
      <c r="T81" s="108"/>
      <c r="U81" s="108"/>
      <c r="V81" s="109"/>
      <c r="W81" s="109"/>
      <c r="X81" s="109"/>
      <c r="Y81" s="109"/>
      <c r="Z81" s="50"/>
      <c r="AA81" s="71"/>
      <c r="AB81" s="71"/>
      <c r="AC81" s="72"/>
      <c r="AD81" s="78" t="s">
        <v>1916</v>
      </c>
      <c r="AE81" s="78">
        <v>1327</v>
      </c>
      <c r="AF81" s="78">
        <v>4641</v>
      </c>
      <c r="AG81" s="78">
        <v>21997</v>
      </c>
      <c r="AH81" s="78">
        <v>22216</v>
      </c>
      <c r="AI81" s="78">
        <v>-25200</v>
      </c>
      <c r="AJ81" s="78"/>
      <c r="AK81" s="78" t="s">
        <v>2493</v>
      </c>
      <c r="AL81" s="82" t="s">
        <v>2657</v>
      </c>
      <c r="AM81" s="78" t="s">
        <v>354</v>
      </c>
      <c r="AN81" s="80">
        <v>41331.590150462966</v>
      </c>
      <c r="AO81" s="82" t="s">
        <v>2832</v>
      </c>
      <c r="AP81" s="78" t="b">
        <v>0</v>
      </c>
      <c r="AQ81" s="78" t="b">
        <v>0</v>
      </c>
      <c r="AR81" s="78" t="b">
        <v>0</v>
      </c>
      <c r="AS81" s="78" t="s">
        <v>398</v>
      </c>
      <c r="AT81" s="78">
        <v>75</v>
      </c>
      <c r="AU81" s="82" t="s">
        <v>410</v>
      </c>
      <c r="AV81" s="78" t="b">
        <v>0</v>
      </c>
      <c r="AW81" s="78" t="s">
        <v>460</v>
      </c>
      <c r="AX81" s="82" t="s">
        <v>3540</v>
      </c>
      <c r="AY81" s="78" t="s">
        <v>66</v>
      </c>
      <c r="AZ81" s="2"/>
      <c r="BA81" s="3"/>
      <c r="BB81" s="3"/>
      <c r="BC81" s="3"/>
      <c r="BD81" s="3"/>
    </row>
    <row r="82" spans="1:56" x14ac:dyDescent="0.25">
      <c r="A82" s="64" t="s">
        <v>883</v>
      </c>
      <c r="B82" s="65"/>
      <c r="C82" s="65"/>
      <c r="D82" s="66"/>
      <c r="E82" s="96"/>
      <c r="F82" s="94" t="s">
        <v>3212</v>
      </c>
      <c r="G82" s="95"/>
      <c r="H82" s="69"/>
      <c r="I82" s="70"/>
      <c r="J82" s="97"/>
      <c r="K82" s="69" t="s">
        <v>3881</v>
      </c>
      <c r="L82" s="98"/>
      <c r="M82" s="74"/>
      <c r="N82" s="74"/>
      <c r="O82" s="75"/>
      <c r="P82" s="76"/>
      <c r="Q82" s="76"/>
      <c r="R82" s="108"/>
      <c r="S82" s="108"/>
      <c r="T82" s="108"/>
      <c r="U82" s="108"/>
      <c r="V82" s="109"/>
      <c r="W82" s="109"/>
      <c r="X82" s="109"/>
      <c r="Y82" s="109"/>
      <c r="Z82" s="50"/>
      <c r="AA82" s="71"/>
      <c r="AB82" s="71"/>
      <c r="AC82" s="72"/>
      <c r="AD82" s="78" t="s">
        <v>1917</v>
      </c>
      <c r="AE82" s="78">
        <v>2418</v>
      </c>
      <c r="AF82" s="78">
        <v>6936</v>
      </c>
      <c r="AG82" s="78">
        <v>14553</v>
      </c>
      <c r="AH82" s="78">
        <v>18672</v>
      </c>
      <c r="AI82" s="78">
        <v>-25200</v>
      </c>
      <c r="AJ82" s="78" t="s">
        <v>2231</v>
      </c>
      <c r="AK82" s="78" t="s">
        <v>527</v>
      </c>
      <c r="AL82" s="78"/>
      <c r="AM82" s="78" t="s">
        <v>354</v>
      </c>
      <c r="AN82" s="80">
        <v>41208.750243055554</v>
      </c>
      <c r="AO82" s="82" t="s">
        <v>2833</v>
      </c>
      <c r="AP82" s="78" t="b">
        <v>0</v>
      </c>
      <c r="AQ82" s="78" t="b">
        <v>0</v>
      </c>
      <c r="AR82" s="78" t="b">
        <v>0</v>
      </c>
      <c r="AS82" s="78" t="s">
        <v>398</v>
      </c>
      <c r="AT82" s="78">
        <v>93</v>
      </c>
      <c r="AU82" s="82" t="s">
        <v>410</v>
      </c>
      <c r="AV82" s="78" t="b">
        <v>0</v>
      </c>
      <c r="AW82" s="78" t="s">
        <v>460</v>
      </c>
      <c r="AX82" s="82" t="s">
        <v>3541</v>
      </c>
      <c r="AY82" s="78" t="s">
        <v>65</v>
      </c>
      <c r="AZ82" s="2"/>
      <c r="BA82" s="3"/>
      <c r="BB82" s="3"/>
      <c r="BC82" s="3"/>
      <c r="BD82" s="3"/>
    </row>
    <row r="83" spans="1:56" x14ac:dyDescent="0.25">
      <c r="A83" s="64" t="s">
        <v>566</v>
      </c>
      <c r="B83" s="65"/>
      <c r="C83" s="65"/>
      <c r="D83" s="66"/>
      <c r="E83" s="96"/>
      <c r="F83" s="94" t="s">
        <v>618</v>
      </c>
      <c r="G83" s="95"/>
      <c r="H83" s="69"/>
      <c r="I83" s="70"/>
      <c r="J83" s="97"/>
      <c r="K83" s="69" t="s">
        <v>3882</v>
      </c>
      <c r="L83" s="98"/>
      <c r="M83" s="74"/>
      <c r="N83" s="74"/>
      <c r="O83" s="75"/>
      <c r="P83" s="76"/>
      <c r="Q83" s="76"/>
      <c r="R83" s="108"/>
      <c r="S83" s="108"/>
      <c r="T83" s="108"/>
      <c r="U83" s="108"/>
      <c r="V83" s="109"/>
      <c r="W83" s="109"/>
      <c r="X83" s="109"/>
      <c r="Y83" s="109"/>
      <c r="Z83" s="50"/>
      <c r="AA83" s="71"/>
      <c r="AB83" s="71"/>
      <c r="AC83" s="72"/>
      <c r="AD83" s="78" t="s">
        <v>579</v>
      </c>
      <c r="AE83" s="78">
        <v>347</v>
      </c>
      <c r="AF83" s="78">
        <v>399</v>
      </c>
      <c r="AG83" s="78">
        <v>11020</v>
      </c>
      <c r="AH83" s="78">
        <v>1031</v>
      </c>
      <c r="AI83" s="78">
        <v>3600</v>
      </c>
      <c r="AJ83" s="78" t="s">
        <v>585</v>
      </c>
      <c r="AK83" s="78" t="s">
        <v>335</v>
      </c>
      <c r="AL83" s="78"/>
      <c r="AM83" s="78" t="s">
        <v>378</v>
      </c>
      <c r="AN83" s="80">
        <v>41368.892500000002</v>
      </c>
      <c r="AO83" s="82" t="s">
        <v>608</v>
      </c>
      <c r="AP83" s="78" t="b">
        <v>0</v>
      </c>
      <c r="AQ83" s="78" t="b">
        <v>0</v>
      </c>
      <c r="AR83" s="78" t="b">
        <v>0</v>
      </c>
      <c r="AS83" s="78" t="s">
        <v>551</v>
      </c>
      <c r="AT83" s="78">
        <v>113</v>
      </c>
      <c r="AU83" s="82" t="s">
        <v>613</v>
      </c>
      <c r="AV83" s="78" t="b">
        <v>0</v>
      </c>
      <c r="AW83" s="78" t="s">
        <v>460</v>
      </c>
      <c r="AX83" s="82" t="s">
        <v>623</v>
      </c>
      <c r="AY83" s="78" t="s">
        <v>66</v>
      </c>
      <c r="AZ83" s="2"/>
      <c r="BA83" s="3"/>
      <c r="BB83" s="3"/>
      <c r="BC83" s="3"/>
      <c r="BD83" s="3"/>
    </row>
    <row r="84" spans="1:56" x14ac:dyDescent="0.25">
      <c r="A84" s="64" t="s">
        <v>884</v>
      </c>
      <c r="B84" s="65"/>
      <c r="C84" s="65"/>
      <c r="D84" s="66"/>
      <c r="E84" s="96"/>
      <c r="F84" s="94" t="s">
        <v>3213</v>
      </c>
      <c r="G84" s="95"/>
      <c r="H84" s="69"/>
      <c r="I84" s="70"/>
      <c r="J84" s="97"/>
      <c r="K84" s="69" t="s">
        <v>3883</v>
      </c>
      <c r="L84" s="98"/>
      <c r="M84" s="74"/>
      <c r="N84" s="74"/>
      <c r="O84" s="75"/>
      <c r="P84" s="76"/>
      <c r="Q84" s="76"/>
      <c r="R84" s="108"/>
      <c r="S84" s="108"/>
      <c r="T84" s="108"/>
      <c r="U84" s="108"/>
      <c r="V84" s="109"/>
      <c r="W84" s="109"/>
      <c r="X84" s="109"/>
      <c r="Y84" s="109"/>
      <c r="Z84" s="50"/>
      <c r="AA84" s="71"/>
      <c r="AB84" s="71"/>
      <c r="AC84" s="72"/>
      <c r="AD84" s="78" t="s">
        <v>1918</v>
      </c>
      <c r="AE84" s="78">
        <v>1844</v>
      </c>
      <c r="AF84" s="78">
        <v>7364</v>
      </c>
      <c r="AG84" s="78">
        <v>4640</v>
      </c>
      <c r="AH84" s="78">
        <v>294</v>
      </c>
      <c r="AI84" s="78">
        <v>7200</v>
      </c>
      <c r="AJ84" s="78" t="s">
        <v>2232</v>
      </c>
      <c r="AK84" s="78" t="s">
        <v>318</v>
      </c>
      <c r="AL84" s="82" t="s">
        <v>2658</v>
      </c>
      <c r="AM84" s="78" t="s">
        <v>359</v>
      </c>
      <c r="AN84" s="80">
        <v>40060.628518518519</v>
      </c>
      <c r="AO84" s="82" t="s">
        <v>2834</v>
      </c>
      <c r="AP84" s="78" t="b">
        <v>0</v>
      </c>
      <c r="AQ84" s="78" t="b">
        <v>0</v>
      </c>
      <c r="AR84" s="78" t="b">
        <v>1</v>
      </c>
      <c r="AS84" s="78" t="s">
        <v>398</v>
      </c>
      <c r="AT84" s="78">
        <v>289</v>
      </c>
      <c r="AU84" s="82" t="s">
        <v>3071</v>
      </c>
      <c r="AV84" s="78" t="b">
        <v>0</v>
      </c>
      <c r="AW84" s="78" t="s">
        <v>460</v>
      </c>
      <c r="AX84" s="82" t="s">
        <v>3542</v>
      </c>
      <c r="AY84" s="78" t="s">
        <v>65</v>
      </c>
      <c r="AZ84" s="2"/>
      <c r="BA84" s="3"/>
      <c r="BB84" s="3"/>
      <c r="BC84" s="3"/>
      <c r="BD84" s="3"/>
    </row>
    <row r="85" spans="1:56" x14ac:dyDescent="0.25">
      <c r="A85" s="64" t="s">
        <v>667</v>
      </c>
      <c r="B85" s="65"/>
      <c r="C85" s="65"/>
      <c r="D85" s="66"/>
      <c r="E85" s="96"/>
      <c r="F85" s="94" t="s">
        <v>3214</v>
      </c>
      <c r="G85" s="95"/>
      <c r="H85" s="69"/>
      <c r="I85" s="70"/>
      <c r="J85" s="97"/>
      <c r="K85" s="69" t="s">
        <v>3884</v>
      </c>
      <c r="L85" s="98"/>
      <c r="M85" s="74"/>
      <c r="N85" s="74"/>
      <c r="O85" s="75"/>
      <c r="P85" s="76"/>
      <c r="Q85" s="76"/>
      <c r="R85" s="108"/>
      <c r="S85" s="108"/>
      <c r="T85" s="108"/>
      <c r="U85" s="108"/>
      <c r="V85" s="109"/>
      <c r="W85" s="109"/>
      <c r="X85" s="109"/>
      <c r="Y85" s="109"/>
      <c r="Z85" s="50"/>
      <c r="AA85" s="71"/>
      <c r="AB85" s="71"/>
      <c r="AC85" s="72"/>
      <c r="AD85" s="78" t="s">
        <v>1919</v>
      </c>
      <c r="AE85" s="78">
        <v>1937</v>
      </c>
      <c r="AF85" s="78">
        <v>1128</v>
      </c>
      <c r="AG85" s="78">
        <v>9047</v>
      </c>
      <c r="AH85" s="78">
        <v>8879</v>
      </c>
      <c r="AI85" s="78"/>
      <c r="AJ85" s="78"/>
      <c r="AK85" s="78"/>
      <c r="AL85" s="78"/>
      <c r="AM85" s="78"/>
      <c r="AN85" s="80">
        <v>42267.828599537039</v>
      </c>
      <c r="AO85" s="78"/>
      <c r="AP85" s="78" t="b">
        <v>1</v>
      </c>
      <c r="AQ85" s="78" t="b">
        <v>0</v>
      </c>
      <c r="AR85" s="78" t="b">
        <v>0</v>
      </c>
      <c r="AS85" s="78" t="s">
        <v>403</v>
      </c>
      <c r="AT85" s="78">
        <v>20</v>
      </c>
      <c r="AU85" s="82" t="s">
        <v>410</v>
      </c>
      <c r="AV85" s="78" t="b">
        <v>0</v>
      </c>
      <c r="AW85" s="78" t="s">
        <v>460</v>
      </c>
      <c r="AX85" s="82" t="s">
        <v>3543</v>
      </c>
      <c r="AY85" s="78" t="s">
        <v>66</v>
      </c>
      <c r="AZ85" s="2"/>
      <c r="BA85" s="3"/>
      <c r="BB85" s="3"/>
      <c r="BC85" s="3"/>
      <c r="BD85" s="3"/>
    </row>
    <row r="86" spans="1:56" x14ac:dyDescent="0.25">
      <c r="A86" s="64" t="s">
        <v>668</v>
      </c>
      <c r="B86" s="65"/>
      <c r="C86" s="65"/>
      <c r="D86" s="66"/>
      <c r="E86" s="96"/>
      <c r="F86" s="94" t="s">
        <v>3215</v>
      </c>
      <c r="G86" s="95"/>
      <c r="H86" s="69"/>
      <c r="I86" s="70"/>
      <c r="J86" s="97"/>
      <c r="K86" s="69" t="s">
        <v>3885</v>
      </c>
      <c r="L86" s="98"/>
      <c r="M86" s="74"/>
      <c r="N86" s="74"/>
      <c r="O86" s="75"/>
      <c r="P86" s="76"/>
      <c r="Q86" s="76"/>
      <c r="R86" s="108"/>
      <c r="S86" s="108"/>
      <c r="T86" s="108"/>
      <c r="U86" s="108"/>
      <c r="V86" s="109"/>
      <c r="W86" s="109"/>
      <c r="X86" s="109"/>
      <c r="Y86" s="109"/>
      <c r="Z86" s="50"/>
      <c r="AA86" s="71"/>
      <c r="AB86" s="71"/>
      <c r="AC86" s="72"/>
      <c r="AD86" s="78" t="s">
        <v>1920</v>
      </c>
      <c r="AE86" s="78">
        <v>1083</v>
      </c>
      <c r="AF86" s="78">
        <v>1296</v>
      </c>
      <c r="AG86" s="78">
        <v>20426</v>
      </c>
      <c r="AH86" s="78">
        <v>6704</v>
      </c>
      <c r="AI86" s="78">
        <v>10800</v>
      </c>
      <c r="AJ86" s="78" t="s">
        <v>2233</v>
      </c>
      <c r="AK86" s="78" t="s">
        <v>2494</v>
      </c>
      <c r="AL86" s="78"/>
      <c r="AM86" s="78" t="s">
        <v>327</v>
      </c>
      <c r="AN86" s="80">
        <v>39936.384456018517</v>
      </c>
      <c r="AO86" s="82" t="s">
        <v>2835</v>
      </c>
      <c r="AP86" s="78" t="b">
        <v>0</v>
      </c>
      <c r="AQ86" s="78" t="b">
        <v>0</v>
      </c>
      <c r="AR86" s="78" t="b">
        <v>1</v>
      </c>
      <c r="AS86" s="78" t="s">
        <v>403</v>
      </c>
      <c r="AT86" s="78">
        <v>44</v>
      </c>
      <c r="AU86" s="82" t="s">
        <v>410</v>
      </c>
      <c r="AV86" s="78" t="b">
        <v>0</v>
      </c>
      <c r="AW86" s="78" t="s">
        <v>460</v>
      </c>
      <c r="AX86" s="82" t="s">
        <v>3544</v>
      </c>
      <c r="AY86" s="78" t="s">
        <v>66</v>
      </c>
      <c r="AZ86" s="2"/>
      <c r="BA86" s="3"/>
      <c r="BB86" s="3"/>
      <c r="BC86" s="3"/>
      <c r="BD86" s="3"/>
    </row>
    <row r="87" spans="1:56" x14ac:dyDescent="0.25">
      <c r="A87" s="64" t="s">
        <v>885</v>
      </c>
      <c r="B87" s="65"/>
      <c r="C87" s="65"/>
      <c r="D87" s="66"/>
      <c r="E87" s="96"/>
      <c r="F87" s="94" t="s">
        <v>3216</v>
      </c>
      <c r="G87" s="95"/>
      <c r="H87" s="69"/>
      <c r="I87" s="70"/>
      <c r="J87" s="97"/>
      <c r="K87" s="69" t="s">
        <v>3886</v>
      </c>
      <c r="L87" s="98"/>
      <c r="M87" s="74"/>
      <c r="N87" s="74"/>
      <c r="O87" s="75"/>
      <c r="P87" s="76"/>
      <c r="Q87" s="76"/>
      <c r="R87" s="108"/>
      <c r="S87" s="108"/>
      <c r="T87" s="108"/>
      <c r="U87" s="108"/>
      <c r="V87" s="109"/>
      <c r="W87" s="109"/>
      <c r="X87" s="109"/>
      <c r="Y87" s="109"/>
      <c r="Z87" s="50"/>
      <c r="AA87" s="71"/>
      <c r="AB87" s="71"/>
      <c r="AC87" s="72"/>
      <c r="AD87" s="78" t="s">
        <v>1921</v>
      </c>
      <c r="AE87" s="78">
        <v>379</v>
      </c>
      <c r="AF87" s="78">
        <v>1579</v>
      </c>
      <c r="AG87" s="78">
        <v>2938</v>
      </c>
      <c r="AH87" s="78">
        <v>950</v>
      </c>
      <c r="AI87" s="78">
        <v>-7200</v>
      </c>
      <c r="AJ87" s="78" t="s">
        <v>2234</v>
      </c>
      <c r="AK87" s="78" t="s">
        <v>2495</v>
      </c>
      <c r="AL87" s="82" t="s">
        <v>2659</v>
      </c>
      <c r="AM87" s="78" t="s">
        <v>374</v>
      </c>
      <c r="AN87" s="80">
        <v>39953.674745370372</v>
      </c>
      <c r="AO87" s="78"/>
      <c r="AP87" s="78" t="b">
        <v>0</v>
      </c>
      <c r="AQ87" s="78" t="b">
        <v>0</v>
      </c>
      <c r="AR87" s="78" t="b">
        <v>0</v>
      </c>
      <c r="AS87" s="78" t="s">
        <v>403</v>
      </c>
      <c r="AT87" s="78">
        <v>18</v>
      </c>
      <c r="AU87" s="82" t="s">
        <v>3072</v>
      </c>
      <c r="AV87" s="78" t="b">
        <v>0</v>
      </c>
      <c r="AW87" s="78" t="s">
        <v>460</v>
      </c>
      <c r="AX87" s="82" t="s">
        <v>3545</v>
      </c>
      <c r="AY87" s="78" t="s">
        <v>65</v>
      </c>
      <c r="AZ87" s="2"/>
      <c r="BA87" s="3"/>
      <c r="BB87" s="3"/>
      <c r="BC87" s="3"/>
      <c r="BD87" s="3"/>
    </row>
    <row r="88" spans="1:56" x14ac:dyDescent="0.25">
      <c r="A88" s="64" t="s">
        <v>886</v>
      </c>
      <c r="B88" s="65"/>
      <c r="C88" s="65"/>
      <c r="D88" s="66"/>
      <c r="E88" s="96"/>
      <c r="F88" s="94" t="s">
        <v>3217</v>
      </c>
      <c r="G88" s="95"/>
      <c r="H88" s="69"/>
      <c r="I88" s="70"/>
      <c r="J88" s="97"/>
      <c r="K88" s="69" t="s">
        <v>3887</v>
      </c>
      <c r="L88" s="98"/>
      <c r="M88" s="74"/>
      <c r="N88" s="74"/>
      <c r="O88" s="75"/>
      <c r="P88" s="76"/>
      <c r="Q88" s="76"/>
      <c r="R88" s="108"/>
      <c r="S88" s="108"/>
      <c r="T88" s="108"/>
      <c r="U88" s="108"/>
      <c r="V88" s="109"/>
      <c r="W88" s="109"/>
      <c r="X88" s="109"/>
      <c r="Y88" s="109"/>
      <c r="Z88" s="50"/>
      <c r="AA88" s="71"/>
      <c r="AB88" s="71"/>
      <c r="AC88" s="72"/>
      <c r="AD88" s="78" t="s">
        <v>1922</v>
      </c>
      <c r="AE88" s="78">
        <v>473</v>
      </c>
      <c r="AF88" s="78">
        <v>620</v>
      </c>
      <c r="AG88" s="78">
        <v>3489</v>
      </c>
      <c r="AH88" s="78">
        <v>4809</v>
      </c>
      <c r="AI88" s="78">
        <v>7200</v>
      </c>
      <c r="AJ88" s="78" t="s">
        <v>2235</v>
      </c>
      <c r="AK88" s="78" t="s">
        <v>2494</v>
      </c>
      <c r="AL88" s="78"/>
      <c r="AM88" s="78" t="s">
        <v>317</v>
      </c>
      <c r="AN88" s="80">
        <v>40788.855300925927</v>
      </c>
      <c r="AO88" s="82" t="s">
        <v>2836</v>
      </c>
      <c r="AP88" s="78" t="b">
        <v>1</v>
      </c>
      <c r="AQ88" s="78" t="b">
        <v>0</v>
      </c>
      <c r="AR88" s="78" t="b">
        <v>1</v>
      </c>
      <c r="AS88" s="78" t="s">
        <v>403</v>
      </c>
      <c r="AT88" s="78">
        <v>16</v>
      </c>
      <c r="AU88" s="82" t="s">
        <v>410</v>
      </c>
      <c r="AV88" s="78" t="b">
        <v>0</v>
      </c>
      <c r="AW88" s="78" t="s">
        <v>460</v>
      </c>
      <c r="AX88" s="82" t="s">
        <v>3546</v>
      </c>
      <c r="AY88" s="78" t="s">
        <v>65</v>
      </c>
      <c r="AZ88" s="2"/>
      <c r="BA88" s="3"/>
      <c r="BB88" s="3"/>
      <c r="BC88" s="3"/>
      <c r="BD88" s="3"/>
    </row>
    <row r="89" spans="1:56" x14ac:dyDescent="0.25">
      <c r="A89" s="64" t="s">
        <v>669</v>
      </c>
      <c r="B89" s="65"/>
      <c r="C89" s="65"/>
      <c r="D89" s="66"/>
      <c r="E89" s="96"/>
      <c r="F89" s="94" t="s">
        <v>3218</v>
      </c>
      <c r="G89" s="95"/>
      <c r="H89" s="69"/>
      <c r="I89" s="70"/>
      <c r="J89" s="97"/>
      <c r="K89" s="69" t="s">
        <v>3888</v>
      </c>
      <c r="L89" s="98"/>
      <c r="M89" s="74"/>
      <c r="N89" s="74"/>
      <c r="O89" s="75"/>
      <c r="P89" s="76"/>
      <c r="Q89" s="76"/>
      <c r="R89" s="108"/>
      <c r="S89" s="108"/>
      <c r="T89" s="108"/>
      <c r="U89" s="108"/>
      <c r="V89" s="109"/>
      <c r="W89" s="109"/>
      <c r="X89" s="109"/>
      <c r="Y89" s="109"/>
      <c r="Z89" s="50"/>
      <c r="AA89" s="71"/>
      <c r="AB89" s="71"/>
      <c r="AC89" s="72"/>
      <c r="AD89" s="78" t="s">
        <v>1923</v>
      </c>
      <c r="AE89" s="78">
        <v>192</v>
      </c>
      <c r="AF89" s="78">
        <v>280</v>
      </c>
      <c r="AG89" s="78">
        <v>4886</v>
      </c>
      <c r="AH89" s="78">
        <v>814</v>
      </c>
      <c r="AI89" s="78"/>
      <c r="AJ89" s="78" t="s">
        <v>2236</v>
      </c>
      <c r="AK89" s="78" t="s">
        <v>2459</v>
      </c>
      <c r="AL89" s="82" t="s">
        <v>2660</v>
      </c>
      <c r="AM89" s="78"/>
      <c r="AN89" s="80">
        <v>41192.466122685182</v>
      </c>
      <c r="AO89" s="82" t="s">
        <v>2837</v>
      </c>
      <c r="AP89" s="78" t="b">
        <v>0</v>
      </c>
      <c r="AQ89" s="78" t="b">
        <v>0</v>
      </c>
      <c r="AR89" s="78" t="b">
        <v>0</v>
      </c>
      <c r="AS89" s="78" t="s">
        <v>399</v>
      </c>
      <c r="AT89" s="78">
        <v>34</v>
      </c>
      <c r="AU89" s="82" t="s">
        <v>3073</v>
      </c>
      <c r="AV89" s="78" t="b">
        <v>0</v>
      </c>
      <c r="AW89" s="78" t="s">
        <v>460</v>
      </c>
      <c r="AX89" s="82" t="s">
        <v>3547</v>
      </c>
      <c r="AY89" s="78" t="s">
        <v>66</v>
      </c>
      <c r="AZ89" s="2"/>
      <c r="BA89" s="3"/>
      <c r="BB89" s="3"/>
      <c r="BC89" s="3"/>
      <c r="BD89" s="3"/>
    </row>
    <row r="90" spans="1:56" x14ac:dyDescent="0.25">
      <c r="A90" s="64" t="s">
        <v>887</v>
      </c>
      <c r="B90" s="65"/>
      <c r="C90" s="65"/>
      <c r="D90" s="66"/>
      <c r="E90" s="96"/>
      <c r="F90" s="94" t="s">
        <v>3219</v>
      </c>
      <c r="G90" s="95"/>
      <c r="H90" s="69"/>
      <c r="I90" s="70"/>
      <c r="J90" s="97"/>
      <c r="K90" s="69" t="s">
        <v>3889</v>
      </c>
      <c r="L90" s="98"/>
      <c r="M90" s="74"/>
      <c r="N90" s="74"/>
      <c r="O90" s="75"/>
      <c r="P90" s="76"/>
      <c r="Q90" s="76"/>
      <c r="R90" s="108"/>
      <c r="S90" s="108"/>
      <c r="T90" s="108"/>
      <c r="U90" s="108"/>
      <c r="V90" s="109"/>
      <c r="W90" s="109"/>
      <c r="X90" s="109"/>
      <c r="Y90" s="109"/>
      <c r="Z90" s="50"/>
      <c r="AA90" s="71"/>
      <c r="AB90" s="71"/>
      <c r="AC90" s="72"/>
      <c r="AD90" s="78" t="s">
        <v>1924</v>
      </c>
      <c r="AE90" s="78">
        <v>4174</v>
      </c>
      <c r="AF90" s="78">
        <v>4237</v>
      </c>
      <c r="AG90" s="78">
        <v>12702</v>
      </c>
      <c r="AH90" s="78">
        <v>2526</v>
      </c>
      <c r="AI90" s="78">
        <v>7200</v>
      </c>
      <c r="AJ90" s="78" t="s">
        <v>2237</v>
      </c>
      <c r="AK90" s="78" t="s">
        <v>318</v>
      </c>
      <c r="AL90" s="82" t="s">
        <v>2661</v>
      </c>
      <c r="AM90" s="78" t="s">
        <v>359</v>
      </c>
      <c r="AN90" s="80">
        <v>40609.611342592594</v>
      </c>
      <c r="AO90" s="82" t="s">
        <v>2838</v>
      </c>
      <c r="AP90" s="78" t="b">
        <v>0</v>
      </c>
      <c r="AQ90" s="78" t="b">
        <v>0</v>
      </c>
      <c r="AR90" s="78" t="b">
        <v>1</v>
      </c>
      <c r="AS90" s="78" t="s">
        <v>398</v>
      </c>
      <c r="AT90" s="78">
        <v>202</v>
      </c>
      <c r="AU90" s="82" t="s">
        <v>3074</v>
      </c>
      <c r="AV90" s="78" t="b">
        <v>0</v>
      </c>
      <c r="AW90" s="78" t="s">
        <v>460</v>
      </c>
      <c r="AX90" s="82" t="s">
        <v>3548</v>
      </c>
      <c r="AY90" s="78" t="s">
        <v>65</v>
      </c>
      <c r="AZ90" s="2"/>
      <c r="BA90" s="3"/>
      <c r="BB90" s="3"/>
      <c r="BC90" s="3"/>
      <c r="BD90" s="3"/>
    </row>
    <row r="91" spans="1:56" x14ac:dyDescent="0.25">
      <c r="A91" s="64" t="s">
        <v>888</v>
      </c>
      <c r="B91" s="65"/>
      <c r="C91" s="65"/>
      <c r="D91" s="66"/>
      <c r="E91" s="96"/>
      <c r="F91" s="94" t="s">
        <v>3220</v>
      </c>
      <c r="G91" s="95"/>
      <c r="H91" s="69"/>
      <c r="I91" s="70"/>
      <c r="J91" s="97"/>
      <c r="K91" s="69" t="s">
        <v>3890</v>
      </c>
      <c r="L91" s="98"/>
      <c r="M91" s="74"/>
      <c r="N91" s="74"/>
      <c r="O91" s="75"/>
      <c r="P91" s="76"/>
      <c r="Q91" s="76"/>
      <c r="R91" s="108"/>
      <c r="S91" s="108"/>
      <c r="T91" s="108"/>
      <c r="U91" s="108"/>
      <c r="V91" s="109"/>
      <c r="W91" s="109"/>
      <c r="X91" s="109"/>
      <c r="Y91" s="109"/>
      <c r="Z91" s="50"/>
      <c r="AA91" s="71"/>
      <c r="AB91" s="71"/>
      <c r="AC91" s="72"/>
      <c r="AD91" s="78" t="s">
        <v>1925</v>
      </c>
      <c r="AE91" s="78">
        <v>1758</v>
      </c>
      <c r="AF91" s="78">
        <v>4608</v>
      </c>
      <c r="AG91" s="78">
        <v>3159</v>
      </c>
      <c r="AH91" s="78">
        <v>645</v>
      </c>
      <c r="AI91" s="78">
        <v>7200</v>
      </c>
      <c r="AJ91" s="78" t="s">
        <v>2238</v>
      </c>
      <c r="AK91" s="78" t="s">
        <v>359</v>
      </c>
      <c r="AL91" s="82" t="s">
        <v>2662</v>
      </c>
      <c r="AM91" s="78" t="s">
        <v>359</v>
      </c>
      <c r="AN91" s="80">
        <v>40404.797453703701</v>
      </c>
      <c r="AO91" s="78"/>
      <c r="AP91" s="78" t="b">
        <v>0</v>
      </c>
      <c r="AQ91" s="78" t="b">
        <v>0</v>
      </c>
      <c r="AR91" s="78" t="b">
        <v>0</v>
      </c>
      <c r="AS91" s="78" t="s">
        <v>398</v>
      </c>
      <c r="AT91" s="78">
        <v>202</v>
      </c>
      <c r="AU91" s="82" t="s">
        <v>3075</v>
      </c>
      <c r="AV91" s="78" t="b">
        <v>0</v>
      </c>
      <c r="AW91" s="78" t="s">
        <v>460</v>
      </c>
      <c r="AX91" s="82" t="s">
        <v>3549</v>
      </c>
      <c r="AY91" s="78" t="s">
        <v>65</v>
      </c>
      <c r="AZ91" s="2"/>
      <c r="BA91" s="3"/>
      <c r="BB91" s="3"/>
      <c r="BC91" s="3"/>
      <c r="BD91" s="3"/>
    </row>
    <row r="92" spans="1:56" x14ac:dyDescent="0.25">
      <c r="A92" s="64" t="s">
        <v>889</v>
      </c>
      <c r="B92" s="65"/>
      <c r="C92" s="65"/>
      <c r="D92" s="66"/>
      <c r="E92" s="96"/>
      <c r="F92" s="94" t="s">
        <v>3221</v>
      </c>
      <c r="G92" s="95"/>
      <c r="H92" s="69"/>
      <c r="I92" s="70"/>
      <c r="J92" s="97"/>
      <c r="K92" s="69" t="s">
        <v>3891</v>
      </c>
      <c r="L92" s="98"/>
      <c r="M92" s="74"/>
      <c r="N92" s="74"/>
      <c r="O92" s="75"/>
      <c r="P92" s="76"/>
      <c r="Q92" s="76"/>
      <c r="R92" s="108"/>
      <c r="S92" s="108"/>
      <c r="T92" s="108"/>
      <c r="U92" s="108"/>
      <c r="V92" s="109"/>
      <c r="W92" s="109"/>
      <c r="X92" s="109"/>
      <c r="Y92" s="109"/>
      <c r="Z92" s="50"/>
      <c r="AA92" s="71"/>
      <c r="AB92" s="71"/>
      <c r="AC92" s="72"/>
      <c r="AD92" s="78" t="s">
        <v>1926</v>
      </c>
      <c r="AE92" s="78">
        <v>2227</v>
      </c>
      <c r="AF92" s="78">
        <v>4510</v>
      </c>
      <c r="AG92" s="78">
        <v>8023</v>
      </c>
      <c r="AH92" s="78">
        <v>1830</v>
      </c>
      <c r="AI92" s="78">
        <v>7200</v>
      </c>
      <c r="AJ92" s="78" t="s">
        <v>2239</v>
      </c>
      <c r="AK92" s="78" t="s">
        <v>324</v>
      </c>
      <c r="AL92" s="82" t="s">
        <v>2663</v>
      </c>
      <c r="AM92" s="78" t="s">
        <v>366</v>
      </c>
      <c r="AN92" s="80">
        <v>41075.459479166668</v>
      </c>
      <c r="AO92" s="82" t="s">
        <v>2839</v>
      </c>
      <c r="AP92" s="78" t="b">
        <v>0</v>
      </c>
      <c r="AQ92" s="78" t="b">
        <v>0</v>
      </c>
      <c r="AR92" s="78" t="b">
        <v>1</v>
      </c>
      <c r="AS92" s="78" t="s">
        <v>399</v>
      </c>
      <c r="AT92" s="78">
        <v>236</v>
      </c>
      <c r="AU92" s="82" t="s">
        <v>3076</v>
      </c>
      <c r="AV92" s="78" t="b">
        <v>0</v>
      </c>
      <c r="AW92" s="78" t="s">
        <v>460</v>
      </c>
      <c r="AX92" s="82" t="s">
        <v>3550</v>
      </c>
      <c r="AY92" s="78" t="s">
        <v>65</v>
      </c>
      <c r="AZ92" s="2"/>
      <c r="BA92" s="3"/>
      <c r="BB92" s="3"/>
      <c r="BC92" s="3"/>
      <c r="BD92" s="3"/>
    </row>
    <row r="93" spans="1:56" x14ac:dyDescent="0.25">
      <c r="A93" s="64" t="s">
        <v>670</v>
      </c>
      <c r="B93" s="65"/>
      <c r="C93" s="65"/>
      <c r="D93" s="66"/>
      <c r="E93" s="96"/>
      <c r="F93" s="94" t="s">
        <v>3222</v>
      </c>
      <c r="G93" s="95"/>
      <c r="H93" s="69"/>
      <c r="I93" s="70"/>
      <c r="J93" s="97"/>
      <c r="K93" s="69" t="s">
        <v>3892</v>
      </c>
      <c r="L93" s="98"/>
      <c r="M93" s="74"/>
      <c r="N93" s="74"/>
      <c r="O93" s="75"/>
      <c r="P93" s="76"/>
      <c r="Q93" s="76"/>
      <c r="R93" s="108"/>
      <c r="S93" s="108"/>
      <c r="T93" s="108"/>
      <c r="U93" s="108"/>
      <c r="V93" s="109"/>
      <c r="W93" s="109"/>
      <c r="X93" s="109"/>
      <c r="Y93" s="109"/>
      <c r="Z93" s="50"/>
      <c r="AA93" s="71"/>
      <c r="AB93" s="71"/>
      <c r="AC93" s="72"/>
      <c r="AD93" s="78" t="s">
        <v>1927</v>
      </c>
      <c r="AE93" s="78">
        <v>1716</v>
      </c>
      <c r="AF93" s="78">
        <v>1355</v>
      </c>
      <c r="AG93" s="78">
        <v>6470</v>
      </c>
      <c r="AH93" s="78">
        <v>8741</v>
      </c>
      <c r="AI93" s="78">
        <v>-25200</v>
      </c>
      <c r="AJ93" s="78" t="s">
        <v>2240</v>
      </c>
      <c r="AK93" s="78"/>
      <c r="AL93" s="78"/>
      <c r="AM93" s="78" t="s">
        <v>354</v>
      </c>
      <c r="AN93" s="80">
        <v>42325.72179398148</v>
      </c>
      <c r="AO93" s="82" t="s">
        <v>2840</v>
      </c>
      <c r="AP93" s="78" t="b">
        <v>0</v>
      </c>
      <c r="AQ93" s="78" t="b">
        <v>0</v>
      </c>
      <c r="AR93" s="78" t="b">
        <v>0</v>
      </c>
      <c r="AS93" s="78" t="s">
        <v>403</v>
      </c>
      <c r="AT93" s="78">
        <v>18</v>
      </c>
      <c r="AU93" s="82" t="s">
        <v>410</v>
      </c>
      <c r="AV93" s="78" t="b">
        <v>0</v>
      </c>
      <c r="AW93" s="78" t="s">
        <v>460</v>
      </c>
      <c r="AX93" s="82" t="s">
        <v>3551</v>
      </c>
      <c r="AY93" s="78" t="s">
        <v>66</v>
      </c>
      <c r="AZ93" s="2"/>
      <c r="BA93" s="3"/>
      <c r="BB93" s="3"/>
      <c r="BC93" s="3"/>
      <c r="BD93" s="3"/>
    </row>
    <row r="94" spans="1:56" x14ac:dyDescent="0.25">
      <c r="A94" s="64" t="s">
        <v>785</v>
      </c>
      <c r="B94" s="65"/>
      <c r="C94" s="65"/>
      <c r="D94" s="66"/>
      <c r="E94" s="96"/>
      <c r="F94" s="94" t="s">
        <v>3223</v>
      </c>
      <c r="G94" s="95"/>
      <c r="H94" s="69"/>
      <c r="I94" s="70"/>
      <c r="J94" s="97"/>
      <c r="K94" s="69" t="s">
        <v>3893</v>
      </c>
      <c r="L94" s="98"/>
      <c r="M94" s="74"/>
      <c r="N94" s="74"/>
      <c r="O94" s="75"/>
      <c r="P94" s="76"/>
      <c r="Q94" s="76"/>
      <c r="R94" s="108"/>
      <c r="S94" s="108"/>
      <c r="T94" s="108"/>
      <c r="U94" s="108"/>
      <c r="V94" s="109"/>
      <c r="W94" s="109"/>
      <c r="X94" s="109"/>
      <c r="Y94" s="109"/>
      <c r="Z94" s="50"/>
      <c r="AA94" s="71"/>
      <c r="AB94" s="71"/>
      <c r="AC94" s="72"/>
      <c r="AD94" s="78" t="s">
        <v>1928</v>
      </c>
      <c r="AE94" s="78">
        <v>12300</v>
      </c>
      <c r="AF94" s="78">
        <v>12298</v>
      </c>
      <c r="AG94" s="78">
        <v>61020</v>
      </c>
      <c r="AH94" s="78">
        <v>65957</v>
      </c>
      <c r="AI94" s="78">
        <v>-25200</v>
      </c>
      <c r="AJ94" s="78" t="s">
        <v>2241</v>
      </c>
      <c r="AK94" s="78" t="s">
        <v>592</v>
      </c>
      <c r="AL94" s="78"/>
      <c r="AM94" s="78" t="s">
        <v>354</v>
      </c>
      <c r="AN94" s="80">
        <v>41932.540856481479</v>
      </c>
      <c r="AO94" s="82" t="s">
        <v>2841</v>
      </c>
      <c r="AP94" s="78" t="b">
        <v>1</v>
      </c>
      <c r="AQ94" s="78" t="b">
        <v>0</v>
      </c>
      <c r="AR94" s="78" t="b">
        <v>0</v>
      </c>
      <c r="AS94" s="78" t="s">
        <v>403</v>
      </c>
      <c r="AT94" s="78">
        <v>146</v>
      </c>
      <c r="AU94" s="82" t="s">
        <v>410</v>
      </c>
      <c r="AV94" s="78" t="b">
        <v>0</v>
      </c>
      <c r="AW94" s="78" t="s">
        <v>460</v>
      </c>
      <c r="AX94" s="82" t="s">
        <v>3552</v>
      </c>
      <c r="AY94" s="78" t="s">
        <v>66</v>
      </c>
      <c r="AZ94" s="2"/>
      <c r="BA94" s="3"/>
      <c r="BB94" s="3"/>
      <c r="BC94" s="3"/>
      <c r="BD94" s="3"/>
    </row>
    <row r="95" spans="1:56" x14ac:dyDescent="0.25">
      <c r="A95" s="64" t="s">
        <v>671</v>
      </c>
      <c r="B95" s="65"/>
      <c r="C95" s="65"/>
      <c r="D95" s="66"/>
      <c r="E95" s="96"/>
      <c r="F95" s="94" t="s">
        <v>3224</v>
      </c>
      <c r="G95" s="95"/>
      <c r="H95" s="69"/>
      <c r="I95" s="70"/>
      <c r="J95" s="97"/>
      <c r="K95" s="69" t="s">
        <v>3894</v>
      </c>
      <c r="L95" s="98"/>
      <c r="M95" s="74"/>
      <c r="N95" s="74"/>
      <c r="O95" s="75"/>
      <c r="P95" s="76"/>
      <c r="Q95" s="76"/>
      <c r="R95" s="108"/>
      <c r="S95" s="108"/>
      <c r="T95" s="108"/>
      <c r="U95" s="108"/>
      <c r="V95" s="109"/>
      <c r="W95" s="109"/>
      <c r="X95" s="109"/>
      <c r="Y95" s="109"/>
      <c r="Z95" s="50"/>
      <c r="AA95" s="71"/>
      <c r="AB95" s="71"/>
      <c r="AC95" s="72"/>
      <c r="AD95" s="78" t="s">
        <v>1929</v>
      </c>
      <c r="AE95" s="78">
        <v>162</v>
      </c>
      <c r="AF95" s="78">
        <v>306</v>
      </c>
      <c r="AG95" s="78">
        <v>58384</v>
      </c>
      <c r="AH95" s="78">
        <v>2</v>
      </c>
      <c r="AI95" s="78">
        <v>-14400</v>
      </c>
      <c r="AJ95" s="78" t="s">
        <v>2242</v>
      </c>
      <c r="AK95" s="78" t="s">
        <v>2496</v>
      </c>
      <c r="AL95" s="82" t="s">
        <v>2664</v>
      </c>
      <c r="AM95" s="78" t="s">
        <v>356</v>
      </c>
      <c r="AN95" s="80">
        <v>41662.786631944444</v>
      </c>
      <c r="AO95" s="78"/>
      <c r="AP95" s="78" t="b">
        <v>1</v>
      </c>
      <c r="AQ95" s="78" t="b">
        <v>0</v>
      </c>
      <c r="AR95" s="78" t="b">
        <v>0</v>
      </c>
      <c r="AS95" s="78" t="s">
        <v>398</v>
      </c>
      <c r="AT95" s="78">
        <v>55</v>
      </c>
      <c r="AU95" s="82" t="s">
        <v>410</v>
      </c>
      <c r="AV95" s="78" t="b">
        <v>0</v>
      </c>
      <c r="AW95" s="78" t="s">
        <v>460</v>
      </c>
      <c r="AX95" s="82" t="s">
        <v>3553</v>
      </c>
      <c r="AY95" s="78" t="s">
        <v>66</v>
      </c>
      <c r="AZ95" s="2"/>
      <c r="BA95" s="3"/>
      <c r="BB95" s="3"/>
      <c r="BC95" s="3"/>
      <c r="BD95" s="3"/>
    </row>
    <row r="96" spans="1:56" x14ac:dyDescent="0.25">
      <c r="A96" s="64" t="s">
        <v>890</v>
      </c>
      <c r="B96" s="65"/>
      <c r="C96" s="65"/>
      <c r="D96" s="66"/>
      <c r="E96" s="96"/>
      <c r="F96" s="94" t="s">
        <v>3225</v>
      </c>
      <c r="G96" s="95"/>
      <c r="H96" s="69"/>
      <c r="I96" s="70"/>
      <c r="J96" s="97"/>
      <c r="K96" s="69" t="s">
        <v>3895</v>
      </c>
      <c r="L96" s="98"/>
      <c r="M96" s="74"/>
      <c r="N96" s="74"/>
      <c r="O96" s="75"/>
      <c r="P96" s="76"/>
      <c r="Q96" s="76"/>
      <c r="R96" s="108"/>
      <c r="S96" s="108"/>
      <c r="T96" s="108"/>
      <c r="U96" s="108"/>
      <c r="V96" s="109"/>
      <c r="W96" s="109"/>
      <c r="X96" s="109"/>
      <c r="Y96" s="109"/>
      <c r="Z96" s="50"/>
      <c r="AA96" s="71"/>
      <c r="AB96" s="71"/>
      <c r="AC96" s="72"/>
      <c r="AD96" s="78" t="s">
        <v>1930</v>
      </c>
      <c r="AE96" s="78">
        <v>940</v>
      </c>
      <c r="AF96" s="78">
        <v>9158</v>
      </c>
      <c r="AG96" s="78">
        <v>12011</v>
      </c>
      <c r="AH96" s="78">
        <v>834</v>
      </c>
      <c r="AI96" s="78">
        <v>-14400</v>
      </c>
      <c r="AJ96" s="78" t="s">
        <v>2243</v>
      </c>
      <c r="AK96" s="78" t="s">
        <v>529</v>
      </c>
      <c r="AL96" s="82" t="s">
        <v>2665</v>
      </c>
      <c r="AM96" s="78" t="s">
        <v>356</v>
      </c>
      <c r="AN96" s="80">
        <v>39905.829085648147</v>
      </c>
      <c r="AO96" s="82" t="s">
        <v>2842</v>
      </c>
      <c r="AP96" s="78" t="b">
        <v>0</v>
      </c>
      <c r="AQ96" s="78" t="b">
        <v>0</v>
      </c>
      <c r="AR96" s="78" t="b">
        <v>1</v>
      </c>
      <c r="AS96" s="78" t="s">
        <v>398</v>
      </c>
      <c r="AT96" s="78">
        <v>291</v>
      </c>
      <c r="AU96" s="82" t="s">
        <v>3077</v>
      </c>
      <c r="AV96" s="78" t="b">
        <v>0</v>
      </c>
      <c r="AW96" s="78" t="s">
        <v>460</v>
      </c>
      <c r="AX96" s="82" t="s">
        <v>3554</v>
      </c>
      <c r="AY96" s="78" t="s">
        <v>65</v>
      </c>
      <c r="AZ96" s="2"/>
      <c r="BA96" s="3"/>
      <c r="BB96" s="3"/>
      <c r="BC96" s="3"/>
      <c r="BD96" s="3"/>
    </row>
    <row r="97" spans="1:56" x14ac:dyDescent="0.25">
      <c r="A97" s="64" t="s">
        <v>672</v>
      </c>
      <c r="B97" s="65"/>
      <c r="C97" s="65"/>
      <c r="D97" s="66"/>
      <c r="E97" s="96"/>
      <c r="F97" s="94" t="s">
        <v>3226</v>
      </c>
      <c r="G97" s="95"/>
      <c r="H97" s="69"/>
      <c r="I97" s="70"/>
      <c r="J97" s="97"/>
      <c r="K97" s="69" t="s">
        <v>3896</v>
      </c>
      <c r="L97" s="98"/>
      <c r="M97" s="74"/>
      <c r="N97" s="74"/>
      <c r="O97" s="75"/>
      <c r="P97" s="76"/>
      <c r="Q97" s="76"/>
      <c r="R97" s="108"/>
      <c r="S97" s="108"/>
      <c r="T97" s="108"/>
      <c r="U97" s="108"/>
      <c r="V97" s="109"/>
      <c r="W97" s="109"/>
      <c r="X97" s="109"/>
      <c r="Y97" s="109"/>
      <c r="Z97" s="50"/>
      <c r="AA97" s="71"/>
      <c r="AB97" s="71"/>
      <c r="AC97" s="72"/>
      <c r="AD97" s="78" t="s">
        <v>1931</v>
      </c>
      <c r="AE97" s="78">
        <v>96</v>
      </c>
      <c r="AF97" s="78">
        <v>52</v>
      </c>
      <c r="AG97" s="78">
        <v>88</v>
      </c>
      <c r="AH97" s="78">
        <v>69</v>
      </c>
      <c r="AI97" s="78"/>
      <c r="AJ97" s="78"/>
      <c r="AK97" s="78"/>
      <c r="AL97" s="78"/>
      <c r="AM97" s="78"/>
      <c r="AN97" s="80">
        <v>42445.895219907405</v>
      </c>
      <c r="AO97" s="78"/>
      <c r="AP97" s="78" t="b">
        <v>1</v>
      </c>
      <c r="AQ97" s="78" t="b">
        <v>0</v>
      </c>
      <c r="AR97" s="78" t="b">
        <v>0</v>
      </c>
      <c r="AS97" s="78" t="s">
        <v>398</v>
      </c>
      <c r="AT97" s="78">
        <v>5</v>
      </c>
      <c r="AU97" s="78"/>
      <c r="AV97" s="78" t="b">
        <v>0</v>
      </c>
      <c r="AW97" s="78" t="s">
        <v>460</v>
      </c>
      <c r="AX97" s="82" t="s">
        <v>3555</v>
      </c>
      <c r="AY97" s="78" t="s">
        <v>66</v>
      </c>
      <c r="AZ97" s="2"/>
      <c r="BA97" s="3"/>
      <c r="BB97" s="3"/>
      <c r="BC97" s="3"/>
      <c r="BD97" s="3"/>
    </row>
    <row r="98" spans="1:56" x14ac:dyDescent="0.25">
      <c r="A98" s="64" t="s">
        <v>891</v>
      </c>
      <c r="B98" s="65"/>
      <c r="C98" s="65"/>
      <c r="D98" s="66"/>
      <c r="E98" s="96"/>
      <c r="F98" s="94" t="s">
        <v>3227</v>
      </c>
      <c r="G98" s="95"/>
      <c r="H98" s="69"/>
      <c r="I98" s="70"/>
      <c r="J98" s="97"/>
      <c r="K98" s="69" t="s">
        <v>3897</v>
      </c>
      <c r="L98" s="98"/>
      <c r="M98" s="74"/>
      <c r="N98" s="74"/>
      <c r="O98" s="75"/>
      <c r="P98" s="76"/>
      <c r="Q98" s="76"/>
      <c r="R98" s="108"/>
      <c r="S98" s="108"/>
      <c r="T98" s="108"/>
      <c r="U98" s="108"/>
      <c r="V98" s="109"/>
      <c r="W98" s="109"/>
      <c r="X98" s="109"/>
      <c r="Y98" s="109"/>
      <c r="Z98" s="50"/>
      <c r="AA98" s="71"/>
      <c r="AB98" s="71"/>
      <c r="AC98" s="72"/>
      <c r="AD98" s="78" t="s">
        <v>1932</v>
      </c>
      <c r="AE98" s="78">
        <v>100</v>
      </c>
      <c r="AF98" s="78">
        <v>217</v>
      </c>
      <c r="AG98" s="78">
        <v>2555</v>
      </c>
      <c r="AH98" s="78">
        <v>590</v>
      </c>
      <c r="AI98" s="78">
        <v>7200</v>
      </c>
      <c r="AJ98" s="78" t="s">
        <v>2244</v>
      </c>
      <c r="AK98" s="78" t="s">
        <v>2497</v>
      </c>
      <c r="AL98" s="82" t="s">
        <v>2666</v>
      </c>
      <c r="AM98" s="78" t="s">
        <v>362</v>
      </c>
      <c r="AN98" s="80">
        <v>40069.914895833332</v>
      </c>
      <c r="AO98" s="82" t="s">
        <v>2843</v>
      </c>
      <c r="AP98" s="78" t="b">
        <v>0</v>
      </c>
      <c r="AQ98" s="78" t="b">
        <v>0</v>
      </c>
      <c r="AR98" s="78" t="b">
        <v>0</v>
      </c>
      <c r="AS98" s="78" t="s">
        <v>404</v>
      </c>
      <c r="AT98" s="78">
        <v>17</v>
      </c>
      <c r="AU98" s="82" t="s">
        <v>425</v>
      </c>
      <c r="AV98" s="78" t="b">
        <v>0</v>
      </c>
      <c r="AW98" s="78" t="s">
        <v>460</v>
      </c>
      <c r="AX98" s="82" t="s">
        <v>3556</v>
      </c>
      <c r="AY98" s="78" t="s">
        <v>65</v>
      </c>
      <c r="AZ98" s="2"/>
      <c r="BA98" s="3"/>
      <c r="BB98" s="3"/>
      <c r="BC98" s="3"/>
      <c r="BD98" s="3"/>
    </row>
    <row r="99" spans="1:56" x14ac:dyDescent="0.25">
      <c r="A99" s="64" t="s">
        <v>892</v>
      </c>
      <c r="B99" s="65"/>
      <c r="C99" s="65"/>
      <c r="D99" s="66"/>
      <c r="E99" s="96"/>
      <c r="F99" s="94" t="s">
        <v>3228</v>
      </c>
      <c r="G99" s="95"/>
      <c r="H99" s="69"/>
      <c r="I99" s="70"/>
      <c r="J99" s="97"/>
      <c r="K99" s="69" t="s">
        <v>3898</v>
      </c>
      <c r="L99" s="98"/>
      <c r="M99" s="74"/>
      <c r="N99" s="74"/>
      <c r="O99" s="75"/>
      <c r="P99" s="76"/>
      <c r="Q99" s="76"/>
      <c r="R99" s="108"/>
      <c r="S99" s="108"/>
      <c r="T99" s="108"/>
      <c r="U99" s="108"/>
      <c r="V99" s="109"/>
      <c r="W99" s="109"/>
      <c r="X99" s="109"/>
      <c r="Y99" s="109"/>
      <c r="Z99" s="50"/>
      <c r="AA99" s="71"/>
      <c r="AB99" s="71"/>
      <c r="AC99" s="72"/>
      <c r="AD99" s="78" t="s">
        <v>1933</v>
      </c>
      <c r="AE99" s="78">
        <v>2445</v>
      </c>
      <c r="AF99" s="78">
        <v>1353</v>
      </c>
      <c r="AG99" s="78">
        <v>5290</v>
      </c>
      <c r="AH99" s="78">
        <v>9778</v>
      </c>
      <c r="AI99" s="78">
        <v>10800</v>
      </c>
      <c r="AJ99" s="78" t="s">
        <v>2245</v>
      </c>
      <c r="AK99" s="78" t="s">
        <v>2498</v>
      </c>
      <c r="AL99" s="82" t="s">
        <v>2667</v>
      </c>
      <c r="AM99" s="78" t="s">
        <v>327</v>
      </c>
      <c r="AN99" s="80">
        <v>41142.380358796298</v>
      </c>
      <c r="AO99" s="82" t="s">
        <v>2844</v>
      </c>
      <c r="AP99" s="78" t="b">
        <v>0</v>
      </c>
      <c r="AQ99" s="78" t="b">
        <v>0</v>
      </c>
      <c r="AR99" s="78" t="b">
        <v>1</v>
      </c>
      <c r="AS99" s="78" t="s">
        <v>404</v>
      </c>
      <c r="AT99" s="78">
        <v>121</v>
      </c>
      <c r="AU99" s="82" t="s">
        <v>3078</v>
      </c>
      <c r="AV99" s="78" t="b">
        <v>0</v>
      </c>
      <c r="AW99" s="78" t="s">
        <v>460</v>
      </c>
      <c r="AX99" s="82" t="s">
        <v>3557</v>
      </c>
      <c r="AY99" s="78" t="s">
        <v>65</v>
      </c>
      <c r="AZ99" s="2"/>
      <c r="BA99" s="3"/>
      <c r="BB99" s="3"/>
      <c r="BC99" s="3"/>
      <c r="BD99" s="3"/>
    </row>
    <row r="100" spans="1:56" x14ac:dyDescent="0.25">
      <c r="A100" s="64" t="s">
        <v>673</v>
      </c>
      <c r="B100" s="65"/>
      <c r="C100" s="65"/>
      <c r="D100" s="66"/>
      <c r="E100" s="96"/>
      <c r="F100" s="94" t="s">
        <v>3229</v>
      </c>
      <c r="G100" s="95"/>
      <c r="H100" s="69"/>
      <c r="I100" s="70"/>
      <c r="J100" s="97"/>
      <c r="K100" s="69" t="s">
        <v>3899</v>
      </c>
      <c r="L100" s="98"/>
      <c r="M100" s="74"/>
      <c r="N100" s="74"/>
      <c r="O100" s="75"/>
      <c r="P100" s="76"/>
      <c r="Q100" s="76"/>
      <c r="R100" s="108"/>
      <c r="S100" s="108"/>
      <c r="T100" s="108"/>
      <c r="U100" s="108"/>
      <c r="V100" s="109"/>
      <c r="W100" s="109"/>
      <c r="X100" s="109"/>
      <c r="Y100" s="109"/>
      <c r="Z100" s="50"/>
      <c r="AA100" s="71"/>
      <c r="AB100" s="71"/>
      <c r="AC100" s="72"/>
      <c r="AD100" s="78" t="s">
        <v>1934</v>
      </c>
      <c r="AE100" s="78">
        <v>69</v>
      </c>
      <c r="AF100" s="78">
        <v>555</v>
      </c>
      <c r="AG100" s="78">
        <v>1940</v>
      </c>
      <c r="AH100" s="78">
        <v>2726</v>
      </c>
      <c r="AI100" s="78">
        <v>7200</v>
      </c>
      <c r="AJ100" s="78" t="s">
        <v>2246</v>
      </c>
      <c r="AK100" s="78" t="s">
        <v>2499</v>
      </c>
      <c r="AL100" s="78"/>
      <c r="AM100" s="78" t="s">
        <v>323</v>
      </c>
      <c r="AN100" s="80">
        <v>41500.865231481483</v>
      </c>
      <c r="AO100" s="82" t="s">
        <v>2845</v>
      </c>
      <c r="AP100" s="78" t="b">
        <v>1</v>
      </c>
      <c r="AQ100" s="78" t="b">
        <v>0</v>
      </c>
      <c r="AR100" s="78" t="b">
        <v>0</v>
      </c>
      <c r="AS100" s="78" t="s">
        <v>403</v>
      </c>
      <c r="AT100" s="78">
        <v>2</v>
      </c>
      <c r="AU100" s="82" t="s">
        <v>410</v>
      </c>
      <c r="AV100" s="78" t="b">
        <v>0</v>
      </c>
      <c r="AW100" s="78" t="s">
        <v>460</v>
      </c>
      <c r="AX100" s="82" t="s">
        <v>3558</v>
      </c>
      <c r="AY100" s="78" t="s">
        <v>66</v>
      </c>
      <c r="AZ100" s="2"/>
      <c r="BA100" s="3"/>
      <c r="BB100" s="3"/>
      <c r="BC100" s="3"/>
      <c r="BD100" s="3"/>
    </row>
    <row r="101" spans="1:56" x14ac:dyDescent="0.25">
      <c r="A101" s="64" t="s">
        <v>674</v>
      </c>
      <c r="B101" s="65"/>
      <c r="C101" s="65"/>
      <c r="D101" s="66"/>
      <c r="E101" s="96"/>
      <c r="F101" s="94" t="s">
        <v>3230</v>
      </c>
      <c r="G101" s="95"/>
      <c r="H101" s="69"/>
      <c r="I101" s="70"/>
      <c r="J101" s="97"/>
      <c r="K101" s="69" t="s">
        <v>3900</v>
      </c>
      <c r="L101" s="98"/>
      <c r="M101" s="74"/>
      <c r="N101" s="74"/>
      <c r="O101" s="75"/>
      <c r="P101" s="76"/>
      <c r="Q101" s="76"/>
      <c r="R101" s="108"/>
      <c r="S101" s="108"/>
      <c r="T101" s="108"/>
      <c r="U101" s="108"/>
      <c r="V101" s="109"/>
      <c r="W101" s="109"/>
      <c r="X101" s="109"/>
      <c r="Y101" s="109"/>
      <c r="Z101" s="50"/>
      <c r="AA101" s="71"/>
      <c r="AB101" s="71"/>
      <c r="AC101" s="72"/>
      <c r="AD101" s="78" t="s">
        <v>1935</v>
      </c>
      <c r="AE101" s="78">
        <v>2515</v>
      </c>
      <c r="AF101" s="78">
        <v>705</v>
      </c>
      <c r="AG101" s="78">
        <v>27685</v>
      </c>
      <c r="AH101" s="78">
        <v>2610</v>
      </c>
      <c r="AI101" s="78">
        <v>7200</v>
      </c>
      <c r="AJ101" s="78"/>
      <c r="AK101" s="78" t="s">
        <v>2500</v>
      </c>
      <c r="AL101" s="78"/>
      <c r="AM101" s="78" t="s">
        <v>362</v>
      </c>
      <c r="AN101" s="80">
        <v>40176.775821759256</v>
      </c>
      <c r="AO101" s="82" t="s">
        <v>2846</v>
      </c>
      <c r="AP101" s="78" t="b">
        <v>0</v>
      </c>
      <c r="AQ101" s="78" t="b">
        <v>0</v>
      </c>
      <c r="AR101" s="78" t="b">
        <v>0</v>
      </c>
      <c r="AS101" s="78" t="s">
        <v>404</v>
      </c>
      <c r="AT101" s="78">
        <v>104</v>
      </c>
      <c r="AU101" s="82" t="s">
        <v>431</v>
      </c>
      <c r="AV101" s="78" t="b">
        <v>0</v>
      </c>
      <c r="AW101" s="78" t="s">
        <v>460</v>
      </c>
      <c r="AX101" s="82" t="s">
        <v>3559</v>
      </c>
      <c r="AY101" s="78" t="s">
        <v>66</v>
      </c>
      <c r="AZ101" s="2"/>
      <c r="BA101" s="3"/>
      <c r="BB101" s="3"/>
      <c r="BC101" s="3"/>
      <c r="BD101" s="3"/>
    </row>
    <row r="102" spans="1:56" x14ac:dyDescent="0.25">
      <c r="A102" s="64" t="s">
        <v>893</v>
      </c>
      <c r="B102" s="65"/>
      <c r="C102" s="65"/>
      <c r="D102" s="66"/>
      <c r="E102" s="96"/>
      <c r="F102" s="94" t="s">
        <v>3231</v>
      </c>
      <c r="G102" s="95"/>
      <c r="H102" s="69"/>
      <c r="I102" s="70"/>
      <c r="J102" s="97"/>
      <c r="K102" s="69" t="s">
        <v>3901</v>
      </c>
      <c r="L102" s="98"/>
      <c r="M102" s="74"/>
      <c r="N102" s="74"/>
      <c r="O102" s="75"/>
      <c r="P102" s="76"/>
      <c r="Q102" s="76"/>
      <c r="R102" s="108"/>
      <c r="S102" s="108"/>
      <c r="T102" s="108"/>
      <c r="U102" s="108"/>
      <c r="V102" s="109"/>
      <c r="W102" s="109"/>
      <c r="X102" s="109"/>
      <c r="Y102" s="109"/>
      <c r="Z102" s="50"/>
      <c r="AA102" s="71"/>
      <c r="AB102" s="71"/>
      <c r="AC102" s="72"/>
      <c r="AD102" s="78" t="s">
        <v>1936</v>
      </c>
      <c r="AE102" s="78">
        <v>1843</v>
      </c>
      <c r="AF102" s="78">
        <v>1532</v>
      </c>
      <c r="AG102" s="78">
        <v>4617</v>
      </c>
      <c r="AH102" s="78">
        <v>607</v>
      </c>
      <c r="AI102" s="78"/>
      <c r="AJ102" s="78" t="s">
        <v>2247</v>
      </c>
      <c r="AK102" s="78"/>
      <c r="AL102" s="78"/>
      <c r="AM102" s="78"/>
      <c r="AN102" s="80">
        <v>41928.768796296295</v>
      </c>
      <c r="AO102" s="82" t="s">
        <v>2847</v>
      </c>
      <c r="AP102" s="78" t="b">
        <v>1</v>
      </c>
      <c r="AQ102" s="78" t="b">
        <v>0</v>
      </c>
      <c r="AR102" s="78" t="b">
        <v>1</v>
      </c>
      <c r="AS102" s="78" t="s">
        <v>404</v>
      </c>
      <c r="AT102" s="78">
        <v>37</v>
      </c>
      <c r="AU102" s="82" t="s">
        <v>410</v>
      </c>
      <c r="AV102" s="78" t="b">
        <v>0</v>
      </c>
      <c r="AW102" s="78" t="s">
        <v>460</v>
      </c>
      <c r="AX102" s="82" t="s">
        <v>3560</v>
      </c>
      <c r="AY102" s="78" t="s">
        <v>65</v>
      </c>
      <c r="AZ102" s="2"/>
      <c r="BA102" s="3"/>
      <c r="BB102" s="3"/>
      <c r="BC102" s="3"/>
      <c r="BD102" s="3"/>
    </row>
    <row r="103" spans="1:56" x14ac:dyDescent="0.25">
      <c r="A103" s="64" t="s">
        <v>675</v>
      </c>
      <c r="B103" s="65"/>
      <c r="C103" s="65"/>
      <c r="D103" s="66"/>
      <c r="E103" s="96"/>
      <c r="F103" s="94" t="s">
        <v>3232</v>
      </c>
      <c r="G103" s="95"/>
      <c r="H103" s="69"/>
      <c r="I103" s="70"/>
      <c r="J103" s="97"/>
      <c r="K103" s="69" t="s">
        <v>3902</v>
      </c>
      <c r="L103" s="98"/>
      <c r="M103" s="74"/>
      <c r="N103" s="74"/>
      <c r="O103" s="75"/>
      <c r="P103" s="76"/>
      <c r="Q103" s="76"/>
      <c r="R103" s="108"/>
      <c r="S103" s="108"/>
      <c r="T103" s="108"/>
      <c r="U103" s="108"/>
      <c r="V103" s="109"/>
      <c r="W103" s="109"/>
      <c r="X103" s="109"/>
      <c r="Y103" s="109"/>
      <c r="Z103" s="50"/>
      <c r="AA103" s="71"/>
      <c r="AB103" s="71"/>
      <c r="AC103" s="72"/>
      <c r="AD103" s="78" t="s">
        <v>1937</v>
      </c>
      <c r="AE103" s="78">
        <v>3627</v>
      </c>
      <c r="AF103" s="78">
        <v>10056</v>
      </c>
      <c r="AG103" s="78">
        <v>53327</v>
      </c>
      <c r="AH103" s="78">
        <v>16262</v>
      </c>
      <c r="AI103" s="78">
        <v>28800</v>
      </c>
      <c r="AJ103" s="78" t="s">
        <v>2248</v>
      </c>
      <c r="AK103" s="78" t="s">
        <v>2501</v>
      </c>
      <c r="AL103" s="82" t="s">
        <v>2668</v>
      </c>
      <c r="AM103" s="78" t="s">
        <v>371</v>
      </c>
      <c r="AN103" s="80">
        <v>41784.435069444444</v>
      </c>
      <c r="AO103" s="82" t="s">
        <v>2848</v>
      </c>
      <c r="AP103" s="78" t="b">
        <v>1</v>
      </c>
      <c r="AQ103" s="78" t="b">
        <v>0</v>
      </c>
      <c r="AR103" s="78" t="b">
        <v>0</v>
      </c>
      <c r="AS103" s="78" t="s">
        <v>403</v>
      </c>
      <c r="AT103" s="78">
        <v>329</v>
      </c>
      <c r="AU103" s="82" t="s">
        <v>410</v>
      </c>
      <c r="AV103" s="78" t="b">
        <v>0</v>
      </c>
      <c r="AW103" s="78" t="s">
        <v>460</v>
      </c>
      <c r="AX103" s="82" t="s">
        <v>3561</v>
      </c>
      <c r="AY103" s="78" t="s">
        <v>66</v>
      </c>
      <c r="AZ103" s="2"/>
      <c r="BA103" s="3"/>
      <c r="BB103" s="3"/>
      <c r="BC103" s="3"/>
      <c r="BD103" s="3"/>
    </row>
    <row r="104" spans="1:56" x14ac:dyDescent="0.25">
      <c r="A104" s="64" t="s">
        <v>736</v>
      </c>
      <c r="B104" s="65"/>
      <c r="C104" s="65"/>
      <c r="D104" s="66"/>
      <c r="E104" s="96"/>
      <c r="F104" s="94" t="s">
        <v>3233</v>
      </c>
      <c r="G104" s="95"/>
      <c r="H104" s="69"/>
      <c r="I104" s="70"/>
      <c r="J104" s="97"/>
      <c r="K104" s="69" t="s">
        <v>3903</v>
      </c>
      <c r="L104" s="98"/>
      <c r="M104" s="74"/>
      <c r="N104" s="74"/>
      <c r="O104" s="75"/>
      <c r="P104" s="76"/>
      <c r="Q104" s="76"/>
      <c r="R104" s="108"/>
      <c r="S104" s="108"/>
      <c r="T104" s="108"/>
      <c r="U104" s="108"/>
      <c r="V104" s="109"/>
      <c r="W104" s="109"/>
      <c r="X104" s="109"/>
      <c r="Y104" s="109"/>
      <c r="Z104" s="50"/>
      <c r="AA104" s="71"/>
      <c r="AB104" s="71"/>
      <c r="AC104" s="72"/>
      <c r="AD104" s="78" t="s">
        <v>1938</v>
      </c>
      <c r="AE104" s="78">
        <v>326</v>
      </c>
      <c r="AF104" s="78">
        <v>451</v>
      </c>
      <c r="AG104" s="78">
        <v>7108</v>
      </c>
      <c r="AH104" s="78">
        <v>336</v>
      </c>
      <c r="AI104" s="78">
        <v>7200</v>
      </c>
      <c r="AJ104" s="78" t="s">
        <v>2249</v>
      </c>
      <c r="AK104" s="78"/>
      <c r="AL104" s="78"/>
      <c r="AM104" s="78" t="s">
        <v>323</v>
      </c>
      <c r="AN104" s="80">
        <v>41372.840474537035</v>
      </c>
      <c r="AO104" s="78"/>
      <c r="AP104" s="78" t="b">
        <v>1</v>
      </c>
      <c r="AQ104" s="78" t="b">
        <v>0</v>
      </c>
      <c r="AR104" s="78" t="b">
        <v>0</v>
      </c>
      <c r="AS104" s="78" t="s">
        <v>403</v>
      </c>
      <c r="AT104" s="78">
        <v>32</v>
      </c>
      <c r="AU104" s="82" t="s">
        <v>410</v>
      </c>
      <c r="AV104" s="78" t="b">
        <v>0</v>
      </c>
      <c r="AW104" s="78" t="s">
        <v>460</v>
      </c>
      <c r="AX104" s="82" t="s">
        <v>3562</v>
      </c>
      <c r="AY104" s="78" t="s">
        <v>66</v>
      </c>
      <c r="AZ104" s="2"/>
      <c r="BA104" s="3"/>
      <c r="BB104" s="3"/>
      <c r="BC104" s="3"/>
      <c r="BD104" s="3"/>
    </row>
    <row r="105" spans="1:56" x14ac:dyDescent="0.25">
      <c r="A105" s="64" t="s">
        <v>735</v>
      </c>
      <c r="B105" s="65"/>
      <c r="C105" s="65"/>
      <c r="D105" s="66"/>
      <c r="E105" s="96"/>
      <c r="F105" s="94" t="s">
        <v>3234</v>
      </c>
      <c r="G105" s="95"/>
      <c r="H105" s="69"/>
      <c r="I105" s="70"/>
      <c r="J105" s="97"/>
      <c r="K105" s="69" t="s">
        <v>3904</v>
      </c>
      <c r="L105" s="98"/>
      <c r="M105" s="74"/>
      <c r="N105" s="74"/>
      <c r="O105" s="75"/>
      <c r="P105" s="76"/>
      <c r="Q105" s="76"/>
      <c r="R105" s="108"/>
      <c r="S105" s="108"/>
      <c r="T105" s="108"/>
      <c r="U105" s="108"/>
      <c r="V105" s="109"/>
      <c r="W105" s="109"/>
      <c r="X105" s="109"/>
      <c r="Y105" s="109"/>
      <c r="Z105" s="50"/>
      <c r="AA105" s="71"/>
      <c r="AB105" s="71"/>
      <c r="AC105" s="72"/>
      <c r="AD105" s="78" t="s">
        <v>1939</v>
      </c>
      <c r="AE105" s="78">
        <v>1586</v>
      </c>
      <c r="AF105" s="78">
        <v>1366</v>
      </c>
      <c r="AG105" s="78">
        <v>12462</v>
      </c>
      <c r="AH105" s="78">
        <v>9482</v>
      </c>
      <c r="AI105" s="78">
        <v>7200</v>
      </c>
      <c r="AJ105" s="78" t="s">
        <v>2250</v>
      </c>
      <c r="AK105" s="78" t="s">
        <v>2502</v>
      </c>
      <c r="AL105" s="78"/>
      <c r="AM105" s="78" t="s">
        <v>369</v>
      </c>
      <c r="AN105" s="80">
        <v>41003.442442129628</v>
      </c>
      <c r="AO105" s="82" t="s">
        <v>2849</v>
      </c>
      <c r="AP105" s="78" t="b">
        <v>0</v>
      </c>
      <c r="AQ105" s="78" t="b">
        <v>0</v>
      </c>
      <c r="AR105" s="78" t="b">
        <v>0</v>
      </c>
      <c r="AS105" s="78" t="s">
        <v>403</v>
      </c>
      <c r="AT105" s="78">
        <v>72</v>
      </c>
      <c r="AU105" s="82" t="s">
        <v>421</v>
      </c>
      <c r="AV105" s="78" t="b">
        <v>0</v>
      </c>
      <c r="AW105" s="78" t="s">
        <v>460</v>
      </c>
      <c r="AX105" s="82" t="s">
        <v>3563</v>
      </c>
      <c r="AY105" s="78" t="s">
        <v>66</v>
      </c>
      <c r="AZ105" s="2"/>
      <c r="BA105" s="3"/>
      <c r="BB105" s="3"/>
      <c r="BC105" s="3"/>
      <c r="BD105" s="3"/>
    </row>
    <row r="106" spans="1:56" x14ac:dyDescent="0.25">
      <c r="A106" s="64" t="s">
        <v>676</v>
      </c>
      <c r="B106" s="65"/>
      <c r="C106" s="65"/>
      <c r="D106" s="66"/>
      <c r="E106" s="96"/>
      <c r="F106" s="94" t="s">
        <v>3235</v>
      </c>
      <c r="G106" s="95"/>
      <c r="H106" s="69"/>
      <c r="I106" s="70"/>
      <c r="J106" s="97"/>
      <c r="K106" s="69" t="s">
        <v>3905</v>
      </c>
      <c r="L106" s="98"/>
      <c r="M106" s="74"/>
      <c r="N106" s="74"/>
      <c r="O106" s="75"/>
      <c r="P106" s="76"/>
      <c r="Q106" s="76"/>
      <c r="R106" s="108"/>
      <c r="S106" s="108"/>
      <c r="T106" s="108"/>
      <c r="U106" s="108"/>
      <c r="V106" s="109"/>
      <c r="W106" s="109"/>
      <c r="X106" s="109"/>
      <c r="Y106" s="109"/>
      <c r="Z106" s="50"/>
      <c r="AA106" s="71"/>
      <c r="AB106" s="71"/>
      <c r="AC106" s="72"/>
      <c r="AD106" s="78" t="s">
        <v>1940</v>
      </c>
      <c r="AE106" s="78">
        <v>507</v>
      </c>
      <c r="AF106" s="78">
        <v>225</v>
      </c>
      <c r="AG106" s="78">
        <v>13585</v>
      </c>
      <c r="AH106" s="78">
        <v>6835</v>
      </c>
      <c r="AI106" s="78"/>
      <c r="AJ106" s="78" t="s">
        <v>2251</v>
      </c>
      <c r="AK106" s="78" t="s">
        <v>591</v>
      </c>
      <c r="AL106" s="78"/>
      <c r="AM106" s="78"/>
      <c r="AN106" s="80">
        <v>41172.865740740737</v>
      </c>
      <c r="AO106" s="78"/>
      <c r="AP106" s="78" t="b">
        <v>1</v>
      </c>
      <c r="AQ106" s="78" t="b">
        <v>0</v>
      </c>
      <c r="AR106" s="78" t="b">
        <v>0</v>
      </c>
      <c r="AS106" s="78" t="s">
        <v>403</v>
      </c>
      <c r="AT106" s="78">
        <v>22</v>
      </c>
      <c r="AU106" s="82" t="s">
        <v>410</v>
      </c>
      <c r="AV106" s="78" t="b">
        <v>0</v>
      </c>
      <c r="AW106" s="78" t="s">
        <v>460</v>
      </c>
      <c r="AX106" s="82" t="s">
        <v>3564</v>
      </c>
      <c r="AY106" s="78" t="s">
        <v>66</v>
      </c>
      <c r="AZ106" s="2"/>
      <c r="BA106" s="3"/>
      <c r="BB106" s="3"/>
      <c r="BC106" s="3"/>
      <c r="BD106" s="3"/>
    </row>
    <row r="107" spans="1:56" x14ac:dyDescent="0.25">
      <c r="A107" s="64" t="s">
        <v>677</v>
      </c>
      <c r="B107" s="65"/>
      <c r="C107" s="65"/>
      <c r="D107" s="66"/>
      <c r="E107" s="96"/>
      <c r="F107" s="94" t="s">
        <v>3236</v>
      </c>
      <c r="G107" s="95"/>
      <c r="H107" s="69"/>
      <c r="I107" s="70"/>
      <c r="J107" s="97"/>
      <c r="K107" s="69" t="s">
        <v>3906</v>
      </c>
      <c r="L107" s="98"/>
      <c r="M107" s="74"/>
      <c r="N107" s="74"/>
      <c r="O107" s="75"/>
      <c r="P107" s="76"/>
      <c r="Q107" s="76"/>
      <c r="R107" s="108"/>
      <c r="S107" s="108"/>
      <c r="T107" s="108"/>
      <c r="U107" s="108"/>
      <c r="V107" s="109"/>
      <c r="W107" s="109"/>
      <c r="X107" s="109"/>
      <c r="Y107" s="109"/>
      <c r="Z107" s="50"/>
      <c r="AA107" s="71"/>
      <c r="AB107" s="71"/>
      <c r="AC107" s="72"/>
      <c r="AD107" s="78" t="s">
        <v>1941</v>
      </c>
      <c r="AE107" s="78">
        <v>580</v>
      </c>
      <c r="AF107" s="78">
        <v>602</v>
      </c>
      <c r="AG107" s="78">
        <v>1457</v>
      </c>
      <c r="AH107" s="78">
        <v>194</v>
      </c>
      <c r="AI107" s="78">
        <v>7200</v>
      </c>
      <c r="AJ107" s="78" t="s">
        <v>2252</v>
      </c>
      <c r="AK107" s="78" t="s">
        <v>2503</v>
      </c>
      <c r="AL107" s="78"/>
      <c r="AM107" s="78" t="s">
        <v>366</v>
      </c>
      <c r="AN107" s="80">
        <v>41243.395405092589</v>
      </c>
      <c r="AO107" s="82" t="s">
        <v>2850</v>
      </c>
      <c r="AP107" s="78" t="b">
        <v>0</v>
      </c>
      <c r="AQ107" s="78" t="b">
        <v>0</v>
      </c>
      <c r="AR107" s="78" t="b">
        <v>1</v>
      </c>
      <c r="AS107" s="78" t="s">
        <v>399</v>
      </c>
      <c r="AT107" s="78">
        <v>20</v>
      </c>
      <c r="AU107" s="82" t="s">
        <v>3079</v>
      </c>
      <c r="AV107" s="78" t="b">
        <v>0</v>
      </c>
      <c r="AW107" s="78" t="s">
        <v>460</v>
      </c>
      <c r="AX107" s="82" t="s">
        <v>3565</v>
      </c>
      <c r="AY107" s="78" t="s">
        <v>66</v>
      </c>
      <c r="AZ107" s="2"/>
      <c r="BA107" s="3"/>
      <c r="BB107" s="3"/>
      <c r="BC107" s="3"/>
      <c r="BD107" s="3"/>
    </row>
    <row r="108" spans="1:56" x14ac:dyDescent="0.25">
      <c r="A108" s="64" t="s">
        <v>678</v>
      </c>
      <c r="B108" s="65"/>
      <c r="C108" s="65"/>
      <c r="D108" s="66"/>
      <c r="E108" s="96"/>
      <c r="F108" s="94" t="s">
        <v>3237</v>
      </c>
      <c r="G108" s="95"/>
      <c r="H108" s="69"/>
      <c r="I108" s="70"/>
      <c r="J108" s="97"/>
      <c r="K108" s="69" t="s">
        <v>3907</v>
      </c>
      <c r="L108" s="98"/>
      <c r="M108" s="74"/>
      <c r="N108" s="74"/>
      <c r="O108" s="75"/>
      <c r="P108" s="76"/>
      <c r="Q108" s="76"/>
      <c r="R108" s="108"/>
      <c r="S108" s="108"/>
      <c r="T108" s="108"/>
      <c r="U108" s="108"/>
      <c r="V108" s="109"/>
      <c r="W108" s="109"/>
      <c r="X108" s="109"/>
      <c r="Y108" s="109"/>
      <c r="Z108" s="50"/>
      <c r="AA108" s="71"/>
      <c r="AB108" s="71"/>
      <c r="AC108" s="72"/>
      <c r="AD108" s="78" t="s">
        <v>1942</v>
      </c>
      <c r="AE108" s="78">
        <v>840</v>
      </c>
      <c r="AF108" s="78">
        <v>522</v>
      </c>
      <c r="AG108" s="78">
        <v>6754</v>
      </c>
      <c r="AH108" s="78">
        <v>15757</v>
      </c>
      <c r="AI108" s="78">
        <v>-25200</v>
      </c>
      <c r="AJ108" s="78" t="s">
        <v>2253</v>
      </c>
      <c r="AK108" s="78"/>
      <c r="AL108" s="78"/>
      <c r="AM108" s="78" t="s">
        <v>354</v>
      </c>
      <c r="AN108" s="80">
        <v>42354.146770833337</v>
      </c>
      <c r="AO108" s="82" t="s">
        <v>2851</v>
      </c>
      <c r="AP108" s="78" t="b">
        <v>1</v>
      </c>
      <c r="AQ108" s="78" t="b">
        <v>0</v>
      </c>
      <c r="AR108" s="78" t="b">
        <v>0</v>
      </c>
      <c r="AS108" s="78" t="s">
        <v>398</v>
      </c>
      <c r="AT108" s="78">
        <v>21</v>
      </c>
      <c r="AU108" s="78"/>
      <c r="AV108" s="78" t="b">
        <v>0</v>
      </c>
      <c r="AW108" s="78" t="s">
        <v>460</v>
      </c>
      <c r="AX108" s="82" t="s">
        <v>3566</v>
      </c>
      <c r="AY108" s="78" t="s">
        <v>66</v>
      </c>
      <c r="AZ108" s="2"/>
      <c r="BA108" s="3"/>
      <c r="BB108" s="3"/>
      <c r="BC108" s="3"/>
      <c r="BD108" s="3"/>
    </row>
    <row r="109" spans="1:56" x14ac:dyDescent="0.25">
      <c r="A109" s="64" t="s">
        <v>679</v>
      </c>
      <c r="B109" s="65"/>
      <c r="C109" s="65"/>
      <c r="D109" s="66"/>
      <c r="E109" s="96"/>
      <c r="F109" s="94" t="s">
        <v>3238</v>
      </c>
      <c r="G109" s="95"/>
      <c r="H109" s="69"/>
      <c r="I109" s="70"/>
      <c r="J109" s="97"/>
      <c r="K109" s="69" t="s">
        <v>3908</v>
      </c>
      <c r="L109" s="98"/>
      <c r="M109" s="74"/>
      <c r="N109" s="74"/>
      <c r="O109" s="75"/>
      <c r="P109" s="76"/>
      <c r="Q109" s="76"/>
      <c r="R109" s="108"/>
      <c r="S109" s="108"/>
      <c r="T109" s="108"/>
      <c r="U109" s="108"/>
      <c r="V109" s="109"/>
      <c r="W109" s="109"/>
      <c r="X109" s="109"/>
      <c r="Y109" s="109"/>
      <c r="Z109" s="50"/>
      <c r="AA109" s="71"/>
      <c r="AB109" s="71"/>
      <c r="AC109" s="72"/>
      <c r="AD109" s="78" t="s">
        <v>1943</v>
      </c>
      <c r="AE109" s="78">
        <v>351</v>
      </c>
      <c r="AF109" s="78">
        <v>239</v>
      </c>
      <c r="AG109" s="78">
        <v>4753</v>
      </c>
      <c r="AH109" s="78">
        <v>3567</v>
      </c>
      <c r="AI109" s="78"/>
      <c r="AJ109" s="78"/>
      <c r="AK109" s="78" t="s">
        <v>2504</v>
      </c>
      <c r="AL109" s="78"/>
      <c r="AM109" s="78"/>
      <c r="AN109" s="80">
        <v>42355.882152777776</v>
      </c>
      <c r="AO109" s="82" t="s">
        <v>2852</v>
      </c>
      <c r="AP109" s="78" t="b">
        <v>0</v>
      </c>
      <c r="AQ109" s="78" t="b">
        <v>0</v>
      </c>
      <c r="AR109" s="78" t="b">
        <v>0</v>
      </c>
      <c r="AS109" s="78" t="s">
        <v>403</v>
      </c>
      <c r="AT109" s="78">
        <v>2</v>
      </c>
      <c r="AU109" s="82" t="s">
        <v>424</v>
      </c>
      <c r="AV109" s="78" t="b">
        <v>0</v>
      </c>
      <c r="AW109" s="78" t="s">
        <v>460</v>
      </c>
      <c r="AX109" s="82" t="s">
        <v>3567</v>
      </c>
      <c r="AY109" s="78" t="s">
        <v>66</v>
      </c>
      <c r="AZ109" s="2"/>
      <c r="BA109" s="3"/>
      <c r="BB109" s="3"/>
      <c r="BC109" s="3"/>
      <c r="BD109" s="3"/>
    </row>
    <row r="110" spans="1:56" x14ac:dyDescent="0.25">
      <c r="A110" s="64" t="s">
        <v>680</v>
      </c>
      <c r="B110" s="65"/>
      <c r="C110" s="65"/>
      <c r="D110" s="66"/>
      <c r="E110" s="96"/>
      <c r="F110" s="94" t="s">
        <v>3239</v>
      </c>
      <c r="G110" s="95"/>
      <c r="H110" s="69"/>
      <c r="I110" s="70"/>
      <c r="J110" s="97"/>
      <c r="K110" s="69" t="s">
        <v>3909</v>
      </c>
      <c r="L110" s="98"/>
      <c r="M110" s="74"/>
      <c r="N110" s="74"/>
      <c r="O110" s="75"/>
      <c r="P110" s="76"/>
      <c r="Q110" s="76"/>
      <c r="R110" s="108"/>
      <c r="S110" s="108"/>
      <c r="T110" s="108"/>
      <c r="U110" s="108"/>
      <c r="V110" s="109"/>
      <c r="W110" s="109"/>
      <c r="X110" s="109"/>
      <c r="Y110" s="109"/>
      <c r="Z110" s="50"/>
      <c r="AA110" s="71"/>
      <c r="AB110" s="71"/>
      <c r="AC110" s="72"/>
      <c r="AD110" s="78" t="s">
        <v>1944</v>
      </c>
      <c r="AE110" s="78">
        <v>384</v>
      </c>
      <c r="AF110" s="78">
        <v>414</v>
      </c>
      <c r="AG110" s="78">
        <v>2429</v>
      </c>
      <c r="AH110" s="78">
        <v>1613</v>
      </c>
      <c r="AI110" s="78">
        <v>-25200</v>
      </c>
      <c r="AJ110" s="78" t="s">
        <v>2254</v>
      </c>
      <c r="AK110" s="78"/>
      <c r="AL110" s="78"/>
      <c r="AM110" s="78" t="s">
        <v>354</v>
      </c>
      <c r="AN110" s="80">
        <v>41939.625740740739</v>
      </c>
      <c r="AO110" s="82" t="s">
        <v>2853</v>
      </c>
      <c r="AP110" s="78" t="b">
        <v>1</v>
      </c>
      <c r="AQ110" s="78" t="b">
        <v>0</v>
      </c>
      <c r="AR110" s="78" t="b">
        <v>0</v>
      </c>
      <c r="AS110" s="78" t="s">
        <v>404</v>
      </c>
      <c r="AT110" s="78">
        <v>0</v>
      </c>
      <c r="AU110" s="82" t="s">
        <v>410</v>
      </c>
      <c r="AV110" s="78" t="b">
        <v>0</v>
      </c>
      <c r="AW110" s="78" t="s">
        <v>460</v>
      </c>
      <c r="AX110" s="82" t="s">
        <v>3568</v>
      </c>
      <c r="AY110" s="78" t="s">
        <v>66</v>
      </c>
      <c r="AZ110" s="2"/>
      <c r="BA110" s="3"/>
      <c r="BB110" s="3"/>
      <c r="BC110" s="3"/>
      <c r="BD110" s="3"/>
    </row>
    <row r="111" spans="1:56" x14ac:dyDescent="0.25">
      <c r="A111" s="64" t="s">
        <v>568</v>
      </c>
      <c r="B111" s="65"/>
      <c r="C111" s="65"/>
      <c r="D111" s="66"/>
      <c r="E111" s="96"/>
      <c r="F111" s="94" t="s">
        <v>616</v>
      </c>
      <c r="G111" s="95"/>
      <c r="H111" s="69"/>
      <c r="I111" s="70"/>
      <c r="J111" s="97"/>
      <c r="K111" s="69" t="s">
        <v>625</v>
      </c>
      <c r="L111" s="98"/>
      <c r="M111" s="74"/>
      <c r="N111" s="74"/>
      <c r="O111" s="75"/>
      <c r="P111" s="76"/>
      <c r="Q111" s="76"/>
      <c r="R111" s="108"/>
      <c r="S111" s="108"/>
      <c r="T111" s="108"/>
      <c r="U111" s="108"/>
      <c r="V111" s="109"/>
      <c r="W111" s="109"/>
      <c r="X111" s="109"/>
      <c r="Y111" s="109"/>
      <c r="Z111" s="50"/>
      <c r="AA111" s="71"/>
      <c r="AB111" s="71"/>
      <c r="AC111" s="72"/>
      <c r="AD111" s="78" t="s">
        <v>575</v>
      </c>
      <c r="AE111" s="78">
        <v>1614</v>
      </c>
      <c r="AF111" s="78">
        <v>145462</v>
      </c>
      <c r="AG111" s="78">
        <v>23198</v>
      </c>
      <c r="AH111" s="78">
        <v>6467</v>
      </c>
      <c r="AI111" s="78">
        <v>3600</v>
      </c>
      <c r="AJ111" s="78" t="s">
        <v>583</v>
      </c>
      <c r="AK111" s="78" t="s">
        <v>308</v>
      </c>
      <c r="AL111" s="82" t="s">
        <v>600</v>
      </c>
      <c r="AM111" s="78" t="s">
        <v>310</v>
      </c>
      <c r="AN111" s="80">
        <v>39856.53979166667</v>
      </c>
      <c r="AO111" s="82" t="s">
        <v>606</v>
      </c>
      <c r="AP111" s="78" t="b">
        <v>0</v>
      </c>
      <c r="AQ111" s="78" t="b">
        <v>0</v>
      </c>
      <c r="AR111" s="78" t="b">
        <v>1</v>
      </c>
      <c r="AS111" s="78" t="s">
        <v>398</v>
      </c>
      <c r="AT111" s="78">
        <v>1836</v>
      </c>
      <c r="AU111" s="82" t="s">
        <v>611</v>
      </c>
      <c r="AV111" s="78" t="b">
        <v>1</v>
      </c>
      <c r="AW111" s="78" t="s">
        <v>460</v>
      </c>
      <c r="AX111" s="82" t="s">
        <v>621</v>
      </c>
      <c r="AY111" s="78" t="s">
        <v>65</v>
      </c>
      <c r="AZ111" s="2"/>
      <c r="BA111" s="3"/>
      <c r="BB111" s="3"/>
      <c r="BC111" s="3"/>
      <c r="BD111" s="3"/>
    </row>
    <row r="112" spans="1:56" x14ac:dyDescent="0.25">
      <c r="A112" s="64" t="s">
        <v>894</v>
      </c>
      <c r="B112" s="65"/>
      <c r="C112" s="65"/>
      <c r="D112" s="66"/>
      <c r="E112" s="96"/>
      <c r="F112" s="94" t="s">
        <v>3240</v>
      </c>
      <c r="G112" s="95"/>
      <c r="H112" s="69"/>
      <c r="I112" s="70"/>
      <c r="J112" s="97"/>
      <c r="K112" s="69" t="s">
        <v>3910</v>
      </c>
      <c r="L112" s="98"/>
      <c r="M112" s="74"/>
      <c r="N112" s="74"/>
      <c r="O112" s="75"/>
      <c r="P112" s="76"/>
      <c r="Q112" s="76"/>
      <c r="R112" s="108"/>
      <c r="S112" s="108"/>
      <c r="T112" s="108"/>
      <c r="U112" s="108"/>
      <c r="V112" s="109"/>
      <c r="W112" s="109"/>
      <c r="X112" s="109"/>
      <c r="Y112" s="109"/>
      <c r="Z112" s="50"/>
      <c r="AA112" s="71"/>
      <c r="AB112" s="71"/>
      <c r="AC112" s="72"/>
      <c r="AD112" s="78" t="s">
        <v>1945</v>
      </c>
      <c r="AE112" s="78">
        <v>2015</v>
      </c>
      <c r="AF112" s="78">
        <v>27881758</v>
      </c>
      <c r="AG112" s="78">
        <v>5336</v>
      </c>
      <c r="AH112" s="78">
        <v>28</v>
      </c>
      <c r="AI112" s="78">
        <v>-25200</v>
      </c>
      <c r="AJ112" s="78" t="s">
        <v>2255</v>
      </c>
      <c r="AK112" s="78"/>
      <c r="AL112" s="82" t="s">
        <v>2669</v>
      </c>
      <c r="AM112" s="78" t="s">
        <v>354</v>
      </c>
      <c r="AN112" s="80">
        <v>40412.596597222226</v>
      </c>
      <c r="AO112" s="82" t="s">
        <v>2854</v>
      </c>
      <c r="AP112" s="78" t="b">
        <v>0</v>
      </c>
      <c r="AQ112" s="78" t="b">
        <v>0</v>
      </c>
      <c r="AR112" s="78" t="b">
        <v>0</v>
      </c>
      <c r="AS112" s="78" t="s">
        <v>398</v>
      </c>
      <c r="AT112" s="78">
        <v>170459</v>
      </c>
      <c r="AU112" s="82" t="s">
        <v>3080</v>
      </c>
      <c r="AV112" s="78" t="b">
        <v>1</v>
      </c>
      <c r="AW112" s="78" t="s">
        <v>460</v>
      </c>
      <c r="AX112" s="82" t="s">
        <v>3569</v>
      </c>
      <c r="AY112" s="78" t="s">
        <v>65</v>
      </c>
      <c r="AZ112" s="2"/>
      <c r="BA112" s="3"/>
      <c r="BB112" s="3"/>
      <c r="BC112" s="3"/>
      <c r="BD112" s="3"/>
    </row>
    <row r="113" spans="1:56" x14ac:dyDescent="0.25">
      <c r="A113" s="64" t="s">
        <v>681</v>
      </c>
      <c r="B113" s="65"/>
      <c r="C113" s="65"/>
      <c r="D113" s="66"/>
      <c r="E113" s="96"/>
      <c r="F113" s="94" t="s">
        <v>3241</v>
      </c>
      <c r="G113" s="95"/>
      <c r="H113" s="69"/>
      <c r="I113" s="70"/>
      <c r="J113" s="97"/>
      <c r="K113" s="69" t="s">
        <v>3911</v>
      </c>
      <c r="L113" s="98"/>
      <c r="M113" s="74"/>
      <c r="N113" s="74"/>
      <c r="O113" s="75"/>
      <c r="P113" s="76"/>
      <c r="Q113" s="76"/>
      <c r="R113" s="108"/>
      <c r="S113" s="108"/>
      <c r="T113" s="108"/>
      <c r="U113" s="108"/>
      <c r="V113" s="109"/>
      <c r="W113" s="109"/>
      <c r="X113" s="109"/>
      <c r="Y113" s="109"/>
      <c r="Z113" s="50"/>
      <c r="AA113" s="71"/>
      <c r="AB113" s="71"/>
      <c r="AC113" s="72"/>
      <c r="AD113" s="78" t="s">
        <v>1946</v>
      </c>
      <c r="AE113" s="78">
        <v>321</v>
      </c>
      <c r="AF113" s="78">
        <v>514</v>
      </c>
      <c r="AG113" s="78">
        <v>4817</v>
      </c>
      <c r="AH113" s="78">
        <v>2600</v>
      </c>
      <c r="AI113" s="78"/>
      <c r="AJ113" s="78" t="s">
        <v>2256</v>
      </c>
      <c r="AK113" s="78" t="s">
        <v>2505</v>
      </c>
      <c r="AL113" s="78"/>
      <c r="AM113" s="78"/>
      <c r="AN113" s="80">
        <v>42013.734050925923</v>
      </c>
      <c r="AO113" s="82" t="s">
        <v>2855</v>
      </c>
      <c r="AP113" s="78" t="b">
        <v>1</v>
      </c>
      <c r="AQ113" s="78" t="b">
        <v>0</v>
      </c>
      <c r="AR113" s="78" t="b">
        <v>0</v>
      </c>
      <c r="AS113" s="78" t="s">
        <v>403</v>
      </c>
      <c r="AT113" s="78">
        <v>15</v>
      </c>
      <c r="AU113" s="82" t="s">
        <v>410</v>
      </c>
      <c r="AV113" s="78" t="b">
        <v>0</v>
      </c>
      <c r="AW113" s="78" t="s">
        <v>460</v>
      </c>
      <c r="AX113" s="82" t="s">
        <v>3570</v>
      </c>
      <c r="AY113" s="78" t="s">
        <v>66</v>
      </c>
      <c r="AZ113" s="2"/>
      <c r="BA113" s="3"/>
      <c r="BB113" s="3"/>
      <c r="BC113" s="3"/>
      <c r="BD113" s="3"/>
    </row>
    <row r="114" spans="1:56" x14ac:dyDescent="0.25">
      <c r="A114" s="64" t="s">
        <v>682</v>
      </c>
      <c r="B114" s="65"/>
      <c r="C114" s="65"/>
      <c r="D114" s="66"/>
      <c r="E114" s="96"/>
      <c r="F114" s="94" t="s">
        <v>3242</v>
      </c>
      <c r="G114" s="95"/>
      <c r="H114" s="69"/>
      <c r="I114" s="70"/>
      <c r="J114" s="97"/>
      <c r="K114" s="69" t="s">
        <v>3912</v>
      </c>
      <c r="L114" s="98"/>
      <c r="M114" s="74"/>
      <c r="N114" s="74"/>
      <c r="O114" s="75"/>
      <c r="P114" s="76"/>
      <c r="Q114" s="76"/>
      <c r="R114" s="108"/>
      <c r="S114" s="108"/>
      <c r="T114" s="108"/>
      <c r="U114" s="108"/>
      <c r="V114" s="109"/>
      <c r="W114" s="109"/>
      <c r="X114" s="109"/>
      <c r="Y114" s="109"/>
      <c r="Z114" s="50"/>
      <c r="AA114" s="71"/>
      <c r="AB114" s="71"/>
      <c r="AC114" s="72"/>
      <c r="AD114" s="78" t="s">
        <v>1947</v>
      </c>
      <c r="AE114" s="78">
        <v>288</v>
      </c>
      <c r="AF114" s="78">
        <v>268</v>
      </c>
      <c r="AG114" s="78">
        <v>10022</v>
      </c>
      <c r="AH114" s="78">
        <v>8029</v>
      </c>
      <c r="AI114" s="78"/>
      <c r="AJ114" s="78" t="s">
        <v>2257</v>
      </c>
      <c r="AK114" s="78"/>
      <c r="AL114" s="78"/>
      <c r="AM114" s="78"/>
      <c r="AN114" s="80">
        <v>42255.642974537041</v>
      </c>
      <c r="AO114" s="82" t="s">
        <v>2856</v>
      </c>
      <c r="AP114" s="78" t="b">
        <v>1</v>
      </c>
      <c r="AQ114" s="78" t="b">
        <v>0</v>
      </c>
      <c r="AR114" s="78" t="b">
        <v>1</v>
      </c>
      <c r="AS114" s="78" t="s">
        <v>403</v>
      </c>
      <c r="AT114" s="78">
        <v>6</v>
      </c>
      <c r="AU114" s="82" t="s">
        <v>410</v>
      </c>
      <c r="AV114" s="78" t="b">
        <v>0</v>
      </c>
      <c r="AW114" s="78" t="s">
        <v>460</v>
      </c>
      <c r="AX114" s="82" t="s">
        <v>3571</v>
      </c>
      <c r="AY114" s="78" t="s">
        <v>66</v>
      </c>
      <c r="AZ114" s="2"/>
      <c r="BA114" s="3"/>
      <c r="BB114" s="3"/>
      <c r="BC114" s="3"/>
      <c r="BD114" s="3"/>
    </row>
    <row r="115" spans="1:56" x14ac:dyDescent="0.25">
      <c r="A115" s="64" t="s">
        <v>565</v>
      </c>
      <c r="B115" s="65"/>
      <c r="C115" s="65"/>
      <c r="D115" s="66"/>
      <c r="E115" s="96"/>
      <c r="F115" s="94" t="s">
        <v>615</v>
      </c>
      <c r="G115" s="95"/>
      <c r="H115" s="69"/>
      <c r="I115" s="70"/>
      <c r="J115" s="97"/>
      <c r="K115" s="69" t="s">
        <v>3913</v>
      </c>
      <c r="L115" s="98"/>
      <c r="M115" s="74"/>
      <c r="N115" s="74"/>
      <c r="O115" s="75"/>
      <c r="P115" s="76"/>
      <c r="Q115" s="76"/>
      <c r="R115" s="108"/>
      <c r="S115" s="108"/>
      <c r="T115" s="108"/>
      <c r="U115" s="108"/>
      <c r="V115" s="109"/>
      <c r="W115" s="109"/>
      <c r="X115" s="109"/>
      <c r="Y115" s="109"/>
      <c r="Z115" s="50"/>
      <c r="AA115" s="71"/>
      <c r="AB115" s="71"/>
      <c r="AC115" s="72"/>
      <c r="AD115" s="78" t="s">
        <v>574</v>
      </c>
      <c r="AE115" s="78">
        <v>150</v>
      </c>
      <c r="AF115" s="78">
        <v>74</v>
      </c>
      <c r="AG115" s="78">
        <v>1564</v>
      </c>
      <c r="AH115" s="78">
        <v>344</v>
      </c>
      <c r="AI115" s="78"/>
      <c r="AJ115" s="78" t="s">
        <v>582</v>
      </c>
      <c r="AK115" s="78" t="s">
        <v>532</v>
      </c>
      <c r="AL115" s="82" t="s">
        <v>599</v>
      </c>
      <c r="AM115" s="78"/>
      <c r="AN115" s="80">
        <v>40332.247546296298</v>
      </c>
      <c r="AO115" s="82" t="s">
        <v>605</v>
      </c>
      <c r="AP115" s="78" t="b">
        <v>0</v>
      </c>
      <c r="AQ115" s="78" t="b">
        <v>0</v>
      </c>
      <c r="AR115" s="78" t="b">
        <v>1</v>
      </c>
      <c r="AS115" s="78" t="s">
        <v>398</v>
      </c>
      <c r="AT115" s="78">
        <v>2</v>
      </c>
      <c r="AU115" s="82" t="s">
        <v>410</v>
      </c>
      <c r="AV115" s="78" t="b">
        <v>0</v>
      </c>
      <c r="AW115" s="78" t="s">
        <v>460</v>
      </c>
      <c r="AX115" s="82" t="s">
        <v>620</v>
      </c>
      <c r="AY115" s="78" t="s">
        <v>66</v>
      </c>
      <c r="AZ115" s="2"/>
      <c r="BA115" s="3"/>
      <c r="BB115" s="3"/>
      <c r="BC115" s="3"/>
      <c r="BD115" s="3"/>
    </row>
    <row r="116" spans="1:56" x14ac:dyDescent="0.25">
      <c r="A116" s="64" t="s">
        <v>683</v>
      </c>
      <c r="B116" s="65"/>
      <c r="C116" s="65"/>
      <c r="D116" s="66"/>
      <c r="E116" s="96"/>
      <c r="F116" s="94" t="s">
        <v>3243</v>
      </c>
      <c r="G116" s="95"/>
      <c r="H116" s="69"/>
      <c r="I116" s="70"/>
      <c r="J116" s="97"/>
      <c r="K116" s="69" t="s">
        <v>3914</v>
      </c>
      <c r="L116" s="98"/>
      <c r="M116" s="74"/>
      <c r="N116" s="74"/>
      <c r="O116" s="75"/>
      <c r="P116" s="76"/>
      <c r="Q116" s="76"/>
      <c r="R116" s="108"/>
      <c r="S116" s="108"/>
      <c r="T116" s="108"/>
      <c r="U116" s="108"/>
      <c r="V116" s="109"/>
      <c r="W116" s="109"/>
      <c r="X116" s="109"/>
      <c r="Y116" s="109"/>
      <c r="Z116" s="50"/>
      <c r="AA116" s="71"/>
      <c r="AB116" s="71"/>
      <c r="AC116" s="72"/>
      <c r="AD116" s="78" t="s">
        <v>1948</v>
      </c>
      <c r="AE116" s="78">
        <v>187</v>
      </c>
      <c r="AF116" s="78">
        <v>542</v>
      </c>
      <c r="AG116" s="78">
        <v>4276</v>
      </c>
      <c r="AH116" s="78">
        <v>738</v>
      </c>
      <c r="AI116" s="78">
        <v>-10800</v>
      </c>
      <c r="AJ116" s="78" t="s">
        <v>2258</v>
      </c>
      <c r="AK116" s="78" t="s">
        <v>2506</v>
      </c>
      <c r="AL116" s="82" t="s">
        <v>2670</v>
      </c>
      <c r="AM116" s="78" t="s">
        <v>357</v>
      </c>
      <c r="AN116" s="80">
        <v>40112.744409722225</v>
      </c>
      <c r="AO116" s="78"/>
      <c r="AP116" s="78" t="b">
        <v>1</v>
      </c>
      <c r="AQ116" s="78" t="b">
        <v>0</v>
      </c>
      <c r="AR116" s="78" t="b">
        <v>1</v>
      </c>
      <c r="AS116" s="78" t="s">
        <v>398</v>
      </c>
      <c r="AT116" s="78">
        <v>74</v>
      </c>
      <c r="AU116" s="82" t="s">
        <v>410</v>
      </c>
      <c r="AV116" s="78" t="b">
        <v>0</v>
      </c>
      <c r="AW116" s="78" t="s">
        <v>460</v>
      </c>
      <c r="AX116" s="82" t="s">
        <v>3572</v>
      </c>
      <c r="AY116" s="78" t="s">
        <v>66</v>
      </c>
      <c r="AZ116" s="2"/>
      <c r="BA116" s="3"/>
      <c r="BB116" s="3"/>
      <c r="BC116" s="3"/>
      <c r="BD116" s="3"/>
    </row>
    <row r="117" spans="1:56" x14ac:dyDescent="0.25">
      <c r="A117" s="64" t="s">
        <v>895</v>
      </c>
      <c r="B117" s="65"/>
      <c r="C117" s="65"/>
      <c r="D117" s="66"/>
      <c r="E117" s="96"/>
      <c r="F117" s="94" t="s">
        <v>3244</v>
      </c>
      <c r="G117" s="95"/>
      <c r="H117" s="69"/>
      <c r="I117" s="70"/>
      <c r="J117" s="97"/>
      <c r="K117" s="69" t="s">
        <v>3915</v>
      </c>
      <c r="L117" s="98"/>
      <c r="M117" s="74"/>
      <c r="N117" s="74"/>
      <c r="O117" s="75"/>
      <c r="P117" s="76"/>
      <c r="Q117" s="76"/>
      <c r="R117" s="108"/>
      <c r="S117" s="108"/>
      <c r="T117" s="108"/>
      <c r="U117" s="108"/>
      <c r="V117" s="109"/>
      <c r="W117" s="109"/>
      <c r="X117" s="109"/>
      <c r="Y117" s="109"/>
      <c r="Z117" s="50"/>
      <c r="AA117" s="71"/>
      <c r="AB117" s="71"/>
      <c r="AC117" s="72"/>
      <c r="AD117" s="78" t="s">
        <v>1949</v>
      </c>
      <c r="AE117" s="78">
        <v>417</v>
      </c>
      <c r="AF117" s="78">
        <v>1220</v>
      </c>
      <c r="AG117" s="78">
        <v>555</v>
      </c>
      <c r="AH117" s="78">
        <v>309</v>
      </c>
      <c r="AI117" s="78"/>
      <c r="AJ117" s="78" t="s">
        <v>2259</v>
      </c>
      <c r="AK117" s="78" t="s">
        <v>528</v>
      </c>
      <c r="AL117" s="82" t="s">
        <v>2671</v>
      </c>
      <c r="AM117" s="78"/>
      <c r="AN117" s="80">
        <v>42270.638483796298</v>
      </c>
      <c r="AO117" s="82" t="s">
        <v>2857</v>
      </c>
      <c r="AP117" s="78" t="b">
        <v>0</v>
      </c>
      <c r="AQ117" s="78" t="b">
        <v>0</v>
      </c>
      <c r="AR117" s="78" t="b">
        <v>0</v>
      </c>
      <c r="AS117" s="78" t="s">
        <v>398</v>
      </c>
      <c r="AT117" s="78">
        <v>33</v>
      </c>
      <c r="AU117" s="82" t="s">
        <v>410</v>
      </c>
      <c r="AV117" s="78" t="b">
        <v>0</v>
      </c>
      <c r="AW117" s="78" t="s">
        <v>460</v>
      </c>
      <c r="AX117" s="82" t="s">
        <v>3573</v>
      </c>
      <c r="AY117" s="78" t="s">
        <v>65</v>
      </c>
      <c r="AZ117" s="2"/>
      <c r="BA117" s="3"/>
      <c r="BB117" s="3"/>
      <c r="BC117" s="3"/>
      <c r="BD117" s="3"/>
    </row>
    <row r="118" spans="1:56" x14ac:dyDescent="0.25">
      <c r="A118" s="64" t="s">
        <v>684</v>
      </c>
      <c r="B118" s="65"/>
      <c r="C118" s="65"/>
      <c r="D118" s="66"/>
      <c r="E118" s="96"/>
      <c r="F118" s="94" t="s">
        <v>3245</v>
      </c>
      <c r="G118" s="95"/>
      <c r="H118" s="69"/>
      <c r="I118" s="70"/>
      <c r="J118" s="97"/>
      <c r="K118" s="69" t="s">
        <v>3916</v>
      </c>
      <c r="L118" s="98"/>
      <c r="M118" s="74"/>
      <c r="N118" s="74"/>
      <c r="O118" s="75"/>
      <c r="P118" s="76"/>
      <c r="Q118" s="76"/>
      <c r="R118" s="108"/>
      <c r="S118" s="108"/>
      <c r="T118" s="108"/>
      <c r="U118" s="108"/>
      <c r="V118" s="109"/>
      <c r="W118" s="109"/>
      <c r="X118" s="109"/>
      <c r="Y118" s="109"/>
      <c r="Z118" s="50"/>
      <c r="AA118" s="71"/>
      <c r="AB118" s="71"/>
      <c r="AC118" s="72"/>
      <c r="AD118" s="78" t="s">
        <v>1950</v>
      </c>
      <c r="AE118" s="78">
        <v>212</v>
      </c>
      <c r="AF118" s="78">
        <v>427</v>
      </c>
      <c r="AG118" s="78">
        <v>2737</v>
      </c>
      <c r="AH118" s="78">
        <v>483</v>
      </c>
      <c r="AI118" s="78"/>
      <c r="AJ118" s="78" t="s">
        <v>2260</v>
      </c>
      <c r="AK118" s="78"/>
      <c r="AL118" s="78"/>
      <c r="AM118" s="78"/>
      <c r="AN118" s="80">
        <v>41413.437858796293</v>
      </c>
      <c r="AO118" s="82" t="s">
        <v>2858</v>
      </c>
      <c r="AP118" s="78" t="b">
        <v>1</v>
      </c>
      <c r="AQ118" s="78" t="b">
        <v>0</v>
      </c>
      <c r="AR118" s="78" t="b">
        <v>0</v>
      </c>
      <c r="AS118" s="78" t="s">
        <v>399</v>
      </c>
      <c r="AT118" s="78">
        <v>8</v>
      </c>
      <c r="AU118" s="82" t="s">
        <v>410</v>
      </c>
      <c r="AV118" s="78" t="b">
        <v>0</v>
      </c>
      <c r="AW118" s="78" t="s">
        <v>460</v>
      </c>
      <c r="AX118" s="82" t="s">
        <v>3574</v>
      </c>
      <c r="AY118" s="78" t="s">
        <v>66</v>
      </c>
      <c r="AZ118" s="2"/>
      <c r="BA118" s="3"/>
      <c r="BB118" s="3"/>
      <c r="BC118" s="3"/>
      <c r="BD118" s="3"/>
    </row>
    <row r="119" spans="1:56" x14ac:dyDescent="0.25">
      <c r="A119" s="64" t="s">
        <v>718</v>
      </c>
      <c r="B119" s="65"/>
      <c r="C119" s="65"/>
      <c r="D119" s="66"/>
      <c r="E119" s="96"/>
      <c r="F119" s="94" t="s">
        <v>3246</v>
      </c>
      <c r="G119" s="95"/>
      <c r="H119" s="69"/>
      <c r="I119" s="70"/>
      <c r="J119" s="97"/>
      <c r="K119" s="69" t="s">
        <v>3917</v>
      </c>
      <c r="L119" s="98"/>
      <c r="M119" s="74"/>
      <c r="N119" s="74"/>
      <c r="O119" s="75"/>
      <c r="P119" s="76"/>
      <c r="Q119" s="76"/>
      <c r="R119" s="108"/>
      <c r="S119" s="108"/>
      <c r="T119" s="108"/>
      <c r="U119" s="108"/>
      <c r="V119" s="109"/>
      <c r="W119" s="109"/>
      <c r="X119" s="109"/>
      <c r="Y119" s="109"/>
      <c r="Z119" s="50"/>
      <c r="AA119" s="71"/>
      <c r="AB119" s="71"/>
      <c r="AC119" s="72"/>
      <c r="AD119" s="78" t="s">
        <v>1951</v>
      </c>
      <c r="AE119" s="78">
        <v>347</v>
      </c>
      <c r="AF119" s="78">
        <v>234</v>
      </c>
      <c r="AG119" s="78">
        <v>1009</v>
      </c>
      <c r="AH119" s="78">
        <v>915</v>
      </c>
      <c r="AI119" s="78">
        <v>7200</v>
      </c>
      <c r="AJ119" s="78" t="s">
        <v>2261</v>
      </c>
      <c r="AK119" s="78" t="s">
        <v>2459</v>
      </c>
      <c r="AL119" s="82" t="s">
        <v>2672</v>
      </c>
      <c r="AM119" s="78" t="s">
        <v>366</v>
      </c>
      <c r="AN119" s="80">
        <v>40502.745891203704</v>
      </c>
      <c r="AO119" s="82" t="s">
        <v>2859</v>
      </c>
      <c r="AP119" s="78" t="b">
        <v>0</v>
      </c>
      <c r="AQ119" s="78" t="b">
        <v>0</v>
      </c>
      <c r="AR119" s="78" t="b">
        <v>1</v>
      </c>
      <c r="AS119" s="78" t="s">
        <v>399</v>
      </c>
      <c r="AT119" s="78">
        <v>10</v>
      </c>
      <c r="AU119" s="82" t="s">
        <v>421</v>
      </c>
      <c r="AV119" s="78" t="b">
        <v>0</v>
      </c>
      <c r="AW119" s="78" t="s">
        <v>460</v>
      </c>
      <c r="AX119" s="82" t="s">
        <v>3575</v>
      </c>
      <c r="AY119" s="78" t="s">
        <v>66</v>
      </c>
      <c r="AZ119" s="2"/>
      <c r="BA119" s="3"/>
      <c r="BB119" s="3"/>
      <c r="BC119" s="3"/>
      <c r="BD119" s="3"/>
    </row>
    <row r="120" spans="1:56" x14ac:dyDescent="0.25">
      <c r="A120" s="64" t="s">
        <v>685</v>
      </c>
      <c r="B120" s="65"/>
      <c r="C120" s="65"/>
      <c r="D120" s="66"/>
      <c r="E120" s="96"/>
      <c r="F120" s="94" t="s">
        <v>3247</v>
      </c>
      <c r="G120" s="95"/>
      <c r="H120" s="69"/>
      <c r="I120" s="70"/>
      <c r="J120" s="97"/>
      <c r="K120" s="69" t="s">
        <v>3918</v>
      </c>
      <c r="L120" s="98"/>
      <c r="M120" s="74"/>
      <c r="N120" s="74"/>
      <c r="O120" s="75"/>
      <c r="P120" s="76"/>
      <c r="Q120" s="76"/>
      <c r="R120" s="108"/>
      <c r="S120" s="108"/>
      <c r="T120" s="108"/>
      <c r="U120" s="108"/>
      <c r="V120" s="109"/>
      <c r="W120" s="109"/>
      <c r="X120" s="109"/>
      <c r="Y120" s="109"/>
      <c r="Z120" s="50"/>
      <c r="AA120" s="71"/>
      <c r="AB120" s="71"/>
      <c r="AC120" s="72"/>
      <c r="AD120" s="78" t="s">
        <v>1952</v>
      </c>
      <c r="AE120" s="78">
        <v>188</v>
      </c>
      <c r="AF120" s="78">
        <v>887</v>
      </c>
      <c r="AG120" s="78">
        <v>2665</v>
      </c>
      <c r="AH120" s="78">
        <v>738</v>
      </c>
      <c r="AI120" s="78">
        <v>7200</v>
      </c>
      <c r="AJ120" s="78"/>
      <c r="AK120" s="78" t="s">
        <v>2507</v>
      </c>
      <c r="AL120" s="82" t="s">
        <v>2673</v>
      </c>
      <c r="AM120" s="78" t="s">
        <v>366</v>
      </c>
      <c r="AN120" s="80">
        <v>42058.433981481481</v>
      </c>
      <c r="AO120" s="82" t="s">
        <v>2860</v>
      </c>
      <c r="AP120" s="78" t="b">
        <v>0</v>
      </c>
      <c r="AQ120" s="78" t="b">
        <v>0</v>
      </c>
      <c r="AR120" s="78" t="b">
        <v>1</v>
      </c>
      <c r="AS120" s="78" t="s">
        <v>399</v>
      </c>
      <c r="AT120" s="78">
        <v>28</v>
      </c>
      <c r="AU120" s="82" t="s">
        <v>3081</v>
      </c>
      <c r="AV120" s="78" t="b">
        <v>0</v>
      </c>
      <c r="AW120" s="78" t="s">
        <v>460</v>
      </c>
      <c r="AX120" s="82" t="s">
        <v>3576</v>
      </c>
      <c r="AY120" s="78" t="s">
        <v>66</v>
      </c>
      <c r="AZ120" s="2"/>
      <c r="BA120" s="3"/>
      <c r="BB120" s="3"/>
      <c r="BC120" s="3"/>
      <c r="BD120" s="3"/>
    </row>
    <row r="121" spans="1:56" x14ac:dyDescent="0.25">
      <c r="A121" s="64" t="s">
        <v>686</v>
      </c>
      <c r="B121" s="65"/>
      <c r="C121" s="65"/>
      <c r="D121" s="66"/>
      <c r="E121" s="96"/>
      <c r="F121" s="94" t="s">
        <v>3248</v>
      </c>
      <c r="G121" s="95"/>
      <c r="H121" s="69"/>
      <c r="I121" s="70"/>
      <c r="J121" s="97"/>
      <c r="K121" s="69" t="s">
        <v>3919</v>
      </c>
      <c r="L121" s="98"/>
      <c r="M121" s="74"/>
      <c r="N121" s="74"/>
      <c r="O121" s="75"/>
      <c r="P121" s="76"/>
      <c r="Q121" s="76"/>
      <c r="R121" s="108"/>
      <c r="S121" s="108"/>
      <c r="T121" s="108"/>
      <c r="U121" s="108"/>
      <c r="V121" s="109"/>
      <c r="W121" s="109"/>
      <c r="X121" s="109"/>
      <c r="Y121" s="109"/>
      <c r="Z121" s="50"/>
      <c r="AA121" s="71"/>
      <c r="AB121" s="71"/>
      <c r="AC121" s="72"/>
      <c r="AD121" s="78" t="s">
        <v>1953</v>
      </c>
      <c r="AE121" s="78">
        <v>1404</v>
      </c>
      <c r="AF121" s="78">
        <v>1130</v>
      </c>
      <c r="AG121" s="78">
        <v>8789</v>
      </c>
      <c r="AH121" s="78">
        <v>1087</v>
      </c>
      <c r="AI121" s="78">
        <v>3600</v>
      </c>
      <c r="AJ121" s="78" t="s">
        <v>2262</v>
      </c>
      <c r="AK121" s="78" t="s">
        <v>2508</v>
      </c>
      <c r="AL121" s="78"/>
      <c r="AM121" s="78" t="s">
        <v>310</v>
      </c>
      <c r="AN121" s="80">
        <v>40592.486655092594</v>
      </c>
      <c r="AO121" s="82" t="s">
        <v>2861</v>
      </c>
      <c r="AP121" s="78" t="b">
        <v>0</v>
      </c>
      <c r="AQ121" s="78" t="b">
        <v>0</v>
      </c>
      <c r="AR121" s="78" t="b">
        <v>0</v>
      </c>
      <c r="AS121" s="78" t="s">
        <v>398</v>
      </c>
      <c r="AT121" s="78">
        <v>34</v>
      </c>
      <c r="AU121" s="82" t="s">
        <v>3082</v>
      </c>
      <c r="AV121" s="78" t="b">
        <v>0</v>
      </c>
      <c r="AW121" s="78" t="s">
        <v>460</v>
      </c>
      <c r="AX121" s="82" t="s">
        <v>3577</v>
      </c>
      <c r="AY121" s="78" t="s">
        <v>66</v>
      </c>
      <c r="AZ121" s="2"/>
      <c r="BA121" s="3"/>
      <c r="BB121" s="3"/>
      <c r="BC121" s="3"/>
      <c r="BD121" s="3"/>
    </row>
    <row r="122" spans="1:56" x14ac:dyDescent="0.25">
      <c r="A122" s="64" t="s">
        <v>687</v>
      </c>
      <c r="B122" s="65"/>
      <c r="C122" s="65"/>
      <c r="D122" s="66"/>
      <c r="E122" s="96"/>
      <c r="F122" s="94" t="s">
        <v>3249</v>
      </c>
      <c r="G122" s="95"/>
      <c r="H122" s="69"/>
      <c r="I122" s="70"/>
      <c r="J122" s="97"/>
      <c r="K122" s="69" t="s">
        <v>3920</v>
      </c>
      <c r="L122" s="98"/>
      <c r="M122" s="74"/>
      <c r="N122" s="74"/>
      <c r="O122" s="75"/>
      <c r="P122" s="76"/>
      <c r="Q122" s="76"/>
      <c r="R122" s="108"/>
      <c r="S122" s="108"/>
      <c r="T122" s="108"/>
      <c r="U122" s="108"/>
      <c r="V122" s="109"/>
      <c r="W122" s="109"/>
      <c r="X122" s="109"/>
      <c r="Y122" s="109"/>
      <c r="Z122" s="50"/>
      <c r="AA122" s="71"/>
      <c r="AB122" s="71"/>
      <c r="AC122" s="72"/>
      <c r="AD122" s="78" t="s">
        <v>1954</v>
      </c>
      <c r="AE122" s="78">
        <v>53</v>
      </c>
      <c r="AF122" s="78">
        <v>46</v>
      </c>
      <c r="AG122" s="78">
        <v>158</v>
      </c>
      <c r="AH122" s="78">
        <v>32</v>
      </c>
      <c r="AI122" s="78">
        <v>-18000</v>
      </c>
      <c r="AJ122" s="78" t="s">
        <v>2263</v>
      </c>
      <c r="AK122" s="78"/>
      <c r="AL122" s="78"/>
      <c r="AM122" s="78" t="s">
        <v>353</v>
      </c>
      <c r="AN122" s="80">
        <v>40784.154780092591</v>
      </c>
      <c r="AO122" s="82" t="s">
        <v>2862</v>
      </c>
      <c r="AP122" s="78" t="b">
        <v>0</v>
      </c>
      <c r="AQ122" s="78" t="b">
        <v>0</v>
      </c>
      <c r="AR122" s="78" t="b">
        <v>1</v>
      </c>
      <c r="AS122" s="78" t="s">
        <v>398</v>
      </c>
      <c r="AT122" s="78">
        <v>0</v>
      </c>
      <c r="AU122" s="82" t="s">
        <v>3083</v>
      </c>
      <c r="AV122" s="78" t="b">
        <v>0</v>
      </c>
      <c r="AW122" s="78" t="s">
        <v>460</v>
      </c>
      <c r="AX122" s="82" t="s">
        <v>3578</v>
      </c>
      <c r="AY122" s="78" t="s">
        <v>66</v>
      </c>
      <c r="AZ122" s="2"/>
      <c r="BA122" s="3"/>
      <c r="BB122" s="3"/>
      <c r="BC122" s="3"/>
      <c r="BD122" s="3"/>
    </row>
    <row r="123" spans="1:56" x14ac:dyDescent="0.25">
      <c r="A123" s="64" t="s">
        <v>688</v>
      </c>
      <c r="B123" s="65"/>
      <c r="C123" s="65"/>
      <c r="D123" s="66"/>
      <c r="E123" s="96"/>
      <c r="F123" s="94" t="s">
        <v>3250</v>
      </c>
      <c r="G123" s="95"/>
      <c r="H123" s="69"/>
      <c r="I123" s="70"/>
      <c r="J123" s="97"/>
      <c r="K123" s="69" t="s">
        <v>3921</v>
      </c>
      <c r="L123" s="98"/>
      <c r="M123" s="74"/>
      <c r="N123" s="74"/>
      <c r="O123" s="75"/>
      <c r="P123" s="76"/>
      <c r="Q123" s="76"/>
      <c r="R123" s="108"/>
      <c r="S123" s="108"/>
      <c r="T123" s="108"/>
      <c r="U123" s="108"/>
      <c r="V123" s="109"/>
      <c r="W123" s="109"/>
      <c r="X123" s="109"/>
      <c r="Y123" s="109"/>
      <c r="Z123" s="50"/>
      <c r="AA123" s="71"/>
      <c r="AB123" s="71"/>
      <c r="AC123" s="72"/>
      <c r="AD123" s="78" t="s">
        <v>1955</v>
      </c>
      <c r="AE123" s="78">
        <v>568</v>
      </c>
      <c r="AF123" s="78">
        <v>620</v>
      </c>
      <c r="AG123" s="78">
        <v>109515</v>
      </c>
      <c r="AH123" s="78">
        <v>1</v>
      </c>
      <c r="AI123" s="78"/>
      <c r="AJ123" s="78" t="s">
        <v>2264</v>
      </c>
      <c r="AK123" s="78" t="s">
        <v>590</v>
      </c>
      <c r="AL123" s="78"/>
      <c r="AM123" s="78"/>
      <c r="AN123" s="80">
        <v>40324.224224537036</v>
      </c>
      <c r="AO123" s="82" t="s">
        <v>2863</v>
      </c>
      <c r="AP123" s="78" t="b">
        <v>0</v>
      </c>
      <c r="AQ123" s="78" t="b">
        <v>0</v>
      </c>
      <c r="AR123" s="78" t="b">
        <v>0</v>
      </c>
      <c r="AS123" s="78" t="s">
        <v>398</v>
      </c>
      <c r="AT123" s="78">
        <v>163</v>
      </c>
      <c r="AU123" s="82" t="s">
        <v>3084</v>
      </c>
      <c r="AV123" s="78" t="b">
        <v>0</v>
      </c>
      <c r="AW123" s="78" t="s">
        <v>460</v>
      </c>
      <c r="AX123" s="82" t="s">
        <v>3579</v>
      </c>
      <c r="AY123" s="78" t="s">
        <v>66</v>
      </c>
      <c r="AZ123" s="2"/>
      <c r="BA123" s="3"/>
      <c r="BB123" s="3"/>
      <c r="BC123" s="3"/>
      <c r="BD123" s="3"/>
    </row>
    <row r="124" spans="1:56" x14ac:dyDescent="0.25">
      <c r="A124" s="64" t="s">
        <v>689</v>
      </c>
      <c r="B124" s="65"/>
      <c r="C124" s="65"/>
      <c r="D124" s="66"/>
      <c r="E124" s="96"/>
      <c r="F124" s="94" t="s">
        <v>3251</v>
      </c>
      <c r="G124" s="95"/>
      <c r="H124" s="69"/>
      <c r="I124" s="70"/>
      <c r="J124" s="97"/>
      <c r="K124" s="69" t="s">
        <v>3922</v>
      </c>
      <c r="L124" s="98"/>
      <c r="M124" s="74"/>
      <c r="N124" s="74"/>
      <c r="O124" s="75"/>
      <c r="P124" s="76"/>
      <c r="Q124" s="76"/>
      <c r="R124" s="108"/>
      <c r="S124" s="108"/>
      <c r="T124" s="108"/>
      <c r="U124" s="108"/>
      <c r="V124" s="109"/>
      <c r="W124" s="109"/>
      <c r="X124" s="109"/>
      <c r="Y124" s="109"/>
      <c r="Z124" s="50"/>
      <c r="AA124" s="71"/>
      <c r="AB124" s="71"/>
      <c r="AC124" s="72"/>
      <c r="AD124" s="78" t="s">
        <v>1956</v>
      </c>
      <c r="AE124" s="78">
        <v>234</v>
      </c>
      <c r="AF124" s="78">
        <v>738</v>
      </c>
      <c r="AG124" s="78">
        <v>6998</v>
      </c>
      <c r="AH124" s="78">
        <v>388</v>
      </c>
      <c r="AI124" s="78">
        <v>-25200</v>
      </c>
      <c r="AJ124" s="78" t="s">
        <v>2265</v>
      </c>
      <c r="AK124" s="78" t="s">
        <v>526</v>
      </c>
      <c r="AL124" s="82" t="s">
        <v>2674</v>
      </c>
      <c r="AM124" s="78" t="s">
        <v>354</v>
      </c>
      <c r="AN124" s="80">
        <v>39994.430486111109</v>
      </c>
      <c r="AO124" s="82" t="s">
        <v>2864</v>
      </c>
      <c r="AP124" s="78" t="b">
        <v>0</v>
      </c>
      <c r="AQ124" s="78" t="b">
        <v>0</v>
      </c>
      <c r="AR124" s="78" t="b">
        <v>1</v>
      </c>
      <c r="AS124" s="78" t="s">
        <v>398</v>
      </c>
      <c r="AT124" s="78">
        <v>41</v>
      </c>
      <c r="AU124" s="82" t="s">
        <v>412</v>
      </c>
      <c r="AV124" s="78" t="b">
        <v>0</v>
      </c>
      <c r="AW124" s="78" t="s">
        <v>460</v>
      </c>
      <c r="AX124" s="82" t="s">
        <v>3580</v>
      </c>
      <c r="AY124" s="78" t="s">
        <v>66</v>
      </c>
      <c r="AZ124" s="2"/>
      <c r="BA124" s="3"/>
      <c r="BB124" s="3"/>
      <c r="BC124" s="3"/>
      <c r="BD124" s="3"/>
    </row>
    <row r="125" spans="1:56" x14ac:dyDescent="0.25">
      <c r="A125" s="64" t="s">
        <v>690</v>
      </c>
      <c r="B125" s="65"/>
      <c r="C125" s="65"/>
      <c r="D125" s="66"/>
      <c r="E125" s="96"/>
      <c r="F125" s="94" t="s">
        <v>3252</v>
      </c>
      <c r="G125" s="95"/>
      <c r="H125" s="69"/>
      <c r="I125" s="70"/>
      <c r="J125" s="97"/>
      <c r="K125" s="69" t="s">
        <v>3923</v>
      </c>
      <c r="L125" s="98"/>
      <c r="M125" s="74"/>
      <c r="N125" s="74"/>
      <c r="O125" s="75"/>
      <c r="P125" s="76"/>
      <c r="Q125" s="76"/>
      <c r="R125" s="108"/>
      <c r="S125" s="108"/>
      <c r="T125" s="108"/>
      <c r="U125" s="108"/>
      <c r="V125" s="109"/>
      <c r="W125" s="109"/>
      <c r="X125" s="109"/>
      <c r="Y125" s="109"/>
      <c r="Z125" s="50"/>
      <c r="AA125" s="71"/>
      <c r="AB125" s="71"/>
      <c r="AC125" s="72"/>
      <c r="AD125" s="78" t="s">
        <v>1957</v>
      </c>
      <c r="AE125" s="78">
        <v>64</v>
      </c>
      <c r="AF125" s="78">
        <v>106</v>
      </c>
      <c r="AG125" s="78">
        <v>1809</v>
      </c>
      <c r="AH125" s="78">
        <v>2309</v>
      </c>
      <c r="AI125" s="78">
        <v>-25200</v>
      </c>
      <c r="AJ125" s="78" t="s">
        <v>2266</v>
      </c>
      <c r="AK125" s="78"/>
      <c r="AL125" s="78"/>
      <c r="AM125" s="78" t="s">
        <v>354</v>
      </c>
      <c r="AN125" s="80">
        <v>41951.633263888885</v>
      </c>
      <c r="AO125" s="82" t="s">
        <v>2865</v>
      </c>
      <c r="AP125" s="78" t="b">
        <v>0</v>
      </c>
      <c r="AQ125" s="78" t="b">
        <v>0</v>
      </c>
      <c r="AR125" s="78" t="b">
        <v>0</v>
      </c>
      <c r="AS125" s="78" t="s">
        <v>398</v>
      </c>
      <c r="AT125" s="78">
        <v>3</v>
      </c>
      <c r="AU125" s="82" t="s">
        <v>410</v>
      </c>
      <c r="AV125" s="78" t="b">
        <v>0</v>
      </c>
      <c r="AW125" s="78" t="s">
        <v>460</v>
      </c>
      <c r="AX125" s="82" t="s">
        <v>3581</v>
      </c>
      <c r="AY125" s="78" t="s">
        <v>66</v>
      </c>
      <c r="AZ125" s="2"/>
      <c r="BA125" s="3"/>
      <c r="BB125" s="3"/>
      <c r="BC125" s="3"/>
      <c r="BD125" s="3"/>
    </row>
    <row r="126" spans="1:56" x14ac:dyDescent="0.25">
      <c r="A126" s="64" t="s">
        <v>691</v>
      </c>
      <c r="B126" s="65"/>
      <c r="C126" s="65"/>
      <c r="D126" s="66"/>
      <c r="E126" s="96"/>
      <c r="F126" s="94" t="s">
        <v>3253</v>
      </c>
      <c r="G126" s="95"/>
      <c r="H126" s="69"/>
      <c r="I126" s="70"/>
      <c r="J126" s="97"/>
      <c r="K126" s="69" t="s">
        <v>3924</v>
      </c>
      <c r="L126" s="98"/>
      <c r="M126" s="74"/>
      <c r="N126" s="74"/>
      <c r="O126" s="75"/>
      <c r="P126" s="76"/>
      <c r="Q126" s="76"/>
      <c r="R126" s="108"/>
      <c r="S126" s="108"/>
      <c r="T126" s="108"/>
      <c r="U126" s="108"/>
      <c r="V126" s="109"/>
      <c r="W126" s="109"/>
      <c r="X126" s="109"/>
      <c r="Y126" s="109"/>
      <c r="Z126" s="50"/>
      <c r="AA126" s="71"/>
      <c r="AB126" s="71"/>
      <c r="AC126" s="72"/>
      <c r="AD126" s="78" t="s">
        <v>1958</v>
      </c>
      <c r="AE126" s="78">
        <v>935</v>
      </c>
      <c r="AF126" s="78">
        <v>1007</v>
      </c>
      <c r="AG126" s="78">
        <v>10982</v>
      </c>
      <c r="AH126" s="78">
        <v>24201</v>
      </c>
      <c r="AI126" s="78"/>
      <c r="AJ126" s="78"/>
      <c r="AK126" s="78"/>
      <c r="AL126" s="78"/>
      <c r="AM126" s="78"/>
      <c r="AN126" s="80">
        <v>41819.620844907404</v>
      </c>
      <c r="AO126" s="78"/>
      <c r="AP126" s="78" t="b">
        <v>1</v>
      </c>
      <c r="AQ126" s="78" t="b">
        <v>0</v>
      </c>
      <c r="AR126" s="78" t="b">
        <v>0</v>
      </c>
      <c r="AS126" s="78" t="s">
        <v>398</v>
      </c>
      <c r="AT126" s="78">
        <v>57</v>
      </c>
      <c r="AU126" s="82" t="s">
        <v>410</v>
      </c>
      <c r="AV126" s="78" t="b">
        <v>0</v>
      </c>
      <c r="AW126" s="78" t="s">
        <v>460</v>
      </c>
      <c r="AX126" s="82" t="s">
        <v>3582</v>
      </c>
      <c r="AY126" s="78" t="s">
        <v>66</v>
      </c>
      <c r="AZ126" s="2"/>
      <c r="BA126" s="3"/>
      <c r="BB126" s="3"/>
      <c r="BC126" s="3"/>
      <c r="BD126" s="3"/>
    </row>
    <row r="127" spans="1:56" x14ac:dyDescent="0.25">
      <c r="A127" s="64" t="s">
        <v>209</v>
      </c>
      <c r="B127" s="65"/>
      <c r="C127" s="65"/>
      <c r="D127" s="66"/>
      <c r="E127" s="96"/>
      <c r="F127" s="94" t="s">
        <v>456</v>
      </c>
      <c r="G127" s="95"/>
      <c r="H127" s="69"/>
      <c r="I127" s="70"/>
      <c r="J127" s="97"/>
      <c r="K127" s="69" t="s">
        <v>493</v>
      </c>
      <c r="L127" s="98"/>
      <c r="M127" s="74"/>
      <c r="N127" s="74"/>
      <c r="O127" s="75"/>
      <c r="P127" s="76"/>
      <c r="Q127" s="76"/>
      <c r="R127" s="108"/>
      <c r="S127" s="108"/>
      <c r="T127" s="108"/>
      <c r="U127" s="108"/>
      <c r="V127" s="109"/>
      <c r="W127" s="109"/>
      <c r="X127" s="109"/>
      <c r="Y127" s="109"/>
      <c r="Z127" s="50"/>
      <c r="AA127" s="71"/>
      <c r="AB127" s="71"/>
      <c r="AC127" s="72"/>
      <c r="AD127" s="78" t="s">
        <v>285</v>
      </c>
      <c r="AE127" s="78">
        <v>13</v>
      </c>
      <c r="AF127" s="78">
        <v>20610</v>
      </c>
      <c r="AG127" s="78">
        <v>11380</v>
      </c>
      <c r="AH127" s="78">
        <v>28</v>
      </c>
      <c r="AI127" s="78">
        <v>3600</v>
      </c>
      <c r="AJ127" s="78" t="s">
        <v>304</v>
      </c>
      <c r="AK127" s="78" t="s">
        <v>308</v>
      </c>
      <c r="AL127" s="82" t="s">
        <v>350</v>
      </c>
      <c r="AM127" s="78" t="s">
        <v>310</v>
      </c>
      <c r="AN127" s="80">
        <v>41681.906099537038</v>
      </c>
      <c r="AO127" s="82" t="s">
        <v>394</v>
      </c>
      <c r="AP127" s="78" t="b">
        <v>0</v>
      </c>
      <c r="AQ127" s="78" t="b">
        <v>0</v>
      </c>
      <c r="AR127" s="78" t="b">
        <v>0</v>
      </c>
      <c r="AS127" s="78" t="s">
        <v>398</v>
      </c>
      <c r="AT127" s="78">
        <v>437</v>
      </c>
      <c r="AU127" s="82" t="s">
        <v>432</v>
      </c>
      <c r="AV127" s="78" t="b">
        <v>0</v>
      </c>
      <c r="AW127" s="78" t="s">
        <v>460</v>
      </c>
      <c r="AX127" s="82" t="s">
        <v>478</v>
      </c>
      <c r="AY127" s="78" t="s">
        <v>65</v>
      </c>
      <c r="AZ127" s="2"/>
      <c r="BA127" s="3"/>
      <c r="BB127" s="3"/>
      <c r="BC127" s="3"/>
      <c r="BD127" s="3"/>
    </row>
    <row r="128" spans="1:56" x14ac:dyDescent="0.25">
      <c r="A128" s="64" t="s">
        <v>896</v>
      </c>
      <c r="B128" s="65"/>
      <c r="C128" s="65"/>
      <c r="D128" s="66"/>
      <c r="E128" s="96"/>
      <c r="F128" s="94" t="s">
        <v>3254</v>
      </c>
      <c r="G128" s="95"/>
      <c r="H128" s="69"/>
      <c r="I128" s="70"/>
      <c r="J128" s="97"/>
      <c r="K128" s="69" t="s">
        <v>3925</v>
      </c>
      <c r="L128" s="98"/>
      <c r="M128" s="74"/>
      <c r="N128" s="74"/>
      <c r="O128" s="75"/>
      <c r="P128" s="76"/>
      <c r="Q128" s="76"/>
      <c r="R128" s="108"/>
      <c r="S128" s="108"/>
      <c r="T128" s="108"/>
      <c r="U128" s="108"/>
      <c r="V128" s="109"/>
      <c r="W128" s="109"/>
      <c r="X128" s="109"/>
      <c r="Y128" s="109"/>
      <c r="Z128" s="50"/>
      <c r="AA128" s="71"/>
      <c r="AB128" s="71"/>
      <c r="AC128" s="72"/>
      <c r="AD128" s="78" t="s">
        <v>1959</v>
      </c>
      <c r="AE128" s="78">
        <v>830</v>
      </c>
      <c r="AF128" s="78">
        <v>889</v>
      </c>
      <c r="AG128" s="78">
        <v>3908</v>
      </c>
      <c r="AH128" s="78">
        <v>2405</v>
      </c>
      <c r="AI128" s="78"/>
      <c r="AJ128" s="78" t="s">
        <v>2267</v>
      </c>
      <c r="AK128" s="78" t="s">
        <v>2509</v>
      </c>
      <c r="AL128" s="78"/>
      <c r="AM128" s="78"/>
      <c r="AN128" s="80">
        <v>42406.95034722222</v>
      </c>
      <c r="AO128" s="82" t="s">
        <v>2866</v>
      </c>
      <c r="AP128" s="78" t="b">
        <v>1</v>
      </c>
      <c r="AQ128" s="78" t="b">
        <v>0</v>
      </c>
      <c r="AR128" s="78" t="b">
        <v>0</v>
      </c>
      <c r="AS128" s="78" t="s">
        <v>405</v>
      </c>
      <c r="AT128" s="78">
        <v>25</v>
      </c>
      <c r="AU128" s="78"/>
      <c r="AV128" s="78" t="b">
        <v>0</v>
      </c>
      <c r="AW128" s="78" t="s">
        <v>460</v>
      </c>
      <c r="AX128" s="82" t="s">
        <v>3583</v>
      </c>
      <c r="AY128" s="78" t="s">
        <v>65</v>
      </c>
      <c r="AZ128" s="2"/>
      <c r="BA128" s="3"/>
      <c r="BB128" s="3"/>
      <c r="BC128" s="3"/>
      <c r="BD128" s="3"/>
    </row>
    <row r="129" spans="1:56" x14ac:dyDescent="0.25">
      <c r="A129" s="64" t="s">
        <v>692</v>
      </c>
      <c r="B129" s="65"/>
      <c r="C129" s="65"/>
      <c r="D129" s="66"/>
      <c r="E129" s="96"/>
      <c r="F129" s="94" t="s">
        <v>3255</v>
      </c>
      <c r="G129" s="95"/>
      <c r="H129" s="69"/>
      <c r="I129" s="70"/>
      <c r="J129" s="97"/>
      <c r="K129" s="69" t="s">
        <v>3926</v>
      </c>
      <c r="L129" s="98"/>
      <c r="M129" s="74"/>
      <c r="N129" s="74"/>
      <c r="O129" s="75"/>
      <c r="P129" s="76"/>
      <c r="Q129" s="76"/>
      <c r="R129" s="108"/>
      <c r="S129" s="108"/>
      <c r="T129" s="108"/>
      <c r="U129" s="108"/>
      <c r="V129" s="109"/>
      <c r="W129" s="109"/>
      <c r="X129" s="109"/>
      <c r="Y129" s="109"/>
      <c r="Z129" s="50"/>
      <c r="AA129" s="71"/>
      <c r="AB129" s="71"/>
      <c r="AC129" s="72"/>
      <c r="AD129" s="78" t="s">
        <v>1960</v>
      </c>
      <c r="AE129" s="78">
        <v>777</v>
      </c>
      <c r="AF129" s="78">
        <v>519</v>
      </c>
      <c r="AG129" s="78">
        <v>1089</v>
      </c>
      <c r="AH129" s="78">
        <v>98</v>
      </c>
      <c r="AI129" s="78">
        <v>3600</v>
      </c>
      <c r="AJ129" s="78" t="s">
        <v>2268</v>
      </c>
      <c r="AK129" s="78" t="s">
        <v>310</v>
      </c>
      <c r="AL129" s="82" t="s">
        <v>2675</v>
      </c>
      <c r="AM129" s="78" t="s">
        <v>310</v>
      </c>
      <c r="AN129" s="80">
        <v>39874.069502314815</v>
      </c>
      <c r="AO129" s="82" t="s">
        <v>2867</v>
      </c>
      <c r="AP129" s="78" t="b">
        <v>0</v>
      </c>
      <c r="AQ129" s="78" t="b">
        <v>0</v>
      </c>
      <c r="AR129" s="78" t="b">
        <v>0</v>
      </c>
      <c r="AS129" s="78" t="s">
        <v>398</v>
      </c>
      <c r="AT129" s="78">
        <v>14</v>
      </c>
      <c r="AU129" s="82" t="s">
        <v>3085</v>
      </c>
      <c r="AV129" s="78" t="b">
        <v>0</v>
      </c>
      <c r="AW129" s="78" t="s">
        <v>460</v>
      </c>
      <c r="AX129" s="82" t="s">
        <v>3584</v>
      </c>
      <c r="AY129" s="78" t="s">
        <v>66</v>
      </c>
      <c r="AZ129" s="2"/>
      <c r="BA129" s="3"/>
      <c r="BB129" s="3"/>
      <c r="BC129" s="3"/>
      <c r="BD129" s="3"/>
    </row>
    <row r="130" spans="1:56" x14ac:dyDescent="0.25">
      <c r="A130" s="64" t="s">
        <v>897</v>
      </c>
      <c r="B130" s="65"/>
      <c r="C130" s="65"/>
      <c r="D130" s="66"/>
      <c r="E130" s="96"/>
      <c r="F130" s="94" t="s">
        <v>3256</v>
      </c>
      <c r="G130" s="95"/>
      <c r="H130" s="69"/>
      <c r="I130" s="70"/>
      <c r="J130" s="97"/>
      <c r="K130" s="69" t="s">
        <v>3927</v>
      </c>
      <c r="L130" s="98"/>
      <c r="M130" s="74"/>
      <c r="N130" s="74"/>
      <c r="O130" s="75"/>
      <c r="P130" s="76"/>
      <c r="Q130" s="76"/>
      <c r="R130" s="108"/>
      <c r="S130" s="108"/>
      <c r="T130" s="108"/>
      <c r="U130" s="108"/>
      <c r="V130" s="109"/>
      <c r="W130" s="109"/>
      <c r="X130" s="109"/>
      <c r="Y130" s="109"/>
      <c r="Z130" s="50"/>
      <c r="AA130" s="71"/>
      <c r="AB130" s="71"/>
      <c r="AC130" s="72"/>
      <c r="AD130" s="78" t="s">
        <v>1961</v>
      </c>
      <c r="AE130" s="78">
        <v>3072</v>
      </c>
      <c r="AF130" s="78">
        <v>48703</v>
      </c>
      <c r="AG130" s="78">
        <v>9209</v>
      </c>
      <c r="AH130" s="78">
        <v>2547</v>
      </c>
      <c r="AI130" s="78">
        <v>3600</v>
      </c>
      <c r="AJ130" s="78" t="s">
        <v>2269</v>
      </c>
      <c r="AK130" s="78" t="s">
        <v>2510</v>
      </c>
      <c r="AL130" s="82" t="s">
        <v>2676</v>
      </c>
      <c r="AM130" s="78" t="s">
        <v>310</v>
      </c>
      <c r="AN130" s="80">
        <v>39792.620763888888</v>
      </c>
      <c r="AO130" s="82" t="s">
        <v>2868</v>
      </c>
      <c r="AP130" s="78" t="b">
        <v>0</v>
      </c>
      <c r="AQ130" s="78" t="b">
        <v>0</v>
      </c>
      <c r="AR130" s="78" t="b">
        <v>1</v>
      </c>
      <c r="AS130" s="78" t="s">
        <v>398</v>
      </c>
      <c r="AT130" s="78">
        <v>1159</v>
      </c>
      <c r="AU130" s="82" t="s">
        <v>410</v>
      </c>
      <c r="AV130" s="78" t="b">
        <v>1</v>
      </c>
      <c r="AW130" s="78" t="s">
        <v>460</v>
      </c>
      <c r="AX130" s="82" t="s">
        <v>3585</v>
      </c>
      <c r="AY130" s="78" t="s">
        <v>65</v>
      </c>
      <c r="AZ130" s="2"/>
      <c r="BA130" s="3"/>
      <c r="BB130" s="3"/>
      <c r="BC130" s="3"/>
      <c r="BD130" s="3"/>
    </row>
    <row r="131" spans="1:56" x14ac:dyDescent="0.25">
      <c r="A131" s="64" t="s">
        <v>693</v>
      </c>
      <c r="B131" s="65"/>
      <c r="C131" s="65"/>
      <c r="D131" s="66"/>
      <c r="E131" s="96"/>
      <c r="F131" s="94" t="s">
        <v>3257</v>
      </c>
      <c r="G131" s="95"/>
      <c r="H131" s="69"/>
      <c r="I131" s="70"/>
      <c r="J131" s="97"/>
      <c r="K131" s="69" t="s">
        <v>3928</v>
      </c>
      <c r="L131" s="98"/>
      <c r="M131" s="74"/>
      <c r="N131" s="74"/>
      <c r="O131" s="75"/>
      <c r="P131" s="76"/>
      <c r="Q131" s="76"/>
      <c r="R131" s="108"/>
      <c r="S131" s="108"/>
      <c r="T131" s="108"/>
      <c r="U131" s="108"/>
      <c r="V131" s="109"/>
      <c r="W131" s="109"/>
      <c r="X131" s="109"/>
      <c r="Y131" s="109"/>
      <c r="Z131" s="50"/>
      <c r="AA131" s="71"/>
      <c r="AB131" s="71"/>
      <c r="AC131" s="72"/>
      <c r="AD131" s="78" t="s">
        <v>1962</v>
      </c>
      <c r="AE131" s="78">
        <v>367</v>
      </c>
      <c r="AF131" s="78">
        <v>262</v>
      </c>
      <c r="AG131" s="78">
        <v>14780</v>
      </c>
      <c r="AH131" s="78">
        <v>3490</v>
      </c>
      <c r="AI131" s="78"/>
      <c r="AJ131" s="78" t="s">
        <v>2270</v>
      </c>
      <c r="AK131" s="78"/>
      <c r="AL131" s="78"/>
      <c r="AM131" s="78"/>
      <c r="AN131" s="80">
        <v>40706.93986111111</v>
      </c>
      <c r="AO131" s="78"/>
      <c r="AP131" s="78" t="b">
        <v>1</v>
      </c>
      <c r="AQ131" s="78" t="b">
        <v>0</v>
      </c>
      <c r="AR131" s="78" t="b">
        <v>1</v>
      </c>
      <c r="AS131" s="78" t="s">
        <v>398</v>
      </c>
      <c r="AT131" s="78">
        <v>14</v>
      </c>
      <c r="AU131" s="82" t="s">
        <v>410</v>
      </c>
      <c r="AV131" s="78" t="b">
        <v>0</v>
      </c>
      <c r="AW131" s="78" t="s">
        <v>460</v>
      </c>
      <c r="AX131" s="82" t="s">
        <v>3586</v>
      </c>
      <c r="AY131" s="78" t="s">
        <v>66</v>
      </c>
      <c r="AZ131" s="2"/>
      <c r="BA131" s="3"/>
      <c r="BB131" s="3"/>
      <c r="BC131" s="3"/>
      <c r="BD131" s="3"/>
    </row>
    <row r="132" spans="1:56" x14ac:dyDescent="0.25">
      <c r="A132" s="64" t="s">
        <v>694</v>
      </c>
      <c r="B132" s="65"/>
      <c r="C132" s="65"/>
      <c r="D132" s="66"/>
      <c r="E132" s="96"/>
      <c r="F132" s="94" t="s">
        <v>443</v>
      </c>
      <c r="G132" s="95"/>
      <c r="H132" s="69"/>
      <c r="I132" s="70"/>
      <c r="J132" s="97"/>
      <c r="K132" s="69" t="s">
        <v>3929</v>
      </c>
      <c r="L132" s="98"/>
      <c r="M132" s="74"/>
      <c r="N132" s="74"/>
      <c r="O132" s="75"/>
      <c r="P132" s="76"/>
      <c r="Q132" s="76"/>
      <c r="R132" s="108"/>
      <c r="S132" s="108"/>
      <c r="T132" s="108"/>
      <c r="U132" s="108"/>
      <c r="V132" s="109"/>
      <c r="W132" s="109"/>
      <c r="X132" s="109"/>
      <c r="Y132" s="109"/>
      <c r="Z132" s="50"/>
      <c r="AA132" s="71"/>
      <c r="AB132" s="71"/>
      <c r="AC132" s="72"/>
      <c r="AD132" s="78" t="s">
        <v>1963</v>
      </c>
      <c r="AE132" s="78">
        <v>217</v>
      </c>
      <c r="AF132" s="78">
        <v>82</v>
      </c>
      <c r="AG132" s="78">
        <v>4911</v>
      </c>
      <c r="AH132" s="78">
        <v>2111</v>
      </c>
      <c r="AI132" s="78"/>
      <c r="AJ132" s="78"/>
      <c r="AK132" s="78" t="s">
        <v>2511</v>
      </c>
      <c r="AL132" s="78"/>
      <c r="AM132" s="78"/>
      <c r="AN132" s="80">
        <v>42455.788877314815</v>
      </c>
      <c r="AO132" s="78"/>
      <c r="AP132" s="78" t="b">
        <v>1</v>
      </c>
      <c r="AQ132" s="78" t="b">
        <v>1</v>
      </c>
      <c r="AR132" s="78" t="b">
        <v>0</v>
      </c>
      <c r="AS132" s="78" t="s">
        <v>403</v>
      </c>
      <c r="AT132" s="78">
        <v>6</v>
      </c>
      <c r="AU132" s="78"/>
      <c r="AV132" s="78" t="b">
        <v>0</v>
      </c>
      <c r="AW132" s="78" t="s">
        <v>460</v>
      </c>
      <c r="AX132" s="82" t="s">
        <v>3587</v>
      </c>
      <c r="AY132" s="78" t="s">
        <v>66</v>
      </c>
      <c r="AZ132" s="2"/>
      <c r="BA132" s="3"/>
      <c r="BB132" s="3"/>
      <c r="BC132" s="3"/>
      <c r="BD132" s="3"/>
    </row>
    <row r="133" spans="1:56" x14ac:dyDescent="0.25">
      <c r="A133" s="64" t="s">
        <v>695</v>
      </c>
      <c r="B133" s="65"/>
      <c r="C133" s="65"/>
      <c r="D133" s="66"/>
      <c r="E133" s="96"/>
      <c r="F133" s="94" t="s">
        <v>3258</v>
      </c>
      <c r="G133" s="95"/>
      <c r="H133" s="69"/>
      <c r="I133" s="70"/>
      <c r="J133" s="97"/>
      <c r="K133" s="69" t="s">
        <v>3930</v>
      </c>
      <c r="L133" s="98"/>
      <c r="M133" s="74"/>
      <c r="N133" s="74"/>
      <c r="O133" s="75"/>
      <c r="P133" s="76"/>
      <c r="Q133" s="76"/>
      <c r="R133" s="108"/>
      <c r="S133" s="108"/>
      <c r="T133" s="108"/>
      <c r="U133" s="108"/>
      <c r="V133" s="109"/>
      <c r="W133" s="109"/>
      <c r="X133" s="109"/>
      <c r="Y133" s="109"/>
      <c r="Z133" s="50"/>
      <c r="AA133" s="71"/>
      <c r="AB133" s="71"/>
      <c r="AC133" s="72"/>
      <c r="AD133" s="78" t="s">
        <v>1964</v>
      </c>
      <c r="AE133" s="78">
        <v>2300</v>
      </c>
      <c r="AF133" s="78">
        <v>4329</v>
      </c>
      <c r="AG133" s="78">
        <v>8382</v>
      </c>
      <c r="AH133" s="78">
        <v>1771</v>
      </c>
      <c r="AI133" s="78">
        <v>-14400</v>
      </c>
      <c r="AJ133" s="78" t="s">
        <v>2271</v>
      </c>
      <c r="AK133" s="78" t="s">
        <v>2512</v>
      </c>
      <c r="AL133" s="82" t="s">
        <v>2677</v>
      </c>
      <c r="AM133" s="78" t="s">
        <v>356</v>
      </c>
      <c r="AN133" s="80">
        <v>39836.826631944445</v>
      </c>
      <c r="AO133" s="82" t="s">
        <v>2869</v>
      </c>
      <c r="AP133" s="78" t="b">
        <v>0</v>
      </c>
      <c r="AQ133" s="78" t="b">
        <v>0</v>
      </c>
      <c r="AR133" s="78" t="b">
        <v>1</v>
      </c>
      <c r="AS133" s="78" t="s">
        <v>398</v>
      </c>
      <c r="AT133" s="78">
        <v>191</v>
      </c>
      <c r="AU133" s="82" t="s">
        <v>3086</v>
      </c>
      <c r="AV133" s="78" t="b">
        <v>0</v>
      </c>
      <c r="AW133" s="78" t="s">
        <v>460</v>
      </c>
      <c r="AX133" s="82" t="s">
        <v>3588</v>
      </c>
      <c r="AY133" s="78" t="s">
        <v>66</v>
      </c>
      <c r="AZ133" s="2"/>
      <c r="BA133" s="3"/>
      <c r="BB133" s="3"/>
      <c r="BC133" s="3"/>
      <c r="BD133" s="3"/>
    </row>
    <row r="134" spans="1:56" x14ac:dyDescent="0.25">
      <c r="A134" s="64" t="s">
        <v>190</v>
      </c>
      <c r="B134" s="65"/>
      <c r="C134" s="65"/>
      <c r="D134" s="66"/>
      <c r="E134" s="96"/>
      <c r="F134" s="94" t="s">
        <v>442</v>
      </c>
      <c r="G134" s="95"/>
      <c r="H134" s="69"/>
      <c r="I134" s="70"/>
      <c r="J134" s="97"/>
      <c r="K134" s="69" t="s">
        <v>3931</v>
      </c>
      <c r="L134" s="98"/>
      <c r="M134" s="74"/>
      <c r="N134" s="74"/>
      <c r="O134" s="75"/>
      <c r="P134" s="76"/>
      <c r="Q134" s="76"/>
      <c r="R134" s="108"/>
      <c r="S134" s="108"/>
      <c r="T134" s="108"/>
      <c r="U134" s="108"/>
      <c r="V134" s="109"/>
      <c r="W134" s="109"/>
      <c r="X134" s="109"/>
      <c r="Y134" s="109"/>
      <c r="Z134" s="50"/>
      <c r="AA134" s="71"/>
      <c r="AB134" s="71"/>
      <c r="AC134" s="72"/>
      <c r="AD134" s="78" t="s">
        <v>273</v>
      </c>
      <c r="AE134" s="78">
        <v>120</v>
      </c>
      <c r="AF134" s="78">
        <v>261</v>
      </c>
      <c r="AG134" s="78">
        <v>11596</v>
      </c>
      <c r="AH134" s="78">
        <v>5758</v>
      </c>
      <c r="AI134" s="78"/>
      <c r="AJ134" s="78"/>
      <c r="AK134" s="78" t="s">
        <v>316</v>
      </c>
      <c r="AL134" s="78"/>
      <c r="AM134" s="78"/>
      <c r="AN134" s="80">
        <v>42375.651770833334</v>
      </c>
      <c r="AO134" s="78"/>
      <c r="AP134" s="78" t="b">
        <v>1</v>
      </c>
      <c r="AQ134" s="78" t="b">
        <v>0</v>
      </c>
      <c r="AR134" s="78" t="b">
        <v>0</v>
      </c>
      <c r="AS134" s="78" t="s">
        <v>403</v>
      </c>
      <c r="AT134" s="78">
        <v>29</v>
      </c>
      <c r="AU134" s="78"/>
      <c r="AV134" s="78" t="b">
        <v>0</v>
      </c>
      <c r="AW134" s="78" t="s">
        <v>460</v>
      </c>
      <c r="AX134" s="82" t="s">
        <v>466</v>
      </c>
      <c r="AY134" s="78" t="s">
        <v>66</v>
      </c>
      <c r="AZ134" s="2"/>
      <c r="BA134" s="3"/>
      <c r="BB134" s="3"/>
      <c r="BC134" s="3"/>
      <c r="BD134" s="3"/>
    </row>
    <row r="135" spans="1:56" x14ac:dyDescent="0.25">
      <c r="A135" s="64" t="s">
        <v>697</v>
      </c>
      <c r="B135" s="65"/>
      <c r="C135" s="65"/>
      <c r="D135" s="66"/>
      <c r="E135" s="96"/>
      <c r="F135" s="94" t="s">
        <v>3259</v>
      </c>
      <c r="G135" s="95"/>
      <c r="H135" s="69"/>
      <c r="I135" s="70"/>
      <c r="J135" s="97"/>
      <c r="K135" s="69" t="s">
        <v>3932</v>
      </c>
      <c r="L135" s="98"/>
      <c r="M135" s="74"/>
      <c r="N135" s="74"/>
      <c r="O135" s="75"/>
      <c r="P135" s="76"/>
      <c r="Q135" s="76"/>
      <c r="R135" s="108"/>
      <c r="S135" s="108"/>
      <c r="T135" s="108"/>
      <c r="U135" s="108"/>
      <c r="V135" s="109"/>
      <c r="W135" s="109"/>
      <c r="X135" s="109"/>
      <c r="Y135" s="109"/>
      <c r="Z135" s="50"/>
      <c r="AA135" s="71"/>
      <c r="AB135" s="71"/>
      <c r="AC135" s="72"/>
      <c r="AD135" s="78" t="s">
        <v>1965</v>
      </c>
      <c r="AE135" s="78">
        <v>266</v>
      </c>
      <c r="AF135" s="78">
        <v>102</v>
      </c>
      <c r="AG135" s="78">
        <v>3658</v>
      </c>
      <c r="AH135" s="78">
        <v>77</v>
      </c>
      <c r="AI135" s="78"/>
      <c r="AJ135" s="78"/>
      <c r="AK135" s="78" t="s">
        <v>540</v>
      </c>
      <c r="AL135" s="78"/>
      <c r="AM135" s="78"/>
      <c r="AN135" s="80">
        <v>39969.361701388887</v>
      </c>
      <c r="AO135" s="82" t="s">
        <v>2870</v>
      </c>
      <c r="AP135" s="78" t="b">
        <v>1</v>
      </c>
      <c r="AQ135" s="78" t="b">
        <v>0</v>
      </c>
      <c r="AR135" s="78" t="b">
        <v>0</v>
      </c>
      <c r="AS135" s="78" t="s">
        <v>398</v>
      </c>
      <c r="AT135" s="78">
        <v>17</v>
      </c>
      <c r="AU135" s="82" t="s">
        <v>410</v>
      </c>
      <c r="AV135" s="78" t="b">
        <v>0</v>
      </c>
      <c r="AW135" s="78" t="s">
        <v>460</v>
      </c>
      <c r="AX135" s="82" t="s">
        <v>3589</v>
      </c>
      <c r="AY135" s="78" t="s">
        <v>66</v>
      </c>
      <c r="AZ135" s="2"/>
      <c r="BA135" s="3"/>
      <c r="BB135" s="3"/>
      <c r="BC135" s="3"/>
      <c r="BD135" s="3"/>
    </row>
    <row r="136" spans="1:56" x14ac:dyDescent="0.25">
      <c r="A136" s="64" t="s">
        <v>698</v>
      </c>
      <c r="B136" s="65"/>
      <c r="C136" s="65"/>
      <c r="D136" s="66"/>
      <c r="E136" s="96"/>
      <c r="F136" s="94" t="s">
        <v>3260</v>
      </c>
      <c r="G136" s="95"/>
      <c r="H136" s="69"/>
      <c r="I136" s="70"/>
      <c r="J136" s="97"/>
      <c r="K136" s="69" t="s">
        <v>3933</v>
      </c>
      <c r="L136" s="98"/>
      <c r="M136" s="74"/>
      <c r="N136" s="74"/>
      <c r="O136" s="75"/>
      <c r="P136" s="76"/>
      <c r="Q136" s="76"/>
      <c r="R136" s="108"/>
      <c r="S136" s="108"/>
      <c r="T136" s="108"/>
      <c r="U136" s="108"/>
      <c r="V136" s="109"/>
      <c r="W136" s="109"/>
      <c r="X136" s="109"/>
      <c r="Y136" s="109"/>
      <c r="Z136" s="50"/>
      <c r="AA136" s="71"/>
      <c r="AB136" s="71"/>
      <c r="AC136" s="72"/>
      <c r="AD136" s="78" t="s">
        <v>1966</v>
      </c>
      <c r="AE136" s="78">
        <v>17</v>
      </c>
      <c r="AF136" s="78">
        <v>4</v>
      </c>
      <c r="AG136" s="78">
        <v>2</v>
      </c>
      <c r="AH136" s="78">
        <v>0</v>
      </c>
      <c r="AI136" s="78">
        <v>43200</v>
      </c>
      <c r="AJ136" s="78" t="s">
        <v>2272</v>
      </c>
      <c r="AK136" s="78" t="s">
        <v>2513</v>
      </c>
      <c r="AL136" s="82" t="s">
        <v>2678</v>
      </c>
      <c r="AM136" s="78" t="s">
        <v>2515</v>
      </c>
      <c r="AN136" s="80">
        <v>42415.072233796294</v>
      </c>
      <c r="AO136" s="78"/>
      <c r="AP136" s="78" t="b">
        <v>0</v>
      </c>
      <c r="AQ136" s="78" t="b">
        <v>0</v>
      </c>
      <c r="AR136" s="78" t="b">
        <v>0</v>
      </c>
      <c r="AS136" s="78" t="s">
        <v>398</v>
      </c>
      <c r="AT136" s="78">
        <v>0</v>
      </c>
      <c r="AU136" s="82" t="s">
        <v>410</v>
      </c>
      <c r="AV136" s="78" t="b">
        <v>0</v>
      </c>
      <c r="AW136" s="78" t="s">
        <v>460</v>
      </c>
      <c r="AX136" s="82" t="s">
        <v>3590</v>
      </c>
      <c r="AY136" s="78" t="s">
        <v>66</v>
      </c>
      <c r="AZ136" s="2"/>
      <c r="BA136" s="3"/>
      <c r="BB136" s="3"/>
      <c r="BC136" s="3"/>
      <c r="BD136" s="3"/>
    </row>
    <row r="137" spans="1:56" x14ac:dyDescent="0.25">
      <c r="A137" s="64" t="s">
        <v>764</v>
      </c>
      <c r="B137" s="65"/>
      <c r="C137" s="65"/>
      <c r="D137" s="66"/>
      <c r="E137" s="96"/>
      <c r="F137" s="94" t="s">
        <v>3261</v>
      </c>
      <c r="G137" s="95"/>
      <c r="H137" s="69"/>
      <c r="I137" s="70"/>
      <c r="J137" s="97"/>
      <c r="K137" s="69" t="s">
        <v>3934</v>
      </c>
      <c r="L137" s="98"/>
      <c r="M137" s="74"/>
      <c r="N137" s="74"/>
      <c r="O137" s="75"/>
      <c r="P137" s="76"/>
      <c r="Q137" s="76"/>
      <c r="R137" s="108"/>
      <c r="S137" s="108"/>
      <c r="T137" s="108"/>
      <c r="U137" s="108"/>
      <c r="V137" s="109"/>
      <c r="W137" s="109"/>
      <c r="X137" s="109"/>
      <c r="Y137" s="109"/>
      <c r="Z137" s="50"/>
      <c r="AA137" s="71"/>
      <c r="AB137" s="71"/>
      <c r="AC137" s="72"/>
      <c r="AD137" s="78" t="s">
        <v>1967</v>
      </c>
      <c r="AE137" s="78">
        <v>1449</v>
      </c>
      <c r="AF137" s="78">
        <v>8311</v>
      </c>
      <c r="AG137" s="78">
        <v>3816</v>
      </c>
      <c r="AH137" s="78">
        <v>1123</v>
      </c>
      <c r="AI137" s="78">
        <v>43200</v>
      </c>
      <c r="AJ137" s="78" t="s">
        <v>2273</v>
      </c>
      <c r="AK137" s="78" t="s">
        <v>2514</v>
      </c>
      <c r="AL137" s="82" t="s">
        <v>2679</v>
      </c>
      <c r="AM137" s="78" t="s">
        <v>602</v>
      </c>
      <c r="AN137" s="80">
        <v>40239.95721064815</v>
      </c>
      <c r="AO137" s="82" t="s">
        <v>2871</v>
      </c>
      <c r="AP137" s="78" t="b">
        <v>0</v>
      </c>
      <c r="AQ137" s="78" t="b">
        <v>0</v>
      </c>
      <c r="AR137" s="78" t="b">
        <v>0</v>
      </c>
      <c r="AS137" s="78" t="s">
        <v>398</v>
      </c>
      <c r="AT137" s="78">
        <v>316</v>
      </c>
      <c r="AU137" s="82" t="s">
        <v>3087</v>
      </c>
      <c r="AV137" s="78" t="b">
        <v>0</v>
      </c>
      <c r="AW137" s="78" t="s">
        <v>460</v>
      </c>
      <c r="AX137" s="82" t="s">
        <v>3591</v>
      </c>
      <c r="AY137" s="78" t="s">
        <v>66</v>
      </c>
      <c r="AZ137" s="2"/>
      <c r="BA137" s="3"/>
      <c r="BB137" s="3"/>
      <c r="BC137" s="3"/>
      <c r="BD137" s="3"/>
    </row>
    <row r="138" spans="1:56" x14ac:dyDescent="0.25">
      <c r="A138" s="64" t="s">
        <v>763</v>
      </c>
      <c r="B138" s="65"/>
      <c r="C138" s="65"/>
      <c r="D138" s="66"/>
      <c r="E138" s="96"/>
      <c r="F138" s="94" t="s">
        <v>3262</v>
      </c>
      <c r="G138" s="95"/>
      <c r="H138" s="69"/>
      <c r="I138" s="70"/>
      <c r="J138" s="97"/>
      <c r="K138" s="69" t="s">
        <v>3935</v>
      </c>
      <c r="L138" s="98"/>
      <c r="M138" s="74"/>
      <c r="N138" s="74"/>
      <c r="O138" s="75"/>
      <c r="P138" s="76"/>
      <c r="Q138" s="76"/>
      <c r="R138" s="108"/>
      <c r="S138" s="108"/>
      <c r="T138" s="108"/>
      <c r="U138" s="108"/>
      <c r="V138" s="109"/>
      <c r="W138" s="109"/>
      <c r="X138" s="109"/>
      <c r="Y138" s="109"/>
      <c r="Z138" s="50"/>
      <c r="AA138" s="71"/>
      <c r="AB138" s="71"/>
      <c r="AC138" s="72"/>
      <c r="AD138" s="78" t="s">
        <v>1968</v>
      </c>
      <c r="AE138" s="78">
        <v>365</v>
      </c>
      <c r="AF138" s="78">
        <v>85</v>
      </c>
      <c r="AG138" s="78">
        <v>169</v>
      </c>
      <c r="AH138" s="78">
        <v>128</v>
      </c>
      <c r="AI138" s="78">
        <v>-36000</v>
      </c>
      <c r="AJ138" s="78" t="s">
        <v>2274</v>
      </c>
      <c r="AK138" s="78" t="s">
        <v>2515</v>
      </c>
      <c r="AL138" s="78"/>
      <c r="AM138" s="78" t="s">
        <v>373</v>
      </c>
      <c r="AN138" s="80">
        <v>40067.316782407404</v>
      </c>
      <c r="AO138" s="78"/>
      <c r="AP138" s="78" t="b">
        <v>0</v>
      </c>
      <c r="AQ138" s="78" t="b">
        <v>0</v>
      </c>
      <c r="AR138" s="78" t="b">
        <v>1</v>
      </c>
      <c r="AS138" s="78" t="s">
        <v>398</v>
      </c>
      <c r="AT138" s="78">
        <v>0</v>
      </c>
      <c r="AU138" s="82" t="s">
        <v>422</v>
      </c>
      <c r="AV138" s="78" t="b">
        <v>0</v>
      </c>
      <c r="AW138" s="78" t="s">
        <v>460</v>
      </c>
      <c r="AX138" s="82" t="s">
        <v>3592</v>
      </c>
      <c r="AY138" s="78" t="s">
        <v>66</v>
      </c>
      <c r="AZ138" s="2"/>
      <c r="BA138" s="3"/>
      <c r="BB138" s="3"/>
      <c r="BC138" s="3"/>
      <c r="BD138" s="3"/>
    </row>
    <row r="139" spans="1:56" x14ac:dyDescent="0.25">
      <c r="A139" s="64" t="s">
        <v>699</v>
      </c>
      <c r="B139" s="65"/>
      <c r="C139" s="65"/>
      <c r="D139" s="66"/>
      <c r="E139" s="96"/>
      <c r="F139" s="94" t="s">
        <v>3263</v>
      </c>
      <c r="G139" s="95"/>
      <c r="H139" s="69"/>
      <c r="I139" s="70"/>
      <c r="J139" s="97"/>
      <c r="K139" s="69" t="s">
        <v>3936</v>
      </c>
      <c r="L139" s="98"/>
      <c r="M139" s="74"/>
      <c r="N139" s="74"/>
      <c r="O139" s="75"/>
      <c r="P139" s="76"/>
      <c r="Q139" s="76"/>
      <c r="R139" s="108"/>
      <c r="S139" s="108"/>
      <c r="T139" s="108"/>
      <c r="U139" s="108"/>
      <c r="V139" s="109"/>
      <c r="W139" s="109"/>
      <c r="X139" s="109"/>
      <c r="Y139" s="109"/>
      <c r="Z139" s="50"/>
      <c r="AA139" s="71"/>
      <c r="AB139" s="71"/>
      <c r="AC139" s="72"/>
      <c r="AD139" s="78" t="s">
        <v>1969</v>
      </c>
      <c r="AE139" s="78">
        <v>1396</v>
      </c>
      <c r="AF139" s="78">
        <v>1660</v>
      </c>
      <c r="AG139" s="78">
        <v>6817</v>
      </c>
      <c r="AH139" s="78">
        <v>848</v>
      </c>
      <c r="AI139" s="78"/>
      <c r="AJ139" s="78" t="s">
        <v>2275</v>
      </c>
      <c r="AK139" s="78" t="s">
        <v>2516</v>
      </c>
      <c r="AL139" s="82" t="s">
        <v>2680</v>
      </c>
      <c r="AM139" s="78"/>
      <c r="AN139" s="80">
        <v>40618.2965625</v>
      </c>
      <c r="AO139" s="82" t="s">
        <v>2872</v>
      </c>
      <c r="AP139" s="78" t="b">
        <v>1</v>
      </c>
      <c r="AQ139" s="78" t="b">
        <v>0</v>
      </c>
      <c r="AR139" s="78" t="b">
        <v>1</v>
      </c>
      <c r="AS139" s="78" t="s">
        <v>398</v>
      </c>
      <c r="AT139" s="78">
        <v>42</v>
      </c>
      <c r="AU139" s="82" t="s">
        <v>410</v>
      </c>
      <c r="AV139" s="78" t="b">
        <v>0</v>
      </c>
      <c r="AW139" s="78" t="s">
        <v>460</v>
      </c>
      <c r="AX139" s="82" t="s">
        <v>3593</v>
      </c>
      <c r="AY139" s="78" t="s">
        <v>66</v>
      </c>
      <c r="AZ139" s="2"/>
      <c r="BA139" s="3"/>
      <c r="BB139" s="3"/>
      <c r="BC139" s="3"/>
      <c r="BD139" s="3"/>
    </row>
    <row r="140" spans="1:56" x14ac:dyDescent="0.25">
      <c r="A140" s="64" t="s">
        <v>700</v>
      </c>
      <c r="B140" s="65"/>
      <c r="C140" s="65"/>
      <c r="D140" s="66"/>
      <c r="E140" s="96"/>
      <c r="F140" s="94" t="s">
        <v>3264</v>
      </c>
      <c r="G140" s="95"/>
      <c r="H140" s="69"/>
      <c r="I140" s="70"/>
      <c r="J140" s="97"/>
      <c r="K140" s="69" t="s">
        <v>3937</v>
      </c>
      <c r="L140" s="98"/>
      <c r="M140" s="74"/>
      <c r="N140" s="74"/>
      <c r="O140" s="75"/>
      <c r="P140" s="76"/>
      <c r="Q140" s="76"/>
      <c r="R140" s="108"/>
      <c r="S140" s="108"/>
      <c r="T140" s="108"/>
      <c r="U140" s="108"/>
      <c r="V140" s="109"/>
      <c r="W140" s="109"/>
      <c r="X140" s="109"/>
      <c r="Y140" s="109"/>
      <c r="Z140" s="50"/>
      <c r="AA140" s="71"/>
      <c r="AB140" s="71"/>
      <c r="AC140" s="72"/>
      <c r="AD140" s="78" t="s">
        <v>1970</v>
      </c>
      <c r="AE140" s="78">
        <v>3576</v>
      </c>
      <c r="AF140" s="78">
        <v>3993</v>
      </c>
      <c r="AG140" s="78">
        <v>8493</v>
      </c>
      <c r="AH140" s="78">
        <v>2678</v>
      </c>
      <c r="AI140" s="78">
        <v>7200</v>
      </c>
      <c r="AJ140" s="78" t="s">
        <v>2276</v>
      </c>
      <c r="AK140" s="78" t="s">
        <v>2517</v>
      </c>
      <c r="AL140" s="82" t="s">
        <v>2681</v>
      </c>
      <c r="AM140" s="78" t="s">
        <v>366</v>
      </c>
      <c r="AN140" s="80">
        <v>39736.818379629629</v>
      </c>
      <c r="AO140" s="82" t="s">
        <v>2873</v>
      </c>
      <c r="AP140" s="78" t="b">
        <v>0</v>
      </c>
      <c r="AQ140" s="78" t="b">
        <v>0</v>
      </c>
      <c r="AR140" s="78" t="b">
        <v>1</v>
      </c>
      <c r="AS140" s="78" t="s">
        <v>398</v>
      </c>
      <c r="AT140" s="78">
        <v>484</v>
      </c>
      <c r="AU140" s="82" t="s">
        <v>422</v>
      </c>
      <c r="AV140" s="78" t="b">
        <v>0</v>
      </c>
      <c r="AW140" s="78" t="s">
        <v>460</v>
      </c>
      <c r="AX140" s="82" t="s">
        <v>3594</v>
      </c>
      <c r="AY140" s="78" t="s">
        <v>66</v>
      </c>
      <c r="AZ140" s="2"/>
      <c r="BA140" s="3"/>
      <c r="BB140" s="3"/>
      <c r="BC140" s="3"/>
      <c r="BD140" s="3"/>
    </row>
    <row r="141" spans="1:56" x14ac:dyDescent="0.25">
      <c r="A141" s="64" t="s">
        <v>898</v>
      </c>
      <c r="B141" s="65"/>
      <c r="C141" s="65"/>
      <c r="D141" s="66"/>
      <c r="E141" s="96"/>
      <c r="F141" s="94" t="s">
        <v>3265</v>
      </c>
      <c r="G141" s="95"/>
      <c r="H141" s="69"/>
      <c r="I141" s="70"/>
      <c r="J141" s="97"/>
      <c r="K141" s="69" t="s">
        <v>3938</v>
      </c>
      <c r="L141" s="98"/>
      <c r="M141" s="74"/>
      <c r="N141" s="74"/>
      <c r="O141" s="75"/>
      <c r="P141" s="76"/>
      <c r="Q141" s="76"/>
      <c r="R141" s="108"/>
      <c r="S141" s="108"/>
      <c r="T141" s="108"/>
      <c r="U141" s="108"/>
      <c r="V141" s="109"/>
      <c r="W141" s="109"/>
      <c r="X141" s="109"/>
      <c r="Y141" s="109"/>
      <c r="Z141" s="50"/>
      <c r="AA141" s="71"/>
      <c r="AB141" s="71"/>
      <c r="AC141" s="72"/>
      <c r="AD141" s="78" t="s">
        <v>1971</v>
      </c>
      <c r="AE141" s="78">
        <v>36</v>
      </c>
      <c r="AF141" s="78">
        <v>2517</v>
      </c>
      <c r="AG141" s="78">
        <v>478</v>
      </c>
      <c r="AH141" s="78">
        <v>563</v>
      </c>
      <c r="AI141" s="78">
        <v>7200</v>
      </c>
      <c r="AJ141" s="78"/>
      <c r="AK141" s="78" t="s">
        <v>2518</v>
      </c>
      <c r="AL141" s="82" t="s">
        <v>2682</v>
      </c>
      <c r="AM141" s="78" t="s">
        <v>323</v>
      </c>
      <c r="AN141" s="80">
        <v>40479.526493055557</v>
      </c>
      <c r="AO141" s="82" t="s">
        <v>2874</v>
      </c>
      <c r="AP141" s="78" t="b">
        <v>1</v>
      </c>
      <c r="AQ141" s="78" t="b">
        <v>0</v>
      </c>
      <c r="AR141" s="78" t="b">
        <v>0</v>
      </c>
      <c r="AS141" s="78" t="s">
        <v>398</v>
      </c>
      <c r="AT141" s="78">
        <v>34</v>
      </c>
      <c r="AU141" s="82" t="s">
        <v>410</v>
      </c>
      <c r="AV141" s="78" t="b">
        <v>0</v>
      </c>
      <c r="AW141" s="78" t="s">
        <v>460</v>
      </c>
      <c r="AX141" s="82" t="s">
        <v>3595</v>
      </c>
      <c r="AY141" s="78" t="s">
        <v>65</v>
      </c>
      <c r="AZ141" s="2"/>
      <c r="BA141" s="3"/>
      <c r="BB141" s="3"/>
      <c r="BC141" s="3"/>
      <c r="BD141" s="3"/>
    </row>
    <row r="142" spans="1:56" x14ac:dyDescent="0.25">
      <c r="A142" s="64" t="s">
        <v>701</v>
      </c>
      <c r="B142" s="65"/>
      <c r="C142" s="65"/>
      <c r="D142" s="66"/>
      <c r="E142" s="96"/>
      <c r="F142" s="94" t="s">
        <v>3266</v>
      </c>
      <c r="G142" s="95"/>
      <c r="H142" s="69"/>
      <c r="I142" s="70"/>
      <c r="J142" s="97"/>
      <c r="K142" s="69" t="s">
        <v>3939</v>
      </c>
      <c r="L142" s="98"/>
      <c r="M142" s="74"/>
      <c r="N142" s="74"/>
      <c r="O142" s="75"/>
      <c r="P142" s="76"/>
      <c r="Q142" s="76"/>
      <c r="R142" s="108"/>
      <c r="S142" s="108"/>
      <c r="T142" s="108"/>
      <c r="U142" s="108"/>
      <c r="V142" s="109"/>
      <c r="W142" s="109"/>
      <c r="X142" s="109"/>
      <c r="Y142" s="109"/>
      <c r="Z142" s="50"/>
      <c r="AA142" s="71"/>
      <c r="AB142" s="71"/>
      <c r="AC142" s="72"/>
      <c r="AD142" s="78" t="s">
        <v>1972</v>
      </c>
      <c r="AE142" s="78">
        <v>1269</v>
      </c>
      <c r="AF142" s="78">
        <v>713</v>
      </c>
      <c r="AG142" s="78">
        <v>1678</v>
      </c>
      <c r="AH142" s="78">
        <v>2116</v>
      </c>
      <c r="AI142" s="78">
        <v>7200</v>
      </c>
      <c r="AJ142" s="78" t="s">
        <v>2277</v>
      </c>
      <c r="AK142" s="78" t="s">
        <v>2519</v>
      </c>
      <c r="AL142" s="82" t="s">
        <v>2683</v>
      </c>
      <c r="AM142" s="78" t="s">
        <v>380</v>
      </c>
      <c r="AN142" s="80">
        <v>40716.848020833335</v>
      </c>
      <c r="AO142" s="82" t="s">
        <v>2875</v>
      </c>
      <c r="AP142" s="78" t="b">
        <v>1</v>
      </c>
      <c r="AQ142" s="78" t="b">
        <v>0</v>
      </c>
      <c r="AR142" s="78" t="b">
        <v>0</v>
      </c>
      <c r="AS142" s="78" t="s">
        <v>398</v>
      </c>
      <c r="AT142" s="78">
        <v>5</v>
      </c>
      <c r="AU142" s="82" t="s">
        <v>410</v>
      </c>
      <c r="AV142" s="78" t="b">
        <v>0</v>
      </c>
      <c r="AW142" s="78" t="s">
        <v>460</v>
      </c>
      <c r="AX142" s="82" t="s">
        <v>3596</v>
      </c>
      <c r="AY142" s="78" t="s">
        <v>66</v>
      </c>
      <c r="AZ142" s="2"/>
      <c r="BA142" s="3"/>
      <c r="BB142" s="3"/>
      <c r="BC142" s="3"/>
      <c r="BD142" s="3"/>
    </row>
    <row r="143" spans="1:56" x14ac:dyDescent="0.25">
      <c r="A143" s="64" t="s">
        <v>899</v>
      </c>
      <c r="B143" s="65"/>
      <c r="C143" s="65"/>
      <c r="D143" s="66"/>
      <c r="E143" s="96"/>
      <c r="F143" s="94" t="s">
        <v>3267</v>
      </c>
      <c r="G143" s="95"/>
      <c r="H143" s="69"/>
      <c r="I143" s="70"/>
      <c r="J143" s="97"/>
      <c r="K143" s="69" t="s">
        <v>3940</v>
      </c>
      <c r="L143" s="98"/>
      <c r="M143" s="74"/>
      <c r="N143" s="74"/>
      <c r="O143" s="75"/>
      <c r="P143" s="76"/>
      <c r="Q143" s="76"/>
      <c r="R143" s="108"/>
      <c r="S143" s="108"/>
      <c r="T143" s="108"/>
      <c r="U143" s="108"/>
      <c r="V143" s="109"/>
      <c r="W143" s="109"/>
      <c r="X143" s="109"/>
      <c r="Y143" s="109"/>
      <c r="Z143" s="50"/>
      <c r="AA143" s="71"/>
      <c r="AB143" s="71"/>
      <c r="AC143" s="72"/>
      <c r="AD143" s="78" t="s">
        <v>1973</v>
      </c>
      <c r="AE143" s="78">
        <v>835</v>
      </c>
      <c r="AF143" s="78">
        <v>904974</v>
      </c>
      <c r="AG143" s="78">
        <v>5623</v>
      </c>
      <c r="AH143" s="78">
        <v>2489</v>
      </c>
      <c r="AI143" s="78">
        <v>3600</v>
      </c>
      <c r="AJ143" s="78" t="s">
        <v>2278</v>
      </c>
      <c r="AK143" s="78" t="s">
        <v>2520</v>
      </c>
      <c r="AL143" s="82" t="s">
        <v>2684</v>
      </c>
      <c r="AM143" s="78" t="s">
        <v>310</v>
      </c>
      <c r="AN143" s="80">
        <v>40563.457430555558</v>
      </c>
      <c r="AO143" s="82" t="s">
        <v>2876</v>
      </c>
      <c r="AP143" s="78" t="b">
        <v>0</v>
      </c>
      <c r="AQ143" s="78" t="b">
        <v>0</v>
      </c>
      <c r="AR143" s="78" t="b">
        <v>1</v>
      </c>
      <c r="AS143" s="78" t="s">
        <v>398</v>
      </c>
      <c r="AT143" s="78">
        <v>287</v>
      </c>
      <c r="AU143" s="82" t="s">
        <v>3088</v>
      </c>
      <c r="AV143" s="78" t="b">
        <v>1</v>
      </c>
      <c r="AW143" s="78" t="s">
        <v>460</v>
      </c>
      <c r="AX143" s="82" t="s">
        <v>3597</v>
      </c>
      <c r="AY143" s="78" t="s">
        <v>65</v>
      </c>
      <c r="AZ143" s="2"/>
      <c r="BA143" s="3"/>
      <c r="BB143" s="3"/>
      <c r="BC143" s="3"/>
      <c r="BD143" s="3"/>
    </row>
    <row r="144" spans="1:56" x14ac:dyDescent="0.25">
      <c r="A144" s="64" t="s">
        <v>900</v>
      </c>
      <c r="B144" s="65"/>
      <c r="C144" s="65"/>
      <c r="D144" s="66"/>
      <c r="E144" s="96"/>
      <c r="F144" s="94" t="s">
        <v>3268</v>
      </c>
      <c r="G144" s="95"/>
      <c r="H144" s="69"/>
      <c r="I144" s="70"/>
      <c r="J144" s="97"/>
      <c r="K144" s="69" t="s">
        <v>3941</v>
      </c>
      <c r="L144" s="98"/>
      <c r="M144" s="74"/>
      <c r="N144" s="74"/>
      <c r="O144" s="75"/>
      <c r="P144" s="76"/>
      <c r="Q144" s="76"/>
      <c r="R144" s="108"/>
      <c r="S144" s="108"/>
      <c r="T144" s="108"/>
      <c r="U144" s="108"/>
      <c r="V144" s="109"/>
      <c r="W144" s="109"/>
      <c r="X144" s="109"/>
      <c r="Y144" s="109"/>
      <c r="Z144" s="50"/>
      <c r="AA144" s="71"/>
      <c r="AB144" s="71"/>
      <c r="AC144" s="72"/>
      <c r="AD144" s="78" t="s">
        <v>1974</v>
      </c>
      <c r="AE144" s="78">
        <v>78</v>
      </c>
      <c r="AF144" s="78">
        <v>182</v>
      </c>
      <c r="AG144" s="78">
        <v>271</v>
      </c>
      <c r="AH144" s="78">
        <v>320</v>
      </c>
      <c r="AI144" s="78">
        <v>-25200</v>
      </c>
      <c r="AJ144" s="78" t="s">
        <v>2279</v>
      </c>
      <c r="AK144" s="78" t="s">
        <v>2521</v>
      </c>
      <c r="AL144" s="82" t="s">
        <v>2685</v>
      </c>
      <c r="AM144" s="78" t="s">
        <v>354</v>
      </c>
      <c r="AN144" s="80">
        <v>42402.376736111109</v>
      </c>
      <c r="AO144" s="82" t="s">
        <v>2877</v>
      </c>
      <c r="AP144" s="78" t="b">
        <v>0</v>
      </c>
      <c r="AQ144" s="78" t="b">
        <v>0</v>
      </c>
      <c r="AR144" s="78" t="b">
        <v>0</v>
      </c>
      <c r="AS144" s="78" t="s">
        <v>406</v>
      </c>
      <c r="AT144" s="78">
        <v>14</v>
      </c>
      <c r="AU144" s="82" t="s">
        <v>410</v>
      </c>
      <c r="AV144" s="78" t="b">
        <v>0</v>
      </c>
      <c r="AW144" s="78" t="s">
        <v>460</v>
      </c>
      <c r="AX144" s="82" t="s">
        <v>3598</v>
      </c>
      <c r="AY144" s="78" t="s">
        <v>65</v>
      </c>
      <c r="AZ144" s="2"/>
      <c r="BA144" s="3"/>
      <c r="BB144" s="3"/>
      <c r="BC144" s="3"/>
      <c r="BD144" s="3"/>
    </row>
    <row r="145" spans="1:56" x14ac:dyDescent="0.25">
      <c r="A145" s="64" t="s">
        <v>702</v>
      </c>
      <c r="B145" s="65"/>
      <c r="C145" s="65"/>
      <c r="D145" s="66"/>
      <c r="E145" s="96"/>
      <c r="F145" s="94" t="s">
        <v>3269</v>
      </c>
      <c r="G145" s="95"/>
      <c r="H145" s="69"/>
      <c r="I145" s="70"/>
      <c r="J145" s="97"/>
      <c r="K145" s="69" t="s">
        <v>3942</v>
      </c>
      <c r="L145" s="98"/>
      <c r="M145" s="74"/>
      <c r="N145" s="74"/>
      <c r="O145" s="75"/>
      <c r="P145" s="76"/>
      <c r="Q145" s="76"/>
      <c r="R145" s="108"/>
      <c r="S145" s="108"/>
      <c r="T145" s="108"/>
      <c r="U145" s="108"/>
      <c r="V145" s="109"/>
      <c r="W145" s="109"/>
      <c r="X145" s="109"/>
      <c r="Y145" s="109"/>
      <c r="Z145" s="50"/>
      <c r="AA145" s="71"/>
      <c r="AB145" s="71"/>
      <c r="AC145" s="72"/>
      <c r="AD145" s="78" t="s">
        <v>1975</v>
      </c>
      <c r="AE145" s="78">
        <v>1145</v>
      </c>
      <c r="AF145" s="78">
        <v>1850</v>
      </c>
      <c r="AG145" s="78">
        <v>85804</v>
      </c>
      <c r="AH145" s="78">
        <v>56573</v>
      </c>
      <c r="AI145" s="78">
        <v>7200</v>
      </c>
      <c r="AJ145" s="78" t="s">
        <v>2280</v>
      </c>
      <c r="AK145" s="78" t="s">
        <v>2522</v>
      </c>
      <c r="AL145" s="82" t="s">
        <v>2686</v>
      </c>
      <c r="AM145" s="78" t="s">
        <v>359</v>
      </c>
      <c r="AN145" s="80">
        <v>41033.673020833332</v>
      </c>
      <c r="AO145" s="82" t="s">
        <v>2878</v>
      </c>
      <c r="AP145" s="78" t="b">
        <v>1</v>
      </c>
      <c r="AQ145" s="78" t="b">
        <v>0</v>
      </c>
      <c r="AR145" s="78" t="b">
        <v>0</v>
      </c>
      <c r="AS145" s="78" t="s">
        <v>403</v>
      </c>
      <c r="AT145" s="78">
        <v>137</v>
      </c>
      <c r="AU145" s="82" t="s">
        <v>410</v>
      </c>
      <c r="AV145" s="78" t="b">
        <v>0</v>
      </c>
      <c r="AW145" s="78" t="s">
        <v>460</v>
      </c>
      <c r="AX145" s="82" t="s">
        <v>3599</v>
      </c>
      <c r="AY145" s="78" t="s">
        <v>66</v>
      </c>
      <c r="AZ145" s="2"/>
      <c r="BA145" s="3"/>
      <c r="BB145" s="3"/>
      <c r="BC145" s="3"/>
      <c r="BD145" s="3"/>
    </row>
    <row r="146" spans="1:56" x14ac:dyDescent="0.25">
      <c r="A146" s="64" t="s">
        <v>901</v>
      </c>
      <c r="B146" s="65"/>
      <c r="C146" s="65"/>
      <c r="D146" s="66"/>
      <c r="E146" s="96"/>
      <c r="F146" s="94" t="s">
        <v>3270</v>
      </c>
      <c r="G146" s="95"/>
      <c r="H146" s="69"/>
      <c r="I146" s="70"/>
      <c r="J146" s="97"/>
      <c r="K146" s="69" t="s">
        <v>3943</v>
      </c>
      <c r="L146" s="98"/>
      <c r="M146" s="74"/>
      <c r="N146" s="74"/>
      <c r="O146" s="75"/>
      <c r="P146" s="76"/>
      <c r="Q146" s="76"/>
      <c r="R146" s="108"/>
      <c r="S146" s="108"/>
      <c r="T146" s="108"/>
      <c r="U146" s="108"/>
      <c r="V146" s="109"/>
      <c r="W146" s="109"/>
      <c r="X146" s="109"/>
      <c r="Y146" s="109"/>
      <c r="Z146" s="50"/>
      <c r="AA146" s="71"/>
      <c r="AB146" s="71"/>
      <c r="AC146" s="72"/>
      <c r="AD146" s="78" t="s">
        <v>1976</v>
      </c>
      <c r="AE146" s="78">
        <v>344</v>
      </c>
      <c r="AF146" s="78">
        <v>499</v>
      </c>
      <c r="AG146" s="78">
        <v>2185</v>
      </c>
      <c r="AH146" s="78">
        <v>124</v>
      </c>
      <c r="AI146" s="78"/>
      <c r="AJ146" s="78" t="s">
        <v>2281</v>
      </c>
      <c r="AK146" s="78"/>
      <c r="AL146" s="82" t="s">
        <v>2687</v>
      </c>
      <c r="AM146" s="78"/>
      <c r="AN146" s="80">
        <v>40277.746678240743</v>
      </c>
      <c r="AO146" s="82" t="s">
        <v>2879</v>
      </c>
      <c r="AP146" s="78" t="b">
        <v>0</v>
      </c>
      <c r="AQ146" s="78" t="b">
        <v>0</v>
      </c>
      <c r="AR146" s="78" t="b">
        <v>0</v>
      </c>
      <c r="AS146" s="78" t="s">
        <v>403</v>
      </c>
      <c r="AT146" s="78">
        <v>25</v>
      </c>
      <c r="AU146" s="82" t="s">
        <v>410</v>
      </c>
      <c r="AV146" s="78" t="b">
        <v>0</v>
      </c>
      <c r="AW146" s="78" t="s">
        <v>460</v>
      </c>
      <c r="AX146" s="82" t="s">
        <v>3600</v>
      </c>
      <c r="AY146" s="78" t="s">
        <v>65</v>
      </c>
      <c r="AZ146" s="2"/>
      <c r="BA146" s="3"/>
      <c r="BB146" s="3"/>
      <c r="BC146" s="3"/>
      <c r="BD146" s="3"/>
    </row>
    <row r="147" spans="1:56" x14ac:dyDescent="0.25">
      <c r="A147" s="64" t="s">
        <v>902</v>
      </c>
      <c r="B147" s="65"/>
      <c r="C147" s="65"/>
      <c r="D147" s="66"/>
      <c r="E147" s="96"/>
      <c r="F147" s="94" t="s">
        <v>3271</v>
      </c>
      <c r="G147" s="95"/>
      <c r="H147" s="69"/>
      <c r="I147" s="70"/>
      <c r="J147" s="97"/>
      <c r="K147" s="69" t="s">
        <v>3944</v>
      </c>
      <c r="L147" s="98"/>
      <c r="M147" s="74"/>
      <c r="N147" s="74"/>
      <c r="O147" s="75"/>
      <c r="P147" s="76"/>
      <c r="Q147" s="76"/>
      <c r="R147" s="108"/>
      <c r="S147" s="108"/>
      <c r="T147" s="108"/>
      <c r="U147" s="108"/>
      <c r="V147" s="109"/>
      <c r="W147" s="109"/>
      <c r="X147" s="109"/>
      <c r="Y147" s="109"/>
      <c r="Z147" s="50"/>
      <c r="AA147" s="71"/>
      <c r="AB147" s="71"/>
      <c r="AC147" s="72"/>
      <c r="AD147" s="78" t="s">
        <v>1977</v>
      </c>
      <c r="AE147" s="78">
        <v>841</v>
      </c>
      <c r="AF147" s="78">
        <v>450</v>
      </c>
      <c r="AG147" s="78">
        <v>7109</v>
      </c>
      <c r="AH147" s="78">
        <v>4347</v>
      </c>
      <c r="AI147" s="78">
        <v>7200</v>
      </c>
      <c r="AJ147" s="78" t="s">
        <v>2282</v>
      </c>
      <c r="AK147" s="78" t="s">
        <v>2523</v>
      </c>
      <c r="AL147" s="82" t="s">
        <v>2688</v>
      </c>
      <c r="AM147" s="78" t="s">
        <v>317</v>
      </c>
      <c r="AN147" s="80">
        <v>40017.498726851853</v>
      </c>
      <c r="AO147" s="82" t="s">
        <v>2880</v>
      </c>
      <c r="AP147" s="78" t="b">
        <v>0</v>
      </c>
      <c r="AQ147" s="78" t="b">
        <v>0</v>
      </c>
      <c r="AR147" s="78" t="b">
        <v>1</v>
      </c>
      <c r="AS147" s="78" t="s">
        <v>398</v>
      </c>
      <c r="AT147" s="78">
        <v>61</v>
      </c>
      <c r="AU147" s="82" t="s">
        <v>423</v>
      </c>
      <c r="AV147" s="78" t="b">
        <v>0</v>
      </c>
      <c r="AW147" s="78" t="s">
        <v>460</v>
      </c>
      <c r="AX147" s="82" t="s">
        <v>3601</v>
      </c>
      <c r="AY147" s="78" t="s">
        <v>65</v>
      </c>
      <c r="AZ147" s="2"/>
      <c r="BA147" s="3"/>
      <c r="BB147" s="3"/>
      <c r="BC147" s="3"/>
      <c r="BD147" s="3"/>
    </row>
    <row r="148" spans="1:56" x14ac:dyDescent="0.25">
      <c r="A148" s="64" t="s">
        <v>703</v>
      </c>
      <c r="B148" s="65"/>
      <c r="C148" s="65"/>
      <c r="D148" s="66"/>
      <c r="E148" s="96"/>
      <c r="F148" s="94" t="s">
        <v>3272</v>
      </c>
      <c r="G148" s="95"/>
      <c r="H148" s="69"/>
      <c r="I148" s="70"/>
      <c r="J148" s="97"/>
      <c r="K148" s="69" t="s">
        <v>3945</v>
      </c>
      <c r="L148" s="98"/>
      <c r="M148" s="74"/>
      <c r="N148" s="74"/>
      <c r="O148" s="75"/>
      <c r="P148" s="76"/>
      <c r="Q148" s="76"/>
      <c r="R148" s="108"/>
      <c r="S148" s="108"/>
      <c r="T148" s="108"/>
      <c r="U148" s="108"/>
      <c r="V148" s="109"/>
      <c r="W148" s="109"/>
      <c r="X148" s="109"/>
      <c r="Y148" s="109"/>
      <c r="Z148" s="50"/>
      <c r="AA148" s="71"/>
      <c r="AB148" s="71"/>
      <c r="AC148" s="72"/>
      <c r="AD148" s="78" t="s">
        <v>1978</v>
      </c>
      <c r="AE148" s="78">
        <v>548</v>
      </c>
      <c r="AF148" s="78">
        <v>306</v>
      </c>
      <c r="AG148" s="78">
        <v>477</v>
      </c>
      <c r="AH148" s="78">
        <v>9</v>
      </c>
      <c r="AI148" s="78"/>
      <c r="AJ148" s="78" t="s">
        <v>2283</v>
      </c>
      <c r="AK148" s="78" t="s">
        <v>2524</v>
      </c>
      <c r="AL148" s="82" t="s">
        <v>2689</v>
      </c>
      <c r="AM148" s="78"/>
      <c r="AN148" s="80">
        <v>40187.734155092592</v>
      </c>
      <c r="AO148" s="82" t="s">
        <v>2881</v>
      </c>
      <c r="AP148" s="78" t="b">
        <v>1</v>
      </c>
      <c r="AQ148" s="78" t="b">
        <v>0</v>
      </c>
      <c r="AR148" s="78" t="b">
        <v>0</v>
      </c>
      <c r="AS148" s="78" t="s">
        <v>398</v>
      </c>
      <c r="AT148" s="78">
        <v>5</v>
      </c>
      <c r="AU148" s="82" t="s">
        <v>410</v>
      </c>
      <c r="AV148" s="78" t="b">
        <v>0</v>
      </c>
      <c r="AW148" s="78" t="s">
        <v>460</v>
      </c>
      <c r="AX148" s="82" t="s">
        <v>3602</v>
      </c>
      <c r="AY148" s="78" t="s">
        <v>66</v>
      </c>
      <c r="AZ148" s="2"/>
      <c r="BA148" s="3"/>
      <c r="BB148" s="3"/>
      <c r="BC148" s="3"/>
      <c r="BD148" s="3"/>
    </row>
    <row r="149" spans="1:56" x14ac:dyDescent="0.25">
      <c r="A149" s="64" t="s">
        <v>903</v>
      </c>
      <c r="B149" s="65"/>
      <c r="C149" s="65"/>
      <c r="D149" s="66"/>
      <c r="E149" s="96"/>
      <c r="F149" s="94" t="s">
        <v>3273</v>
      </c>
      <c r="G149" s="95"/>
      <c r="H149" s="69"/>
      <c r="I149" s="70"/>
      <c r="J149" s="97"/>
      <c r="K149" s="69" t="s">
        <v>3946</v>
      </c>
      <c r="L149" s="98"/>
      <c r="M149" s="74"/>
      <c r="N149" s="74"/>
      <c r="O149" s="75"/>
      <c r="P149" s="76"/>
      <c r="Q149" s="76"/>
      <c r="R149" s="108"/>
      <c r="S149" s="108"/>
      <c r="T149" s="108"/>
      <c r="U149" s="108"/>
      <c r="V149" s="109"/>
      <c r="W149" s="109"/>
      <c r="X149" s="109"/>
      <c r="Y149" s="109"/>
      <c r="Z149" s="50"/>
      <c r="AA149" s="71"/>
      <c r="AB149" s="71"/>
      <c r="AC149" s="72"/>
      <c r="AD149" s="78" t="s">
        <v>1979</v>
      </c>
      <c r="AE149" s="78">
        <v>1132</v>
      </c>
      <c r="AF149" s="78">
        <v>15383</v>
      </c>
      <c r="AG149" s="78">
        <v>1527</v>
      </c>
      <c r="AH149" s="78">
        <v>502</v>
      </c>
      <c r="AI149" s="78">
        <v>3600</v>
      </c>
      <c r="AJ149" s="78" t="s">
        <v>2284</v>
      </c>
      <c r="AK149" s="78" t="s">
        <v>2525</v>
      </c>
      <c r="AL149" s="82" t="s">
        <v>2690</v>
      </c>
      <c r="AM149" s="78" t="s">
        <v>310</v>
      </c>
      <c r="AN149" s="80">
        <v>40989.57472222222</v>
      </c>
      <c r="AO149" s="82" t="s">
        <v>2882</v>
      </c>
      <c r="AP149" s="78" t="b">
        <v>1</v>
      </c>
      <c r="AQ149" s="78" t="b">
        <v>0</v>
      </c>
      <c r="AR149" s="78" t="b">
        <v>1</v>
      </c>
      <c r="AS149" s="78" t="s">
        <v>398</v>
      </c>
      <c r="AT149" s="78">
        <v>417</v>
      </c>
      <c r="AU149" s="82" t="s">
        <v>410</v>
      </c>
      <c r="AV149" s="78" t="b">
        <v>1</v>
      </c>
      <c r="AW149" s="78" t="s">
        <v>460</v>
      </c>
      <c r="AX149" s="82" t="s">
        <v>3603</v>
      </c>
      <c r="AY149" s="78" t="s">
        <v>65</v>
      </c>
      <c r="AZ149" s="2"/>
      <c r="BA149" s="3"/>
      <c r="BB149" s="3"/>
      <c r="BC149" s="3"/>
      <c r="BD149" s="3"/>
    </row>
    <row r="150" spans="1:56" x14ac:dyDescent="0.25">
      <c r="A150" s="64" t="s">
        <v>704</v>
      </c>
      <c r="B150" s="65"/>
      <c r="C150" s="65"/>
      <c r="D150" s="66"/>
      <c r="E150" s="96"/>
      <c r="F150" s="94" t="s">
        <v>3274</v>
      </c>
      <c r="G150" s="95"/>
      <c r="H150" s="69"/>
      <c r="I150" s="70"/>
      <c r="J150" s="97"/>
      <c r="K150" s="69" t="s">
        <v>3947</v>
      </c>
      <c r="L150" s="98"/>
      <c r="M150" s="74"/>
      <c r="N150" s="74"/>
      <c r="O150" s="75"/>
      <c r="P150" s="76"/>
      <c r="Q150" s="76"/>
      <c r="R150" s="108"/>
      <c r="S150" s="108"/>
      <c r="T150" s="108"/>
      <c r="U150" s="108"/>
      <c r="V150" s="109"/>
      <c r="W150" s="109"/>
      <c r="X150" s="109"/>
      <c r="Y150" s="109"/>
      <c r="Z150" s="50"/>
      <c r="AA150" s="71"/>
      <c r="AB150" s="71"/>
      <c r="AC150" s="72"/>
      <c r="AD150" s="78" t="s">
        <v>1980</v>
      </c>
      <c r="AE150" s="78">
        <v>1144</v>
      </c>
      <c r="AF150" s="78">
        <v>1064</v>
      </c>
      <c r="AG150" s="78">
        <v>35173</v>
      </c>
      <c r="AH150" s="78">
        <v>4496</v>
      </c>
      <c r="AI150" s="78">
        <v>7200</v>
      </c>
      <c r="AJ150" s="78" t="s">
        <v>2285</v>
      </c>
      <c r="AK150" s="78"/>
      <c r="AL150" s="78"/>
      <c r="AM150" s="78" t="s">
        <v>369</v>
      </c>
      <c r="AN150" s="80">
        <v>41207.814988425926</v>
      </c>
      <c r="AO150" s="82" t="s">
        <v>2883</v>
      </c>
      <c r="AP150" s="78" t="b">
        <v>0</v>
      </c>
      <c r="AQ150" s="78" t="b">
        <v>0</v>
      </c>
      <c r="AR150" s="78" t="b">
        <v>0</v>
      </c>
      <c r="AS150" s="78" t="s">
        <v>403</v>
      </c>
      <c r="AT150" s="78">
        <v>35</v>
      </c>
      <c r="AU150" s="82" t="s">
        <v>3089</v>
      </c>
      <c r="AV150" s="78" t="b">
        <v>0</v>
      </c>
      <c r="AW150" s="78" t="s">
        <v>460</v>
      </c>
      <c r="AX150" s="82" t="s">
        <v>3604</v>
      </c>
      <c r="AY150" s="78" t="s">
        <v>66</v>
      </c>
      <c r="AZ150" s="2"/>
      <c r="BA150" s="3"/>
      <c r="BB150" s="3"/>
      <c r="BC150" s="3"/>
      <c r="BD150" s="3"/>
    </row>
    <row r="151" spans="1:56" x14ac:dyDescent="0.25">
      <c r="A151" s="64" t="s">
        <v>705</v>
      </c>
      <c r="B151" s="65"/>
      <c r="C151" s="65"/>
      <c r="D151" s="66"/>
      <c r="E151" s="96"/>
      <c r="F151" s="94" t="s">
        <v>3275</v>
      </c>
      <c r="G151" s="95"/>
      <c r="H151" s="69"/>
      <c r="I151" s="70"/>
      <c r="J151" s="97"/>
      <c r="K151" s="69" t="s">
        <v>3948</v>
      </c>
      <c r="L151" s="98"/>
      <c r="M151" s="74"/>
      <c r="N151" s="74"/>
      <c r="O151" s="75"/>
      <c r="P151" s="76"/>
      <c r="Q151" s="76"/>
      <c r="R151" s="108"/>
      <c r="S151" s="108"/>
      <c r="T151" s="108"/>
      <c r="U151" s="108"/>
      <c r="V151" s="109"/>
      <c r="W151" s="109"/>
      <c r="X151" s="109"/>
      <c r="Y151" s="109"/>
      <c r="Z151" s="50"/>
      <c r="AA151" s="71"/>
      <c r="AB151" s="71"/>
      <c r="AC151" s="72"/>
      <c r="AD151" s="78" t="s">
        <v>1981</v>
      </c>
      <c r="AE151" s="78">
        <v>79</v>
      </c>
      <c r="AF151" s="78">
        <v>46</v>
      </c>
      <c r="AG151" s="78">
        <v>1197</v>
      </c>
      <c r="AH151" s="78">
        <v>46</v>
      </c>
      <c r="AI151" s="78"/>
      <c r="AJ151" s="78"/>
      <c r="AK151" s="78"/>
      <c r="AL151" s="78"/>
      <c r="AM151" s="78"/>
      <c r="AN151" s="80">
        <v>40565.795069444444</v>
      </c>
      <c r="AO151" s="82" t="s">
        <v>2884</v>
      </c>
      <c r="AP151" s="78" t="b">
        <v>1</v>
      </c>
      <c r="AQ151" s="78" t="b">
        <v>0</v>
      </c>
      <c r="AR151" s="78" t="b">
        <v>0</v>
      </c>
      <c r="AS151" s="78" t="s">
        <v>399</v>
      </c>
      <c r="AT151" s="78">
        <v>1</v>
      </c>
      <c r="AU151" s="82" t="s">
        <v>410</v>
      </c>
      <c r="AV151" s="78" t="b">
        <v>0</v>
      </c>
      <c r="AW151" s="78" t="s">
        <v>460</v>
      </c>
      <c r="AX151" s="82" t="s">
        <v>3605</v>
      </c>
      <c r="AY151" s="78" t="s">
        <v>66</v>
      </c>
      <c r="AZ151" s="2"/>
      <c r="BA151" s="3"/>
      <c r="BB151" s="3"/>
      <c r="BC151" s="3"/>
      <c r="BD151" s="3"/>
    </row>
    <row r="152" spans="1:56" x14ac:dyDescent="0.25">
      <c r="A152" s="64" t="s">
        <v>904</v>
      </c>
      <c r="B152" s="65"/>
      <c r="C152" s="65"/>
      <c r="D152" s="66"/>
      <c r="E152" s="96"/>
      <c r="F152" s="94" t="s">
        <v>3276</v>
      </c>
      <c r="G152" s="95"/>
      <c r="H152" s="69"/>
      <c r="I152" s="70"/>
      <c r="J152" s="97"/>
      <c r="K152" s="69" t="s">
        <v>3949</v>
      </c>
      <c r="L152" s="98"/>
      <c r="M152" s="74"/>
      <c r="N152" s="74"/>
      <c r="O152" s="75"/>
      <c r="P152" s="76"/>
      <c r="Q152" s="76"/>
      <c r="R152" s="108"/>
      <c r="S152" s="108"/>
      <c r="T152" s="108"/>
      <c r="U152" s="108"/>
      <c r="V152" s="109"/>
      <c r="W152" s="109"/>
      <c r="X152" s="109"/>
      <c r="Y152" s="109"/>
      <c r="Z152" s="50"/>
      <c r="AA152" s="71"/>
      <c r="AB152" s="71"/>
      <c r="AC152" s="72"/>
      <c r="AD152" s="78" t="s">
        <v>1982</v>
      </c>
      <c r="AE152" s="78">
        <v>764</v>
      </c>
      <c r="AF152" s="78">
        <v>838</v>
      </c>
      <c r="AG152" s="78">
        <v>24288</v>
      </c>
      <c r="AH152" s="78">
        <v>9218</v>
      </c>
      <c r="AI152" s="78">
        <v>7200</v>
      </c>
      <c r="AJ152" s="78" t="s">
        <v>2286</v>
      </c>
      <c r="AK152" s="78" t="s">
        <v>2526</v>
      </c>
      <c r="AL152" s="78"/>
      <c r="AM152" s="78" t="s">
        <v>366</v>
      </c>
      <c r="AN152" s="80">
        <v>39970.91611111111</v>
      </c>
      <c r="AO152" s="82" t="s">
        <v>2885</v>
      </c>
      <c r="AP152" s="78" t="b">
        <v>0</v>
      </c>
      <c r="AQ152" s="78" t="b">
        <v>0</v>
      </c>
      <c r="AR152" s="78" t="b">
        <v>1</v>
      </c>
      <c r="AS152" s="78" t="s">
        <v>3047</v>
      </c>
      <c r="AT152" s="78">
        <v>45</v>
      </c>
      <c r="AU152" s="82" t="s">
        <v>427</v>
      </c>
      <c r="AV152" s="78" t="b">
        <v>0</v>
      </c>
      <c r="AW152" s="78" t="s">
        <v>460</v>
      </c>
      <c r="AX152" s="82" t="s">
        <v>3606</v>
      </c>
      <c r="AY152" s="78" t="s">
        <v>65</v>
      </c>
      <c r="AZ152" s="2"/>
      <c r="BA152" s="3"/>
      <c r="BB152" s="3"/>
      <c r="BC152" s="3"/>
      <c r="BD152" s="3"/>
    </row>
    <row r="153" spans="1:56" x14ac:dyDescent="0.25">
      <c r="A153" s="64" t="s">
        <v>706</v>
      </c>
      <c r="B153" s="65"/>
      <c r="C153" s="65"/>
      <c r="D153" s="66"/>
      <c r="E153" s="96"/>
      <c r="F153" s="94" t="s">
        <v>3277</v>
      </c>
      <c r="G153" s="95"/>
      <c r="H153" s="69"/>
      <c r="I153" s="70"/>
      <c r="J153" s="97"/>
      <c r="K153" s="69" t="s">
        <v>3950</v>
      </c>
      <c r="L153" s="98"/>
      <c r="M153" s="74"/>
      <c r="N153" s="74"/>
      <c r="O153" s="75"/>
      <c r="P153" s="76"/>
      <c r="Q153" s="76"/>
      <c r="R153" s="108"/>
      <c r="S153" s="108"/>
      <c r="T153" s="108"/>
      <c r="U153" s="108"/>
      <c r="V153" s="109"/>
      <c r="W153" s="109"/>
      <c r="X153" s="109"/>
      <c r="Y153" s="109"/>
      <c r="Z153" s="50"/>
      <c r="AA153" s="71"/>
      <c r="AB153" s="71"/>
      <c r="AC153" s="72"/>
      <c r="AD153" s="78" t="s">
        <v>1983</v>
      </c>
      <c r="AE153" s="78">
        <v>1281</v>
      </c>
      <c r="AF153" s="78">
        <v>765</v>
      </c>
      <c r="AG153" s="78">
        <v>8450</v>
      </c>
      <c r="AH153" s="78">
        <v>5405</v>
      </c>
      <c r="AI153" s="78">
        <v>-25200</v>
      </c>
      <c r="AJ153" s="78" t="s">
        <v>2287</v>
      </c>
      <c r="AK153" s="78" t="s">
        <v>2527</v>
      </c>
      <c r="AL153" s="82" t="s">
        <v>2691</v>
      </c>
      <c r="AM153" s="78" t="s">
        <v>354</v>
      </c>
      <c r="AN153" s="80">
        <v>40464.840590277781</v>
      </c>
      <c r="AO153" s="82" t="s">
        <v>2886</v>
      </c>
      <c r="AP153" s="78" t="b">
        <v>0</v>
      </c>
      <c r="AQ153" s="78" t="b">
        <v>0</v>
      </c>
      <c r="AR153" s="78" t="b">
        <v>0</v>
      </c>
      <c r="AS153" s="78" t="s">
        <v>404</v>
      </c>
      <c r="AT153" s="78">
        <v>95</v>
      </c>
      <c r="AU153" s="82" t="s">
        <v>410</v>
      </c>
      <c r="AV153" s="78" t="b">
        <v>0</v>
      </c>
      <c r="AW153" s="78" t="s">
        <v>460</v>
      </c>
      <c r="AX153" s="82" t="s">
        <v>3607</v>
      </c>
      <c r="AY153" s="78" t="s">
        <v>66</v>
      </c>
      <c r="AZ153" s="2"/>
      <c r="BA153" s="3"/>
      <c r="BB153" s="3"/>
      <c r="BC153" s="3"/>
      <c r="BD153" s="3"/>
    </row>
    <row r="154" spans="1:56" x14ac:dyDescent="0.25">
      <c r="A154" s="64" t="s">
        <v>707</v>
      </c>
      <c r="B154" s="65"/>
      <c r="C154" s="65"/>
      <c r="D154" s="66"/>
      <c r="E154" s="96"/>
      <c r="F154" s="94" t="s">
        <v>3278</v>
      </c>
      <c r="G154" s="95"/>
      <c r="H154" s="69"/>
      <c r="I154" s="70"/>
      <c r="J154" s="97"/>
      <c r="K154" s="69" t="s">
        <v>3951</v>
      </c>
      <c r="L154" s="98"/>
      <c r="M154" s="74"/>
      <c r="N154" s="74"/>
      <c r="O154" s="75"/>
      <c r="P154" s="76"/>
      <c r="Q154" s="76"/>
      <c r="R154" s="108"/>
      <c r="S154" s="108"/>
      <c r="T154" s="108"/>
      <c r="U154" s="108"/>
      <c r="V154" s="109"/>
      <c r="W154" s="109"/>
      <c r="X154" s="109"/>
      <c r="Y154" s="109"/>
      <c r="Z154" s="50"/>
      <c r="AA154" s="71"/>
      <c r="AB154" s="71"/>
      <c r="AC154" s="72"/>
      <c r="AD154" s="78" t="s">
        <v>1984</v>
      </c>
      <c r="AE154" s="78">
        <v>265</v>
      </c>
      <c r="AF154" s="78">
        <v>238</v>
      </c>
      <c r="AG154" s="78">
        <v>1565</v>
      </c>
      <c r="AH154" s="78">
        <v>776</v>
      </c>
      <c r="AI154" s="78">
        <v>-10800</v>
      </c>
      <c r="AJ154" s="78" t="s">
        <v>2288</v>
      </c>
      <c r="AK154" s="78" t="s">
        <v>2528</v>
      </c>
      <c r="AL154" s="82" t="s">
        <v>2692</v>
      </c>
      <c r="AM154" s="78" t="s">
        <v>357</v>
      </c>
      <c r="AN154" s="80">
        <v>41699.809872685182</v>
      </c>
      <c r="AO154" s="82" t="s">
        <v>2887</v>
      </c>
      <c r="AP154" s="78" t="b">
        <v>1</v>
      </c>
      <c r="AQ154" s="78" t="b">
        <v>0</v>
      </c>
      <c r="AR154" s="78" t="b">
        <v>0</v>
      </c>
      <c r="AS154" s="78" t="s">
        <v>398</v>
      </c>
      <c r="AT154" s="78">
        <v>40</v>
      </c>
      <c r="AU154" s="82" t="s">
        <v>410</v>
      </c>
      <c r="AV154" s="78" t="b">
        <v>0</v>
      </c>
      <c r="AW154" s="78" t="s">
        <v>460</v>
      </c>
      <c r="AX154" s="82" t="s">
        <v>3608</v>
      </c>
      <c r="AY154" s="78" t="s">
        <v>66</v>
      </c>
      <c r="AZ154" s="2"/>
      <c r="BA154" s="3"/>
      <c r="BB154" s="3"/>
      <c r="BC154" s="3"/>
      <c r="BD154" s="3"/>
    </row>
    <row r="155" spans="1:56" x14ac:dyDescent="0.25">
      <c r="A155" s="64" t="s">
        <v>905</v>
      </c>
      <c r="B155" s="65"/>
      <c r="C155" s="65"/>
      <c r="D155" s="66"/>
      <c r="E155" s="96"/>
      <c r="F155" s="94" t="s">
        <v>3279</v>
      </c>
      <c r="G155" s="95"/>
      <c r="H155" s="69"/>
      <c r="I155" s="70"/>
      <c r="J155" s="97"/>
      <c r="K155" s="69" t="s">
        <v>3952</v>
      </c>
      <c r="L155" s="98"/>
      <c r="M155" s="74"/>
      <c r="N155" s="74"/>
      <c r="O155" s="75"/>
      <c r="P155" s="76"/>
      <c r="Q155" s="76"/>
      <c r="R155" s="108"/>
      <c r="S155" s="108"/>
      <c r="T155" s="108"/>
      <c r="U155" s="108"/>
      <c r="V155" s="109"/>
      <c r="W155" s="109"/>
      <c r="X155" s="109"/>
      <c r="Y155" s="109"/>
      <c r="Z155" s="50"/>
      <c r="AA155" s="71"/>
      <c r="AB155" s="71"/>
      <c r="AC155" s="72"/>
      <c r="AD155" s="78" t="s">
        <v>1985</v>
      </c>
      <c r="AE155" s="78">
        <v>487</v>
      </c>
      <c r="AF155" s="78">
        <v>6873</v>
      </c>
      <c r="AG155" s="78">
        <v>3242</v>
      </c>
      <c r="AH155" s="78">
        <v>2240</v>
      </c>
      <c r="AI155" s="78">
        <v>-14400</v>
      </c>
      <c r="AJ155" s="78" t="s">
        <v>2289</v>
      </c>
      <c r="AK155" s="78" t="s">
        <v>2529</v>
      </c>
      <c r="AL155" s="82" t="s">
        <v>2693</v>
      </c>
      <c r="AM155" s="78" t="s">
        <v>356</v>
      </c>
      <c r="AN155" s="80">
        <v>39944.751712962963</v>
      </c>
      <c r="AO155" s="82" t="s">
        <v>2888</v>
      </c>
      <c r="AP155" s="78" t="b">
        <v>0</v>
      </c>
      <c r="AQ155" s="78" t="b">
        <v>0</v>
      </c>
      <c r="AR155" s="78" t="b">
        <v>1</v>
      </c>
      <c r="AS155" s="78" t="s">
        <v>398</v>
      </c>
      <c r="AT155" s="78">
        <v>135</v>
      </c>
      <c r="AU155" s="82" t="s">
        <v>3090</v>
      </c>
      <c r="AV155" s="78" t="b">
        <v>1</v>
      </c>
      <c r="AW155" s="78" t="s">
        <v>460</v>
      </c>
      <c r="AX155" s="82" t="s">
        <v>3609</v>
      </c>
      <c r="AY155" s="78" t="s">
        <v>65</v>
      </c>
      <c r="AZ155" s="2"/>
      <c r="BA155" s="3"/>
      <c r="BB155" s="3"/>
      <c r="BC155" s="3"/>
      <c r="BD155" s="3"/>
    </row>
    <row r="156" spans="1:56" x14ac:dyDescent="0.25">
      <c r="A156" s="64" t="s">
        <v>906</v>
      </c>
      <c r="B156" s="65"/>
      <c r="C156" s="65"/>
      <c r="D156" s="66"/>
      <c r="E156" s="96"/>
      <c r="F156" s="94" t="s">
        <v>3280</v>
      </c>
      <c r="G156" s="95"/>
      <c r="H156" s="69"/>
      <c r="I156" s="70"/>
      <c r="J156" s="97"/>
      <c r="K156" s="69" t="s">
        <v>3953</v>
      </c>
      <c r="L156" s="98"/>
      <c r="M156" s="74"/>
      <c r="N156" s="74"/>
      <c r="O156" s="75"/>
      <c r="P156" s="76"/>
      <c r="Q156" s="76"/>
      <c r="R156" s="108"/>
      <c r="S156" s="108"/>
      <c r="T156" s="108"/>
      <c r="U156" s="108"/>
      <c r="V156" s="109"/>
      <c r="W156" s="109"/>
      <c r="X156" s="109"/>
      <c r="Y156" s="109"/>
      <c r="Z156" s="50"/>
      <c r="AA156" s="71"/>
      <c r="AB156" s="71"/>
      <c r="AC156" s="72"/>
      <c r="AD156" s="78" t="s">
        <v>1986</v>
      </c>
      <c r="AE156" s="78">
        <v>847</v>
      </c>
      <c r="AF156" s="78">
        <v>1176</v>
      </c>
      <c r="AG156" s="78">
        <v>2542</v>
      </c>
      <c r="AH156" s="78">
        <v>547</v>
      </c>
      <c r="AI156" s="78">
        <v>-14400</v>
      </c>
      <c r="AJ156" s="78" t="s">
        <v>2290</v>
      </c>
      <c r="AK156" s="78" t="s">
        <v>513</v>
      </c>
      <c r="AL156" s="82" t="s">
        <v>2694</v>
      </c>
      <c r="AM156" s="78" t="s">
        <v>356</v>
      </c>
      <c r="AN156" s="80">
        <v>40345.693773148145</v>
      </c>
      <c r="AO156" s="82" t="s">
        <v>2889</v>
      </c>
      <c r="AP156" s="78" t="b">
        <v>0</v>
      </c>
      <c r="AQ156" s="78" t="b">
        <v>0</v>
      </c>
      <c r="AR156" s="78" t="b">
        <v>1</v>
      </c>
      <c r="AS156" s="78" t="s">
        <v>398</v>
      </c>
      <c r="AT156" s="78">
        <v>62</v>
      </c>
      <c r="AU156" s="82" t="s">
        <v>3091</v>
      </c>
      <c r="AV156" s="78" t="b">
        <v>0</v>
      </c>
      <c r="AW156" s="78" t="s">
        <v>460</v>
      </c>
      <c r="AX156" s="82" t="s">
        <v>3610</v>
      </c>
      <c r="AY156" s="78" t="s">
        <v>65</v>
      </c>
      <c r="AZ156" s="2"/>
      <c r="BA156" s="3"/>
      <c r="BB156" s="3"/>
      <c r="BC156" s="3"/>
      <c r="BD156" s="3"/>
    </row>
    <row r="157" spans="1:56" x14ac:dyDescent="0.25">
      <c r="A157" s="64" t="s">
        <v>708</v>
      </c>
      <c r="B157" s="65"/>
      <c r="C157" s="65"/>
      <c r="D157" s="66"/>
      <c r="E157" s="96"/>
      <c r="F157" s="94" t="s">
        <v>3281</v>
      </c>
      <c r="G157" s="95"/>
      <c r="H157" s="69"/>
      <c r="I157" s="70"/>
      <c r="J157" s="97"/>
      <c r="K157" s="69" t="s">
        <v>3954</v>
      </c>
      <c r="L157" s="98"/>
      <c r="M157" s="74"/>
      <c r="N157" s="74"/>
      <c r="O157" s="75"/>
      <c r="P157" s="76"/>
      <c r="Q157" s="76"/>
      <c r="R157" s="108"/>
      <c r="S157" s="108"/>
      <c r="T157" s="108"/>
      <c r="U157" s="108"/>
      <c r="V157" s="109"/>
      <c r="W157" s="109"/>
      <c r="X157" s="109"/>
      <c r="Y157" s="109"/>
      <c r="Z157" s="50"/>
      <c r="AA157" s="71"/>
      <c r="AB157" s="71"/>
      <c r="AC157" s="72"/>
      <c r="AD157" s="78" t="s">
        <v>1987</v>
      </c>
      <c r="AE157" s="78">
        <v>1032</v>
      </c>
      <c r="AF157" s="78">
        <v>1611</v>
      </c>
      <c r="AG157" s="78">
        <v>80783</v>
      </c>
      <c r="AH157" s="78">
        <v>94184</v>
      </c>
      <c r="AI157" s="78">
        <v>-25200</v>
      </c>
      <c r="AJ157" s="78" t="s">
        <v>2291</v>
      </c>
      <c r="AK157" s="78" t="s">
        <v>2530</v>
      </c>
      <c r="AL157" s="82" t="s">
        <v>2695</v>
      </c>
      <c r="AM157" s="78" t="s">
        <v>354</v>
      </c>
      <c r="AN157" s="80">
        <v>39922.802152777775</v>
      </c>
      <c r="AO157" s="78"/>
      <c r="AP157" s="78" t="b">
        <v>0</v>
      </c>
      <c r="AQ157" s="78" t="b">
        <v>0</v>
      </c>
      <c r="AR157" s="78" t="b">
        <v>1</v>
      </c>
      <c r="AS157" s="78" t="s">
        <v>399</v>
      </c>
      <c r="AT157" s="78">
        <v>78</v>
      </c>
      <c r="AU157" s="82" t="s">
        <v>420</v>
      </c>
      <c r="AV157" s="78" t="b">
        <v>0</v>
      </c>
      <c r="AW157" s="78" t="s">
        <v>460</v>
      </c>
      <c r="AX157" s="82" t="s">
        <v>3611</v>
      </c>
      <c r="AY157" s="78" t="s">
        <v>66</v>
      </c>
      <c r="AZ157" s="2"/>
      <c r="BA157" s="3"/>
      <c r="BB157" s="3"/>
      <c r="BC157" s="3"/>
      <c r="BD157" s="3"/>
    </row>
    <row r="158" spans="1:56" x14ac:dyDescent="0.25">
      <c r="A158" s="64" t="s">
        <v>709</v>
      </c>
      <c r="B158" s="65"/>
      <c r="C158" s="65"/>
      <c r="D158" s="66"/>
      <c r="E158" s="96"/>
      <c r="F158" s="94" t="s">
        <v>3282</v>
      </c>
      <c r="G158" s="95"/>
      <c r="H158" s="69"/>
      <c r="I158" s="70"/>
      <c r="J158" s="97"/>
      <c r="K158" s="69" t="s">
        <v>3955</v>
      </c>
      <c r="L158" s="98"/>
      <c r="M158" s="74"/>
      <c r="N158" s="74"/>
      <c r="O158" s="75"/>
      <c r="P158" s="76"/>
      <c r="Q158" s="76"/>
      <c r="R158" s="108"/>
      <c r="S158" s="108"/>
      <c r="T158" s="108"/>
      <c r="U158" s="108"/>
      <c r="V158" s="109"/>
      <c r="W158" s="109"/>
      <c r="X158" s="109"/>
      <c r="Y158" s="109"/>
      <c r="Z158" s="50"/>
      <c r="AA158" s="71"/>
      <c r="AB158" s="71"/>
      <c r="AC158" s="72"/>
      <c r="AD158" s="78" t="s">
        <v>1988</v>
      </c>
      <c r="AE158" s="78">
        <v>297</v>
      </c>
      <c r="AF158" s="78">
        <v>1994</v>
      </c>
      <c r="AG158" s="78">
        <v>89700</v>
      </c>
      <c r="AH158" s="78">
        <v>42411</v>
      </c>
      <c r="AI158" s="78">
        <v>7200</v>
      </c>
      <c r="AJ158" s="78" t="s">
        <v>2292</v>
      </c>
      <c r="AK158" s="78" t="s">
        <v>2482</v>
      </c>
      <c r="AL158" s="78"/>
      <c r="AM158" s="78" t="s">
        <v>323</v>
      </c>
      <c r="AN158" s="80">
        <v>40090.853796296295</v>
      </c>
      <c r="AO158" s="82" t="s">
        <v>2890</v>
      </c>
      <c r="AP158" s="78" t="b">
        <v>0</v>
      </c>
      <c r="AQ158" s="78" t="b">
        <v>0</v>
      </c>
      <c r="AR158" s="78" t="b">
        <v>1</v>
      </c>
      <c r="AS158" s="78" t="s">
        <v>403</v>
      </c>
      <c r="AT158" s="78">
        <v>183</v>
      </c>
      <c r="AU158" s="82" t="s">
        <v>3092</v>
      </c>
      <c r="AV158" s="78" t="b">
        <v>0</v>
      </c>
      <c r="AW158" s="78" t="s">
        <v>460</v>
      </c>
      <c r="AX158" s="82" t="s">
        <v>3612</v>
      </c>
      <c r="AY158" s="78" t="s">
        <v>66</v>
      </c>
      <c r="AZ158" s="2"/>
      <c r="BA158" s="3"/>
      <c r="BB158" s="3"/>
      <c r="BC158" s="3"/>
      <c r="BD158" s="3"/>
    </row>
    <row r="159" spans="1:56" x14ac:dyDescent="0.25">
      <c r="A159" s="64" t="s">
        <v>710</v>
      </c>
      <c r="B159" s="65"/>
      <c r="C159" s="65"/>
      <c r="D159" s="66"/>
      <c r="E159" s="96"/>
      <c r="F159" s="94" t="s">
        <v>3283</v>
      </c>
      <c r="G159" s="95"/>
      <c r="H159" s="69"/>
      <c r="I159" s="70"/>
      <c r="J159" s="97"/>
      <c r="K159" s="69" t="s">
        <v>3956</v>
      </c>
      <c r="L159" s="98"/>
      <c r="M159" s="74"/>
      <c r="N159" s="74"/>
      <c r="O159" s="75"/>
      <c r="P159" s="76"/>
      <c r="Q159" s="76"/>
      <c r="R159" s="108"/>
      <c r="S159" s="108"/>
      <c r="T159" s="108"/>
      <c r="U159" s="108"/>
      <c r="V159" s="109"/>
      <c r="W159" s="109"/>
      <c r="X159" s="109"/>
      <c r="Y159" s="109"/>
      <c r="Z159" s="50"/>
      <c r="AA159" s="71"/>
      <c r="AB159" s="71"/>
      <c r="AC159" s="72"/>
      <c r="AD159" s="78" t="s">
        <v>1989</v>
      </c>
      <c r="AE159" s="78">
        <v>115</v>
      </c>
      <c r="AF159" s="78">
        <v>1547</v>
      </c>
      <c r="AG159" s="78">
        <v>74376</v>
      </c>
      <c r="AH159" s="78">
        <v>40667</v>
      </c>
      <c r="AI159" s="78">
        <v>7200</v>
      </c>
      <c r="AJ159" s="78" t="s">
        <v>2293</v>
      </c>
      <c r="AK159" s="78"/>
      <c r="AL159" s="78"/>
      <c r="AM159" s="78" t="s">
        <v>358</v>
      </c>
      <c r="AN159" s="80">
        <v>40767.697476851848</v>
      </c>
      <c r="AO159" s="82" t="s">
        <v>2891</v>
      </c>
      <c r="AP159" s="78" t="b">
        <v>0</v>
      </c>
      <c r="AQ159" s="78" t="b">
        <v>0</v>
      </c>
      <c r="AR159" s="78" t="b">
        <v>0</v>
      </c>
      <c r="AS159" s="78" t="s">
        <v>403</v>
      </c>
      <c r="AT159" s="78">
        <v>10</v>
      </c>
      <c r="AU159" s="82" t="s">
        <v>3093</v>
      </c>
      <c r="AV159" s="78" t="b">
        <v>0</v>
      </c>
      <c r="AW159" s="78" t="s">
        <v>460</v>
      </c>
      <c r="AX159" s="82" t="s">
        <v>3613</v>
      </c>
      <c r="AY159" s="78" t="s">
        <v>66</v>
      </c>
      <c r="AZ159" s="2"/>
      <c r="BA159" s="3"/>
      <c r="BB159" s="3"/>
      <c r="BC159" s="3"/>
      <c r="BD159" s="3"/>
    </row>
    <row r="160" spans="1:56" x14ac:dyDescent="0.25">
      <c r="A160" s="64" t="s">
        <v>711</v>
      </c>
      <c r="B160" s="65"/>
      <c r="C160" s="65"/>
      <c r="D160" s="66"/>
      <c r="E160" s="96"/>
      <c r="F160" s="94" t="s">
        <v>3284</v>
      </c>
      <c r="G160" s="95"/>
      <c r="H160" s="69"/>
      <c r="I160" s="70"/>
      <c r="J160" s="97"/>
      <c r="K160" s="69" t="s">
        <v>3957</v>
      </c>
      <c r="L160" s="98"/>
      <c r="M160" s="74"/>
      <c r="N160" s="74"/>
      <c r="O160" s="75"/>
      <c r="P160" s="76"/>
      <c r="Q160" s="76"/>
      <c r="R160" s="108"/>
      <c r="S160" s="108"/>
      <c r="T160" s="108"/>
      <c r="U160" s="108"/>
      <c r="V160" s="109"/>
      <c r="W160" s="109"/>
      <c r="X160" s="109"/>
      <c r="Y160" s="109"/>
      <c r="Z160" s="50"/>
      <c r="AA160" s="71"/>
      <c r="AB160" s="71"/>
      <c r="AC160" s="72"/>
      <c r="AD160" s="78" t="s">
        <v>1990</v>
      </c>
      <c r="AE160" s="78">
        <v>184</v>
      </c>
      <c r="AF160" s="78">
        <v>99</v>
      </c>
      <c r="AG160" s="78">
        <v>176</v>
      </c>
      <c r="AH160" s="78">
        <v>98</v>
      </c>
      <c r="AI160" s="78">
        <v>7200</v>
      </c>
      <c r="AJ160" s="78" t="s">
        <v>2294</v>
      </c>
      <c r="AK160" s="78" t="s">
        <v>2531</v>
      </c>
      <c r="AL160" s="82" t="s">
        <v>2696</v>
      </c>
      <c r="AM160" s="78" t="s">
        <v>358</v>
      </c>
      <c r="AN160" s="80">
        <v>41204.4375462963</v>
      </c>
      <c r="AO160" s="82" t="s">
        <v>2892</v>
      </c>
      <c r="AP160" s="78" t="b">
        <v>0</v>
      </c>
      <c r="AQ160" s="78" t="b">
        <v>0</v>
      </c>
      <c r="AR160" s="78" t="b">
        <v>0</v>
      </c>
      <c r="AS160" s="78" t="s">
        <v>403</v>
      </c>
      <c r="AT160" s="78">
        <v>0</v>
      </c>
      <c r="AU160" s="82" t="s">
        <v>3094</v>
      </c>
      <c r="AV160" s="78" t="b">
        <v>0</v>
      </c>
      <c r="AW160" s="78" t="s">
        <v>460</v>
      </c>
      <c r="AX160" s="82" t="s">
        <v>3614</v>
      </c>
      <c r="AY160" s="78" t="s">
        <v>66</v>
      </c>
      <c r="AZ160" s="2"/>
      <c r="BA160" s="3"/>
      <c r="BB160" s="3"/>
      <c r="BC160" s="3"/>
      <c r="BD160" s="3"/>
    </row>
    <row r="161" spans="1:56" x14ac:dyDescent="0.25">
      <c r="A161" s="64" t="s">
        <v>907</v>
      </c>
      <c r="B161" s="65"/>
      <c r="C161" s="65"/>
      <c r="D161" s="66"/>
      <c r="E161" s="96"/>
      <c r="F161" s="94" t="s">
        <v>3285</v>
      </c>
      <c r="G161" s="95"/>
      <c r="H161" s="69"/>
      <c r="I161" s="70"/>
      <c r="J161" s="97"/>
      <c r="K161" s="69" t="s">
        <v>3958</v>
      </c>
      <c r="L161" s="98"/>
      <c r="M161" s="74"/>
      <c r="N161" s="74"/>
      <c r="O161" s="75"/>
      <c r="P161" s="76"/>
      <c r="Q161" s="76"/>
      <c r="R161" s="108"/>
      <c r="S161" s="108"/>
      <c r="T161" s="108"/>
      <c r="U161" s="108"/>
      <c r="V161" s="109"/>
      <c r="W161" s="109"/>
      <c r="X161" s="109"/>
      <c r="Y161" s="109"/>
      <c r="Z161" s="50"/>
      <c r="AA161" s="71"/>
      <c r="AB161" s="71"/>
      <c r="AC161" s="72"/>
      <c r="AD161" s="78" t="s">
        <v>1991</v>
      </c>
      <c r="AE161" s="78">
        <v>51</v>
      </c>
      <c r="AF161" s="78">
        <v>348</v>
      </c>
      <c r="AG161" s="78">
        <v>243</v>
      </c>
      <c r="AH161" s="78">
        <v>206</v>
      </c>
      <c r="AI161" s="78">
        <v>7200</v>
      </c>
      <c r="AJ161" s="78" t="s">
        <v>2295</v>
      </c>
      <c r="AK161" s="78"/>
      <c r="AL161" s="82" t="s">
        <v>2697</v>
      </c>
      <c r="AM161" s="78" t="s">
        <v>369</v>
      </c>
      <c r="AN161" s="80">
        <v>42259.550694444442</v>
      </c>
      <c r="AO161" s="82" t="s">
        <v>2893</v>
      </c>
      <c r="AP161" s="78" t="b">
        <v>0</v>
      </c>
      <c r="AQ161" s="78" t="b">
        <v>0</v>
      </c>
      <c r="AR161" s="78" t="b">
        <v>1</v>
      </c>
      <c r="AS161" s="78" t="s">
        <v>403</v>
      </c>
      <c r="AT161" s="78">
        <v>10</v>
      </c>
      <c r="AU161" s="82" t="s">
        <v>3095</v>
      </c>
      <c r="AV161" s="78" t="b">
        <v>0</v>
      </c>
      <c r="AW161" s="78" t="s">
        <v>460</v>
      </c>
      <c r="AX161" s="82" t="s">
        <v>3615</v>
      </c>
      <c r="AY161" s="78" t="s">
        <v>65</v>
      </c>
      <c r="AZ161" s="2"/>
      <c r="BA161" s="3"/>
      <c r="BB161" s="3"/>
      <c r="BC161" s="3"/>
      <c r="BD161" s="3"/>
    </row>
    <row r="162" spans="1:56" x14ac:dyDescent="0.25">
      <c r="A162" s="64" t="s">
        <v>908</v>
      </c>
      <c r="B162" s="65"/>
      <c r="C162" s="65"/>
      <c r="D162" s="66"/>
      <c r="E162" s="96"/>
      <c r="F162" s="94" t="s">
        <v>3286</v>
      </c>
      <c r="G162" s="95"/>
      <c r="H162" s="69"/>
      <c r="I162" s="70"/>
      <c r="J162" s="97"/>
      <c r="K162" s="69" t="s">
        <v>3959</v>
      </c>
      <c r="L162" s="98"/>
      <c r="M162" s="74"/>
      <c r="N162" s="74"/>
      <c r="O162" s="75"/>
      <c r="P162" s="76"/>
      <c r="Q162" s="76"/>
      <c r="R162" s="108"/>
      <c r="S162" s="108"/>
      <c r="T162" s="108"/>
      <c r="U162" s="108"/>
      <c r="V162" s="109"/>
      <c r="W162" s="109"/>
      <c r="X162" s="109"/>
      <c r="Y162" s="109"/>
      <c r="Z162" s="50"/>
      <c r="AA162" s="71"/>
      <c r="AB162" s="71"/>
      <c r="AC162" s="72"/>
      <c r="AD162" s="78" t="s">
        <v>1992</v>
      </c>
      <c r="AE162" s="78">
        <v>1425</v>
      </c>
      <c r="AF162" s="78">
        <v>10136</v>
      </c>
      <c r="AG162" s="78">
        <v>3203</v>
      </c>
      <c r="AH162" s="78">
        <v>488</v>
      </c>
      <c r="AI162" s="78">
        <v>7200</v>
      </c>
      <c r="AJ162" s="78" t="s">
        <v>2296</v>
      </c>
      <c r="AK162" s="78" t="s">
        <v>2532</v>
      </c>
      <c r="AL162" s="82" t="s">
        <v>2698</v>
      </c>
      <c r="AM162" s="78" t="s">
        <v>358</v>
      </c>
      <c r="AN162" s="80">
        <v>40578.533217592594</v>
      </c>
      <c r="AO162" s="82" t="s">
        <v>2894</v>
      </c>
      <c r="AP162" s="78" t="b">
        <v>0</v>
      </c>
      <c r="AQ162" s="78" t="b">
        <v>0</v>
      </c>
      <c r="AR162" s="78" t="b">
        <v>1</v>
      </c>
      <c r="AS162" s="78" t="s">
        <v>403</v>
      </c>
      <c r="AT162" s="78">
        <v>238</v>
      </c>
      <c r="AU162" s="82" t="s">
        <v>3096</v>
      </c>
      <c r="AV162" s="78" t="b">
        <v>1</v>
      </c>
      <c r="AW162" s="78" t="s">
        <v>460</v>
      </c>
      <c r="AX162" s="82" t="s">
        <v>3616</v>
      </c>
      <c r="AY162" s="78" t="s">
        <v>65</v>
      </c>
      <c r="AZ162" s="2"/>
      <c r="BA162" s="3"/>
      <c r="BB162" s="3"/>
      <c r="BC162" s="3"/>
      <c r="BD162" s="3"/>
    </row>
    <row r="163" spans="1:56" x14ac:dyDescent="0.25">
      <c r="A163" s="64" t="s">
        <v>712</v>
      </c>
      <c r="B163" s="65"/>
      <c r="C163" s="65"/>
      <c r="D163" s="66"/>
      <c r="E163" s="96"/>
      <c r="F163" s="94" t="s">
        <v>3287</v>
      </c>
      <c r="G163" s="95"/>
      <c r="H163" s="69"/>
      <c r="I163" s="70"/>
      <c r="J163" s="97"/>
      <c r="K163" s="69" t="s">
        <v>3960</v>
      </c>
      <c r="L163" s="98"/>
      <c r="M163" s="74"/>
      <c r="N163" s="74"/>
      <c r="O163" s="75"/>
      <c r="P163" s="76"/>
      <c r="Q163" s="76"/>
      <c r="R163" s="108"/>
      <c r="S163" s="108"/>
      <c r="T163" s="108"/>
      <c r="U163" s="108"/>
      <c r="V163" s="109"/>
      <c r="W163" s="109"/>
      <c r="X163" s="109"/>
      <c r="Y163" s="109"/>
      <c r="Z163" s="50"/>
      <c r="AA163" s="71"/>
      <c r="AB163" s="71"/>
      <c r="AC163" s="72"/>
      <c r="AD163" s="78" t="s">
        <v>1993</v>
      </c>
      <c r="AE163" s="78">
        <v>1188</v>
      </c>
      <c r="AF163" s="78">
        <v>1269</v>
      </c>
      <c r="AG163" s="78">
        <v>59020</v>
      </c>
      <c r="AH163" s="78">
        <v>46665</v>
      </c>
      <c r="AI163" s="78">
        <v>7200</v>
      </c>
      <c r="AJ163" s="78" t="s">
        <v>2297</v>
      </c>
      <c r="AK163" s="78" t="s">
        <v>2533</v>
      </c>
      <c r="AL163" s="82" t="s">
        <v>2699</v>
      </c>
      <c r="AM163" s="78" t="s">
        <v>369</v>
      </c>
      <c r="AN163" s="80">
        <v>40318.609282407408</v>
      </c>
      <c r="AO163" s="82" t="s">
        <v>2895</v>
      </c>
      <c r="AP163" s="78" t="b">
        <v>0</v>
      </c>
      <c r="AQ163" s="78" t="b">
        <v>0</v>
      </c>
      <c r="AR163" s="78" t="b">
        <v>1</v>
      </c>
      <c r="AS163" s="78" t="s">
        <v>403</v>
      </c>
      <c r="AT163" s="78">
        <v>102</v>
      </c>
      <c r="AU163" s="82" t="s">
        <v>3097</v>
      </c>
      <c r="AV163" s="78" t="b">
        <v>0</v>
      </c>
      <c r="AW163" s="78" t="s">
        <v>460</v>
      </c>
      <c r="AX163" s="82" t="s">
        <v>3617</v>
      </c>
      <c r="AY163" s="78" t="s">
        <v>66</v>
      </c>
      <c r="AZ163" s="2"/>
      <c r="BA163" s="3"/>
      <c r="BB163" s="3"/>
      <c r="BC163" s="3"/>
      <c r="BD163" s="3"/>
    </row>
    <row r="164" spans="1:56" x14ac:dyDescent="0.25">
      <c r="A164" s="64" t="s">
        <v>713</v>
      </c>
      <c r="B164" s="65"/>
      <c r="C164" s="65"/>
      <c r="D164" s="66"/>
      <c r="E164" s="96"/>
      <c r="F164" s="94" t="s">
        <v>3288</v>
      </c>
      <c r="G164" s="95"/>
      <c r="H164" s="69"/>
      <c r="I164" s="70"/>
      <c r="J164" s="97"/>
      <c r="K164" s="69" t="s">
        <v>3961</v>
      </c>
      <c r="L164" s="98"/>
      <c r="M164" s="74"/>
      <c r="N164" s="74"/>
      <c r="O164" s="75"/>
      <c r="P164" s="76"/>
      <c r="Q164" s="76"/>
      <c r="R164" s="108"/>
      <c r="S164" s="108"/>
      <c r="T164" s="108"/>
      <c r="U164" s="108"/>
      <c r="V164" s="109"/>
      <c r="W164" s="109"/>
      <c r="X164" s="109"/>
      <c r="Y164" s="109"/>
      <c r="Z164" s="50"/>
      <c r="AA164" s="71"/>
      <c r="AB164" s="71"/>
      <c r="AC164" s="72"/>
      <c r="AD164" s="78" t="s">
        <v>1994</v>
      </c>
      <c r="AE164" s="78">
        <v>370</v>
      </c>
      <c r="AF164" s="78">
        <v>283</v>
      </c>
      <c r="AG164" s="78">
        <v>10024</v>
      </c>
      <c r="AH164" s="78">
        <v>9256</v>
      </c>
      <c r="AI164" s="78"/>
      <c r="AJ164" s="78" t="s">
        <v>2298</v>
      </c>
      <c r="AK164" s="78" t="s">
        <v>2534</v>
      </c>
      <c r="AL164" s="82" t="s">
        <v>2700</v>
      </c>
      <c r="AM164" s="78"/>
      <c r="AN164" s="80">
        <v>41381.84820601852</v>
      </c>
      <c r="AO164" s="82" t="s">
        <v>2896</v>
      </c>
      <c r="AP164" s="78" t="b">
        <v>1</v>
      </c>
      <c r="AQ164" s="78" t="b">
        <v>0</v>
      </c>
      <c r="AR164" s="78" t="b">
        <v>1</v>
      </c>
      <c r="AS164" s="78" t="s">
        <v>403</v>
      </c>
      <c r="AT164" s="78">
        <v>11</v>
      </c>
      <c r="AU164" s="82" t="s">
        <v>410</v>
      </c>
      <c r="AV164" s="78" t="b">
        <v>0</v>
      </c>
      <c r="AW164" s="78" t="s">
        <v>460</v>
      </c>
      <c r="AX164" s="82" t="s">
        <v>3618</v>
      </c>
      <c r="AY164" s="78" t="s">
        <v>66</v>
      </c>
      <c r="AZ164" s="2"/>
      <c r="BA164" s="3"/>
      <c r="BB164" s="3"/>
      <c r="BC164" s="3"/>
      <c r="BD164" s="3"/>
    </row>
    <row r="165" spans="1:56" x14ac:dyDescent="0.25">
      <c r="A165" s="64" t="s">
        <v>714</v>
      </c>
      <c r="B165" s="65"/>
      <c r="C165" s="65"/>
      <c r="D165" s="66"/>
      <c r="E165" s="96"/>
      <c r="F165" s="94" t="s">
        <v>3289</v>
      </c>
      <c r="G165" s="95"/>
      <c r="H165" s="69"/>
      <c r="I165" s="70"/>
      <c r="J165" s="97"/>
      <c r="K165" s="69" t="s">
        <v>3962</v>
      </c>
      <c r="L165" s="98"/>
      <c r="M165" s="74"/>
      <c r="N165" s="74"/>
      <c r="O165" s="75"/>
      <c r="P165" s="76"/>
      <c r="Q165" s="76"/>
      <c r="R165" s="108"/>
      <c r="S165" s="108"/>
      <c r="T165" s="108"/>
      <c r="U165" s="108"/>
      <c r="V165" s="109"/>
      <c r="W165" s="109"/>
      <c r="X165" s="109"/>
      <c r="Y165" s="109"/>
      <c r="Z165" s="50"/>
      <c r="AA165" s="71"/>
      <c r="AB165" s="71"/>
      <c r="AC165" s="72"/>
      <c r="AD165" s="78" t="s">
        <v>1995</v>
      </c>
      <c r="AE165" s="78">
        <v>723</v>
      </c>
      <c r="AF165" s="78">
        <v>451</v>
      </c>
      <c r="AG165" s="78">
        <v>4888</v>
      </c>
      <c r="AH165" s="78">
        <v>1906</v>
      </c>
      <c r="AI165" s="78">
        <v>7200</v>
      </c>
      <c r="AJ165" s="78" t="s">
        <v>2299</v>
      </c>
      <c r="AK165" s="78" t="s">
        <v>2535</v>
      </c>
      <c r="AL165" s="82" t="s">
        <v>2701</v>
      </c>
      <c r="AM165" s="78" t="s">
        <v>366</v>
      </c>
      <c r="AN165" s="80">
        <v>40881.736030092594</v>
      </c>
      <c r="AO165" s="82" t="s">
        <v>2897</v>
      </c>
      <c r="AP165" s="78" t="b">
        <v>0</v>
      </c>
      <c r="AQ165" s="78" t="b">
        <v>0</v>
      </c>
      <c r="AR165" s="78" t="b">
        <v>1</v>
      </c>
      <c r="AS165" s="78" t="s">
        <v>399</v>
      </c>
      <c r="AT165" s="78">
        <v>3</v>
      </c>
      <c r="AU165" s="82" t="s">
        <v>3098</v>
      </c>
      <c r="AV165" s="78" t="b">
        <v>0</v>
      </c>
      <c r="AW165" s="78" t="s">
        <v>460</v>
      </c>
      <c r="AX165" s="82" t="s">
        <v>3619</v>
      </c>
      <c r="AY165" s="78" t="s">
        <v>66</v>
      </c>
      <c r="AZ165" s="2"/>
      <c r="BA165" s="3"/>
      <c r="BB165" s="3"/>
      <c r="BC165" s="3"/>
      <c r="BD165" s="3"/>
    </row>
    <row r="166" spans="1:56" x14ac:dyDescent="0.25">
      <c r="A166" s="64" t="s">
        <v>743</v>
      </c>
      <c r="B166" s="65"/>
      <c r="C166" s="65"/>
      <c r="D166" s="66"/>
      <c r="E166" s="96"/>
      <c r="F166" s="94" t="s">
        <v>3290</v>
      </c>
      <c r="G166" s="95"/>
      <c r="H166" s="69"/>
      <c r="I166" s="70"/>
      <c r="J166" s="97"/>
      <c r="K166" s="69" t="s">
        <v>3963</v>
      </c>
      <c r="L166" s="98"/>
      <c r="M166" s="74"/>
      <c r="N166" s="74"/>
      <c r="O166" s="75"/>
      <c r="P166" s="76"/>
      <c r="Q166" s="76"/>
      <c r="R166" s="108"/>
      <c r="S166" s="108"/>
      <c r="T166" s="108"/>
      <c r="U166" s="108"/>
      <c r="V166" s="109"/>
      <c r="W166" s="109"/>
      <c r="X166" s="109"/>
      <c r="Y166" s="109"/>
      <c r="Z166" s="50"/>
      <c r="AA166" s="71"/>
      <c r="AB166" s="71"/>
      <c r="AC166" s="72"/>
      <c r="AD166" s="78" t="s">
        <v>743</v>
      </c>
      <c r="AE166" s="78">
        <v>141</v>
      </c>
      <c r="AF166" s="78">
        <v>1042</v>
      </c>
      <c r="AG166" s="78">
        <v>41033</v>
      </c>
      <c r="AH166" s="78">
        <v>0</v>
      </c>
      <c r="AI166" s="78">
        <v>7200</v>
      </c>
      <c r="AJ166" s="78" t="s">
        <v>2300</v>
      </c>
      <c r="AK166" s="78"/>
      <c r="AL166" s="82" t="s">
        <v>2702</v>
      </c>
      <c r="AM166" s="78" t="s">
        <v>317</v>
      </c>
      <c r="AN166" s="80">
        <v>40984.871736111112</v>
      </c>
      <c r="AO166" s="78"/>
      <c r="AP166" s="78" t="b">
        <v>0</v>
      </c>
      <c r="AQ166" s="78" t="b">
        <v>0</v>
      </c>
      <c r="AR166" s="78" t="b">
        <v>0</v>
      </c>
      <c r="AS166" s="78" t="s">
        <v>398</v>
      </c>
      <c r="AT166" s="78">
        <v>202</v>
      </c>
      <c r="AU166" s="82" t="s">
        <v>3099</v>
      </c>
      <c r="AV166" s="78" t="b">
        <v>0</v>
      </c>
      <c r="AW166" s="78" t="s">
        <v>460</v>
      </c>
      <c r="AX166" s="82" t="s">
        <v>3620</v>
      </c>
      <c r="AY166" s="78" t="s">
        <v>66</v>
      </c>
      <c r="AZ166" s="2"/>
      <c r="BA166" s="3"/>
      <c r="BB166" s="3"/>
      <c r="BC166" s="3"/>
      <c r="BD166" s="3"/>
    </row>
    <row r="167" spans="1:56" x14ac:dyDescent="0.25">
      <c r="A167" s="64" t="s">
        <v>715</v>
      </c>
      <c r="B167" s="65"/>
      <c r="C167" s="65"/>
      <c r="D167" s="66"/>
      <c r="E167" s="96"/>
      <c r="F167" s="94" t="s">
        <v>3291</v>
      </c>
      <c r="G167" s="95"/>
      <c r="H167" s="69"/>
      <c r="I167" s="70"/>
      <c r="J167" s="97"/>
      <c r="K167" s="69" t="s">
        <v>3964</v>
      </c>
      <c r="L167" s="98"/>
      <c r="M167" s="74"/>
      <c r="N167" s="74"/>
      <c r="O167" s="75"/>
      <c r="P167" s="76"/>
      <c r="Q167" s="76"/>
      <c r="R167" s="108"/>
      <c r="S167" s="108"/>
      <c r="T167" s="108"/>
      <c r="U167" s="108"/>
      <c r="V167" s="109"/>
      <c r="W167" s="109"/>
      <c r="X167" s="109"/>
      <c r="Y167" s="109"/>
      <c r="Z167" s="50"/>
      <c r="AA167" s="71"/>
      <c r="AB167" s="71"/>
      <c r="AC167" s="72"/>
      <c r="AD167" s="78" t="s">
        <v>1996</v>
      </c>
      <c r="AE167" s="78">
        <v>456</v>
      </c>
      <c r="AF167" s="78">
        <v>949</v>
      </c>
      <c r="AG167" s="78">
        <v>4313</v>
      </c>
      <c r="AH167" s="78">
        <v>1929</v>
      </c>
      <c r="AI167" s="78">
        <v>7200</v>
      </c>
      <c r="AJ167" s="78" t="s">
        <v>2301</v>
      </c>
      <c r="AK167" s="78" t="s">
        <v>2536</v>
      </c>
      <c r="AL167" s="82" t="s">
        <v>2703</v>
      </c>
      <c r="AM167" s="78" t="s">
        <v>323</v>
      </c>
      <c r="AN167" s="80">
        <v>39937.522060185183</v>
      </c>
      <c r="AO167" s="82" t="s">
        <v>2898</v>
      </c>
      <c r="AP167" s="78" t="b">
        <v>0</v>
      </c>
      <c r="AQ167" s="78" t="b">
        <v>0</v>
      </c>
      <c r="AR167" s="78" t="b">
        <v>1</v>
      </c>
      <c r="AS167" s="78" t="s">
        <v>403</v>
      </c>
      <c r="AT167" s="78">
        <v>16</v>
      </c>
      <c r="AU167" s="82" t="s">
        <v>3100</v>
      </c>
      <c r="AV167" s="78" t="b">
        <v>0</v>
      </c>
      <c r="AW167" s="78" t="s">
        <v>460</v>
      </c>
      <c r="AX167" s="82" t="s">
        <v>3621</v>
      </c>
      <c r="AY167" s="78" t="s">
        <v>66</v>
      </c>
      <c r="AZ167" s="2"/>
      <c r="BA167" s="3"/>
      <c r="BB167" s="3"/>
      <c r="BC167" s="3"/>
      <c r="BD167" s="3"/>
    </row>
    <row r="168" spans="1:56" x14ac:dyDescent="0.25">
      <c r="A168" s="64" t="s">
        <v>909</v>
      </c>
      <c r="B168" s="65"/>
      <c r="C168" s="65"/>
      <c r="D168" s="66"/>
      <c r="E168" s="96"/>
      <c r="F168" s="94" t="s">
        <v>3292</v>
      </c>
      <c r="G168" s="95"/>
      <c r="H168" s="69"/>
      <c r="I168" s="70"/>
      <c r="J168" s="97"/>
      <c r="K168" s="69" t="s">
        <v>3965</v>
      </c>
      <c r="L168" s="98"/>
      <c r="M168" s="74"/>
      <c r="N168" s="74"/>
      <c r="O168" s="75"/>
      <c r="P168" s="76"/>
      <c r="Q168" s="76"/>
      <c r="R168" s="108"/>
      <c r="S168" s="108"/>
      <c r="T168" s="108"/>
      <c r="U168" s="108"/>
      <c r="V168" s="109"/>
      <c r="W168" s="109"/>
      <c r="X168" s="109"/>
      <c r="Y168" s="109"/>
      <c r="Z168" s="50"/>
      <c r="AA168" s="71"/>
      <c r="AB168" s="71"/>
      <c r="AC168" s="72"/>
      <c r="AD168" s="78" t="s">
        <v>1997</v>
      </c>
      <c r="AE168" s="78">
        <v>248</v>
      </c>
      <c r="AF168" s="78">
        <v>187</v>
      </c>
      <c r="AG168" s="78">
        <v>368</v>
      </c>
      <c r="AH168" s="78">
        <v>780</v>
      </c>
      <c r="AI168" s="78"/>
      <c r="AJ168" s="78" t="s">
        <v>2302</v>
      </c>
      <c r="AK168" s="78" t="s">
        <v>2537</v>
      </c>
      <c r="AL168" s="82" t="s">
        <v>2704</v>
      </c>
      <c r="AM168" s="78"/>
      <c r="AN168" s="80">
        <v>41890.83997685185</v>
      </c>
      <c r="AO168" s="82" t="s">
        <v>2899</v>
      </c>
      <c r="AP168" s="78" t="b">
        <v>0</v>
      </c>
      <c r="AQ168" s="78" t="b">
        <v>0</v>
      </c>
      <c r="AR168" s="78" t="b">
        <v>0</v>
      </c>
      <c r="AS168" s="78" t="s">
        <v>403</v>
      </c>
      <c r="AT168" s="78">
        <v>4</v>
      </c>
      <c r="AU168" s="82" t="s">
        <v>410</v>
      </c>
      <c r="AV168" s="78" t="b">
        <v>0</v>
      </c>
      <c r="AW168" s="78" t="s">
        <v>460</v>
      </c>
      <c r="AX168" s="82" t="s">
        <v>3622</v>
      </c>
      <c r="AY168" s="78" t="s">
        <v>65</v>
      </c>
      <c r="AZ168" s="2"/>
      <c r="BA168" s="3"/>
      <c r="BB168" s="3"/>
      <c r="BC168" s="3"/>
      <c r="BD168" s="3"/>
    </row>
    <row r="169" spans="1:56" x14ac:dyDescent="0.25">
      <c r="A169" s="64" t="s">
        <v>716</v>
      </c>
      <c r="B169" s="65"/>
      <c r="C169" s="65"/>
      <c r="D169" s="66"/>
      <c r="E169" s="96"/>
      <c r="F169" s="94" t="s">
        <v>3293</v>
      </c>
      <c r="G169" s="95"/>
      <c r="H169" s="69"/>
      <c r="I169" s="70"/>
      <c r="J169" s="97"/>
      <c r="K169" s="69" t="s">
        <v>3966</v>
      </c>
      <c r="L169" s="98"/>
      <c r="M169" s="74"/>
      <c r="N169" s="74"/>
      <c r="O169" s="75"/>
      <c r="P169" s="76"/>
      <c r="Q169" s="76"/>
      <c r="R169" s="108"/>
      <c r="S169" s="108"/>
      <c r="T169" s="108"/>
      <c r="U169" s="108"/>
      <c r="V169" s="109"/>
      <c r="W169" s="109"/>
      <c r="X169" s="109"/>
      <c r="Y169" s="109"/>
      <c r="Z169" s="50"/>
      <c r="AA169" s="71"/>
      <c r="AB169" s="71"/>
      <c r="AC169" s="72"/>
      <c r="AD169" s="78" t="s">
        <v>1998</v>
      </c>
      <c r="AE169" s="78">
        <v>452</v>
      </c>
      <c r="AF169" s="78">
        <v>770</v>
      </c>
      <c r="AG169" s="78">
        <v>5044</v>
      </c>
      <c r="AH169" s="78">
        <v>2075</v>
      </c>
      <c r="AI169" s="78">
        <v>7200</v>
      </c>
      <c r="AJ169" s="82" t="s">
        <v>2303</v>
      </c>
      <c r="AK169" s="78" t="s">
        <v>324</v>
      </c>
      <c r="AL169" s="82" t="s">
        <v>2303</v>
      </c>
      <c r="AM169" s="78" t="s">
        <v>323</v>
      </c>
      <c r="AN169" s="80">
        <v>40200.13726851852</v>
      </c>
      <c r="AO169" s="82" t="s">
        <v>2900</v>
      </c>
      <c r="AP169" s="78" t="b">
        <v>0</v>
      </c>
      <c r="AQ169" s="78" t="b">
        <v>0</v>
      </c>
      <c r="AR169" s="78" t="b">
        <v>1</v>
      </c>
      <c r="AS169" s="78" t="s">
        <v>399</v>
      </c>
      <c r="AT169" s="78">
        <v>8</v>
      </c>
      <c r="AU169" s="82" t="s">
        <v>3101</v>
      </c>
      <c r="AV169" s="78" t="b">
        <v>0</v>
      </c>
      <c r="AW169" s="78" t="s">
        <v>460</v>
      </c>
      <c r="AX169" s="82" t="s">
        <v>3623</v>
      </c>
      <c r="AY169" s="78" t="s">
        <v>66</v>
      </c>
      <c r="AZ169" s="2"/>
      <c r="BA169" s="3"/>
      <c r="BB169" s="3"/>
      <c r="BC169" s="3"/>
      <c r="BD169" s="3"/>
    </row>
    <row r="170" spans="1:56" x14ac:dyDescent="0.25">
      <c r="A170" s="64" t="s">
        <v>717</v>
      </c>
      <c r="B170" s="65"/>
      <c r="C170" s="65"/>
      <c r="D170" s="66"/>
      <c r="E170" s="96"/>
      <c r="F170" s="94" t="s">
        <v>3294</v>
      </c>
      <c r="G170" s="95"/>
      <c r="H170" s="69"/>
      <c r="I170" s="70"/>
      <c r="J170" s="97"/>
      <c r="K170" s="69" t="s">
        <v>3967</v>
      </c>
      <c r="L170" s="98"/>
      <c r="M170" s="74"/>
      <c r="N170" s="74"/>
      <c r="O170" s="75"/>
      <c r="P170" s="76"/>
      <c r="Q170" s="76"/>
      <c r="R170" s="108"/>
      <c r="S170" s="108"/>
      <c r="T170" s="108"/>
      <c r="U170" s="108"/>
      <c r="V170" s="109"/>
      <c r="W170" s="109"/>
      <c r="X170" s="109"/>
      <c r="Y170" s="109"/>
      <c r="Z170" s="50"/>
      <c r="AA170" s="71"/>
      <c r="AB170" s="71"/>
      <c r="AC170" s="72"/>
      <c r="AD170" s="78" t="s">
        <v>1999</v>
      </c>
      <c r="AE170" s="78">
        <v>960</v>
      </c>
      <c r="AF170" s="78">
        <v>517</v>
      </c>
      <c r="AG170" s="78">
        <v>46523</v>
      </c>
      <c r="AH170" s="78">
        <v>42230</v>
      </c>
      <c r="AI170" s="78">
        <v>10800</v>
      </c>
      <c r="AJ170" s="78"/>
      <c r="AK170" s="78" t="s">
        <v>2538</v>
      </c>
      <c r="AL170" s="78"/>
      <c r="AM170" s="78" t="s">
        <v>327</v>
      </c>
      <c r="AN170" s="80">
        <v>41752.552685185183</v>
      </c>
      <c r="AO170" s="82" t="s">
        <v>2901</v>
      </c>
      <c r="AP170" s="78" t="b">
        <v>1</v>
      </c>
      <c r="AQ170" s="78" t="b">
        <v>0</v>
      </c>
      <c r="AR170" s="78" t="b">
        <v>0</v>
      </c>
      <c r="AS170" s="78" t="s">
        <v>403</v>
      </c>
      <c r="AT170" s="78">
        <v>91</v>
      </c>
      <c r="AU170" s="82" t="s">
        <v>410</v>
      </c>
      <c r="AV170" s="78" t="b">
        <v>0</v>
      </c>
      <c r="AW170" s="78" t="s">
        <v>460</v>
      </c>
      <c r="AX170" s="82" t="s">
        <v>3624</v>
      </c>
      <c r="AY170" s="78" t="s">
        <v>66</v>
      </c>
      <c r="AZ170" s="2"/>
      <c r="BA170" s="3"/>
      <c r="BB170" s="3"/>
      <c r="BC170" s="3"/>
      <c r="BD170" s="3"/>
    </row>
    <row r="171" spans="1:56" x14ac:dyDescent="0.25">
      <c r="A171" s="64" t="s">
        <v>719</v>
      </c>
      <c r="B171" s="65"/>
      <c r="C171" s="65"/>
      <c r="D171" s="66"/>
      <c r="E171" s="96"/>
      <c r="F171" s="94" t="s">
        <v>3295</v>
      </c>
      <c r="G171" s="95"/>
      <c r="H171" s="69"/>
      <c r="I171" s="70"/>
      <c r="J171" s="97"/>
      <c r="K171" s="69" t="s">
        <v>3968</v>
      </c>
      <c r="L171" s="98"/>
      <c r="M171" s="74"/>
      <c r="N171" s="74"/>
      <c r="O171" s="75"/>
      <c r="P171" s="76"/>
      <c r="Q171" s="76"/>
      <c r="R171" s="108"/>
      <c r="S171" s="108"/>
      <c r="T171" s="108"/>
      <c r="U171" s="108"/>
      <c r="V171" s="109"/>
      <c r="W171" s="109"/>
      <c r="X171" s="109"/>
      <c r="Y171" s="109"/>
      <c r="Z171" s="50"/>
      <c r="AA171" s="71"/>
      <c r="AB171" s="71"/>
      <c r="AC171" s="72"/>
      <c r="AD171" s="78" t="s">
        <v>2000</v>
      </c>
      <c r="AE171" s="78">
        <v>2403</v>
      </c>
      <c r="AF171" s="78">
        <v>1769</v>
      </c>
      <c r="AG171" s="78">
        <v>68671</v>
      </c>
      <c r="AH171" s="78">
        <v>116</v>
      </c>
      <c r="AI171" s="78"/>
      <c r="AJ171" s="78"/>
      <c r="AK171" s="78"/>
      <c r="AL171" s="78"/>
      <c r="AM171" s="78"/>
      <c r="AN171" s="80">
        <v>40929.549409722225</v>
      </c>
      <c r="AO171" s="82" t="s">
        <v>2902</v>
      </c>
      <c r="AP171" s="78" t="b">
        <v>1</v>
      </c>
      <c r="AQ171" s="78" t="b">
        <v>0</v>
      </c>
      <c r="AR171" s="78" t="b">
        <v>1</v>
      </c>
      <c r="AS171" s="78" t="s">
        <v>399</v>
      </c>
      <c r="AT171" s="78">
        <v>44</v>
      </c>
      <c r="AU171" s="82" t="s">
        <v>410</v>
      </c>
      <c r="AV171" s="78" t="b">
        <v>0</v>
      </c>
      <c r="AW171" s="78" t="s">
        <v>460</v>
      </c>
      <c r="AX171" s="82" t="s">
        <v>3625</v>
      </c>
      <c r="AY171" s="78" t="s">
        <v>66</v>
      </c>
      <c r="AZ171" s="2"/>
      <c r="BA171" s="3"/>
      <c r="BB171" s="3"/>
      <c r="BC171" s="3"/>
      <c r="BD171" s="3"/>
    </row>
    <row r="172" spans="1:56" x14ac:dyDescent="0.25">
      <c r="A172" s="64" t="s">
        <v>720</v>
      </c>
      <c r="B172" s="65"/>
      <c r="C172" s="65"/>
      <c r="D172" s="66"/>
      <c r="E172" s="96"/>
      <c r="F172" s="94" t="s">
        <v>3296</v>
      </c>
      <c r="G172" s="95"/>
      <c r="H172" s="69"/>
      <c r="I172" s="70"/>
      <c r="J172" s="97"/>
      <c r="K172" s="69" t="s">
        <v>3969</v>
      </c>
      <c r="L172" s="98"/>
      <c r="M172" s="74"/>
      <c r="N172" s="74"/>
      <c r="O172" s="75"/>
      <c r="P172" s="76"/>
      <c r="Q172" s="76"/>
      <c r="R172" s="108"/>
      <c r="S172" s="108"/>
      <c r="T172" s="108"/>
      <c r="U172" s="108"/>
      <c r="V172" s="109"/>
      <c r="W172" s="109"/>
      <c r="X172" s="109"/>
      <c r="Y172" s="109"/>
      <c r="Z172" s="50"/>
      <c r="AA172" s="71"/>
      <c r="AB172" s="71"/>
      <c r="AC172" s="72"/>
      <c r="AD172" s="78" t="s">
        <v>2001</v>
      </c>
      <c r="AE172" s="78">
        <v>2253</v>
      </c>
      <c r="AF172" s="78">
        <v>515</v>
      </c>
      <c r="AG172" s="78">
        <v>8819</v>
      </c>
      <c r="AH172" s="78">
        <v>836</v>
      </c>
      <c r="AI172" s="78">
        <v>10800</v>
      </c>
      <c r="AJ172" s="78" t="s">
        <v>2304</v>
      </c>
      <c r="AK172" s="78"/>
      <c r="AL172" s="82" t="s">
        <v>2705</v>
      </c>
      <c r="AM172" s="78" t="s">
        <v>327</v>
      </c>
      <c r="AN172" s="80">
        <v>40503.023472222223</v>
      </c>
      <c r="AO172" s="82" t="s">
        <v>2903</v>
      </c>
      <c r="AP172" s="78" t="b">
        <v>1</v>
      </c>
      <c r="AQ172" s="78" t="b">
        <v>0</v>
      </c>
      <c r="AR172" s="78" t="b">
        <v>0</v>
      </c>
      <c r="AS172" s="78" t="s">
        <v>404</v>
      </c>
      <c r="AT172" s="78">
        <v>28</v>
      </c>
      <c r="AU172" s="82" t="s">
        <v>410</v>
      </c>
      <c r="AV172" s="78" t="b">
        <v>0</v>
      </c>
      <c r="AW172" s="78" t="s">
        <v>460</v>
      </c>
      <c r="AX172" s="82" t="s">
        <v>3626</v>
      </c>
      <c r="AY172" s="78" t="s">
        <v>66</v>
      </c>
      <c r="AZ172" s="2"/>
      <c r="BA172" s="3"/>
      <c r="BB172" s="3"/>
      <c r="BC172" s="3"/>
      <c r="BD172" s="3"/>
    </row>
    <row r="173" spans="1:56" x14ac:dyDescent="0.25">
      <c r="A173" s="64" t="s">
        <v>910</v>
      </c>
      <c r="B173" s="65"/>
      <c r="C173" s="65"/>
      <c r="D173" s="66"/>
      <c r="E173" s="96"/>
      <c r="F173" s="94" t="s">
        <v>3297</v>
      </c>
      <c r="G173" s="95"/>
      <c r="H173" s="69"/>
      <c r="I173" s="70"/>
      <c r="J173" s="97"/>
      <c r="K173" s="69" t="s">
        <v>3970</v>
      </c>
      <c r="L173" s="98"/>
      <c r="M173" s="74"/>
      <c r="N173" s="74"/>
      <c r="O173" s="75"/>
      <c r="P173" s="76"/>
      <c r="Q173" s="76"/>
      <c r="R173" s="108"/>
      <c r="S173" s="108"/>
      <c r="T173" s="108"/>
      <c r="U173" s="108"/>
      <c r="V173" s="109"/>
      <c r="W173" s="109"/>
      <c r="X173" s="109"/>
      <c r="Y173" s="109"/>
      <c r="Z173" s="50"/>
      <c r="AA173" s="71"/>
      <c r="AB173" s="71"/>
      <c r="AC173" s="72"/>
      <c r="AD173" s="78" t="s">
        <v>2002</v>
      </c>
      <c r="AE173" s="78">
        <v>1016</v>
      </c>
      <c r="AF173" s="78">
        <v>1679</v>
      </c>
      <c r="AG173" s="78">
        <v>7228</v>
      </c>
      <c r="AH173" s="78">
        <v>2593</v>
      </c>
      <c r="AI173" s="78">
        <v>10800</v>
      </c>
      <c r="AJ173" s="78" t="s">
        <v>2305</v>
      </c>
      <c r="AK173" s="78"/>
      <c r="AL173" s="82" t="s">
        <v>2706</v>
      </c>
      <c r="AM173" s="78" t="s">
        <v>327</v>
      </c>
      <c r="AN173" s="80">
        <v>41829.715613425928</v>
      </c>
      <c r="AO173" s="82" t="s">
        <v>2904</v>
      </c>
      <c r="AP173" s="78" t="b">
        <v>0</v>
      </c>
      <c r="AQ173" s="78" t="b">
        <v>0</v>
      </c>
      <c r="AR173" s="78" t="b">
        <v>1</v>
      </c>
      <c r="AS173" s="78" t="s">
        <v>404</v>
      </c>
      <c r="AT173" s="78">
        <v>26</v>
      </c>
      <c r="AU173" s="82" t="s">
        <v>3102</v>
      </c>
      <c r="AV173" s="78" t="b">
        <v>0</v>
      </c>
      <c r="AW173" s="78" t="s">
        <v>460</v>
      </c>
      <c r="AX173" s="82" t="s">
        <v>3627</v>
      </c>
      <c r="AY173" s="78" t="s">
        <v>65</v>
      </c>
      <c r="AZ173" s="2"/>
      <c r="BA173" s="3"/>
      <c r="BB173" s="3"/>
      <c r="BC173" s="3"/>
      <c r="BD173" s="3"/>
    </row>
    <row r="174" spans="1:56" x14ac:dyDescent="0.25">
      <c r="A174" s="64" t="s">
        <v>721</v>
      </c>
      <c r="B174" s="65"/>
      <c r="C174" s="65"/>
      <c r="D174" s="66"/>
      <c r="E174" s="96"/>
      <c r="F174" s="94" t="s">
        <v>3298</v>
      </c>
      <c r="G174" s="95"/>
      <c r="H174" s="69"/>
      <c r="I174" s="70"/>
      <c r="J174" s="97"/>
      <c r="K174" s="69" t="s">
        <v>3971</v>
      </c>
      <c r="L174" s="98"/>
      <c r="M174" s="74"/>
      <c r="N174" s="74"/>
      <c r="O174" s="75"/>
      <c r="P174" s="76"/>
      <c r="Q174" s="76"/>
      <c r="R174" s="108"/>
      <c r="S174" s="108"/>
      <c r="T174" s="108"/>
      <c r="U174" s="108"/>
      <c r="V174" s="109"/>
      <c r="W174" s="109"/>
      <c r="X174" s="109"/>
      <c r="Y174" s="109"/>
      <c r="Z174" s="50"/>
      <c r="AA174" s="71"/>
      <c r="AB174" s="71"/>
      <c r="AC174" s="72"/>
      <c r="AD174" s="78" t="s">
        <v>721</v>
      </c>
      <c r="AE174" s="78">
        <v>1251</v>
      </c>
      <c r="AF174" s="78">
        <v>1631</v>
      </c>
      <c r="AG174" s="78">
        <v>3647</v>
      </c>
      <c r="AH174" s="78">
        <v>65</v>
      </c>
      <c r="AI174" s="78">
        <v>-18000</v>
      </c>
      <c r="AJ174" s="78" t="s">
        <v>2306</v>
      </c>
      <c r="AK174" s="78" t="s">
        <v>2539</v>
      </c>
      <c r="AL174" s="82" t="s">
        <v>2707</v>
      </c>
      <c r="AM174" s="78" t="s">
        <v>355</v>
      </c>
      <c r="AN174" s="80">
        <v>39749.927615740744</v>
      </c>
      <c r="AO174" s="82" t="s">
        <v>2905</v>
      </c>
      <c r="AP174" s="78" t="b">
        <v>0</v>
      </c>
      <c r="AQ174" s="78" t="b">
        <v>0</v>
      </c>
      <c r="AR174" s="78" t="b">
        <v>1</v>
      </c>
      <c r="AS174" s="78" t="s">
        <v>398</v>
      </c>
      <c r="AT174" s="78">
        <v>52</v>
      </c>
      <c r="AU174" s="82" t="s">
        <v>3103</v>
      </c>
      <c r="AV174" s="78" t="b">
        <v>0</v>
      </c>
      <c r="AW174" s="78" t="s">
        <v>460</v>
      </c>
      <c r="AX174" s="82" t="s">
        <v>3628</v>
      </c>
      <c r="AY174" s="78" t="s">
        <v>66</v>
      </c>
      <c r="AZ174" s="2"/>
      <c r="BA174" s="3"/>
      <c r="BB174" s="3"/>
      <c r="BC174" s="3"/>
      <c r="BD174" s="3"/>
    </row>
    <row r="175" spans="1:56" x14ac:dyDescent="0.25">
      <c r="A175" s="64" t="s">
        <v>911</v>
      </c>
      <c r="B175" s="65"/>
      <c r="C175" s="65"/>
      <c r="D175" s="66"/>
      <c r="E175" s="96"/>
      <c r="F175" s="94" t="s">
        <v>3299</v>
      </c>
      <c r="G175" s="95"/>
      <c r="H175" s="69"/>
      <c r="I175" s="70"/>
      <c r="J175" s="97"/>
      <c r="K175" s="69" t="s">
        <v>3972</v>
      </c>
      <c r="L175" s="98"/>
      <c r="M175" s="74"/>
      <c r="N175" s="74"/>
      <c r="O175" s="75"/>
      <c r="P175" s="76"/>
      <c r="Q175" s="76"/>
      <c r="R175" s="108"/>
      <c r="S175" s="108"/>
      <c r="T175" s="108"/>
      <c r="U175" s="108"/>
      <c r="V175" s="109"/>
      <c r="W175" s="109"/>
      <c r="X175" s="109"/>
      <c r="Y175" s="109"/>
      <c r="Z175" s="50"/>
      <c r="AA175" s="71"/>
      <c r="AB175" s="71"/>
      <c r="AC175" s="72"/>
      <c r="AD175" s="78" t="s">
        <v>2003</v>
      </c>
      <c r="AE175" s="78">
        <v>2148</v>
      </c>
      <c r="AF175" s="78">
        <v>1867</v>
      </c>
      <c r="AG175" s="78">
        <v>3203</v>
      </c>
      <c r="AH175" s="78">
        <v>782</v>
      </c>
      <c r="AI175" s="78">
        <v>-10800</v>
      </c>
      <c r="AJ175" s="78" t="s">
        <v>2307</v>
      </c>
      <c r="AK175" s="78" t="s">
        <v>531</v>
      </c>
      <c r="AL175" s="82" t="s">
        <v>2708</v>
      </c>
      <c r="AM175" s="78" t="s">
        <v>357</v>
      </c>
      <c r="AN175" s="80">
        <v>41347.814386574071</v>
      </c>
      <c r="AO175" s="82" t="s">
        <v>2906</v>
      </c>
      <c r="AP175" s="78" t="b">
        <v>1</v>
      </c>
      <c r="AQ175" s="78" t="b">
        <v>0</v>
      </c>
      <c r="AR175" s="78" t="b">
        <v>1</v>
      </c>
      <c r="AS175" s="78" t="s">
        <v>398</v>
      </c>
      <c r="AT175" s="78">
        <v>54</v>
      </c>
      <c r="AU175" s="82" t="s">
        <v>410</v>
      </c>
      <c r="AV175" s="78" t="b">
        <v>0</v>
      </c>
      <c r="AW175" s="78" t="s">
        <v>460</v>
      </c>
      <c r="AX175" s="82" t="s">
        <v>3629</v>
      </c>
      <c r="AY175" s="78" t="s">
        <v>65</v>
      </c>
      <c r="AZ175" s="2"/>
      <c r="BA175" s="3"/>
      <c r="BB175" s="3"/>
      <c r="BC175" s="3"/>
      <c r="BD175" s="3"/>
    </row>
    <row r="176" spans="1:56" x14ac:dyDescent="0.25">
      <c r="A176" s="64" t="s">
        <v>912</v>
      </c>
      <c r="B176" s="65"/>
      <c r="C176" s="65"/>
      <c r="D176" s="66"/>
      <c r="E176" s="96"/>
      <c r="F176" s="94" t="s">
        <v>3300</v>
      </c>
      <c r="G176" s="95"/>
      <c r="H176" s="69"/>
      <c r="I176" s="70"/>
      <c r="J176" s="97"/>
      <c r="K176" s="69" t="s">
        <v>3973</v>
      </c>
      <c r="L176" s="98"/>
      <c r="M176" s="74"/>
      <c r="N176" s="74"/>
      <c r="O176" s="75"/>
      <c r="P176" s="76"/>
      <c r="Q176" s="76"/>
      <c r="R176" s="108"/>
      <c r="S176" s="108"/>
      <c r="T176" s="108"/>
      <c r="U176" s="108"/>
      <c r="V176" s="109"/>
      <c r="W176" s="109"/>
      <c r="X176" s="109"/>
      <c r="Y176" s="109"/>
      <c r="Z176" s="50"/>
      <c r="AA176" s="71"/>
      <c r="AB176" s="71"/>
      <c r="AC176" s="72"/>
      <c r="AD176" s="78" t="s">
        <v>2004</v>
      </c>
      <c r="AE176" s="78">
        <v>1636</v>
      </c>
      <c r="AF176" s="78">
        <v>1675</v>
      </c>
      <c r="AG176" s="78">
        <v>1297</v>
      </c>
      <c r="AH176" s="78">
        <v>246</v>
      </c>
      <c r="AI176" s="78">
        <v>-14400</v>
      </c>
      <c r="AJ176" s="78" t="s">
        <v>2308</v>
      </c>
      <c r="AK176" s="78" t="s">
        <v>2540</v>
      </c>
      <c r="AL176" s="82" t="s">
        <v>2709</v>
      </c>
      <c r="AM176" s="78" t="s">
        <v>356</v>
      </c>
      <c r="AN176" s="80">
        <v>40221.838738425926</v>
      </c>
      <c r="AO176" s="78"/>
      <c r="AP176" s="78" t="b">
        <v>0</v>
      </c>
      <c r="AQ176" s="78" t="b">
        <v>0</v>
      </c>
      <c r="AR176" s="78" t="b">
        <v>1</v>
      </c>
      <c r="AS176" s="78" t="s">
        <v>398</v>
      </c>
      <c r="AT176" s="78">
        <v>33</v>
      </c>
      <c r="AU176" s="82" t="s">
        <v>3104</v>
      </c>
      <c r="AV176" s="78" t="b">
        <v>0</v>
      </c>
      <c r="AW176" s="78" t="s">
        <v>460</v>
      </c>
      <c r="AX176" s="82" t="s">
        <v>3630</v>
      </c>
      <c r="AY176" s="78" t="s">
        <v>65</v>
      </c>
      <c r="AZ176" s="2"/>
      <c r="BA176" s="3"/>
      <c r="BB176" s="3"/>
      <c r="BC176" s="3"/>
      <c r="BD176" s="3"/>
    </row>
    <row r="177" spans="1:56" x14ac:dyDescent="0.25">
      <c r="A177" s="64" t="s">
        <v>722</v>
      </c>
      <c r="B177" s="65"/>
      <c r="C177" s="65"/>
      <c r="D177" s="66"/>
      <c r="E177" s="96"/>
      <c r="F177" s="94" t="s">
        <v>3301</v>
      </c>
      <c r="G177" s="95"/>
      <c r="H177" s="69"/>
      <c r="I177" s="70"/>
      <c r="J177" s="97"/>
      <c r="K177" s="69" t="s">
        <v>3974</v>
      </c>
      <c r="L177" s="98"/>
      <c r="M177" s="74"/>
      <c r="N177" s="74"/>
      <c r="O177" s="75"/>
      <c r="P177" s="76"/>
      <c r="Q177" s="76"/>
      <c r="R177" s="108"/>
      <c r="S177" s="108"/>
      <c r="T177" s="108"/>
      <c r="U177" s="108"/>
      <c r="V177" s="109"/>
      <c r="W177" s="109"/>
      <c r="X177" s="109"/>
      <c r="Y177" s="109"/>
      <c r="Z177" s="50"/>
      <c r="AA177" s="71"/>
      <c r="AB177" s="71"/>
      <c r="AC177" s="72"/>
      <c r="AD177" s="78" t="s">
        <v>2005</v>
      </c>
      <c r="AE177" s="78">
        <v>2156</v>
      </c>
      <c r="AF177" s="78">
        <v>1246</v>
      </c>
      <c r="AG177" s="78">
        <v>2081</v>
      </c>
      <c r="AH177" s="78">
        <v>557</v>
      </c>
      <c r="AI177" s="78">
        <v>43200</v>
      </c>
      <c r="AJ177" s="78" t="s">
        <v>2309</v>
      </c>
      <c r="AK177" s="78" t="s">
        <v>2541</v>
      </c>
      <c r="AL177" s="78"/>
      <c r="AM177" s="78" t="s">
        <v>2515</v>
      </c>
      <c r="AN177" s="80">
        <v>39982.835381944446</v>
      </c>
      <c r="AO177" s="82" t="s">
        <v>2907</v>
      </c>
      <c r="AP177" s="78" t="b">
        <v>0</v>
      </c>
      <c r="AQ177" s="78" t="b">
        <v>0</v>
      </c>
      <c r="AR177" s="78" t="b">
        <v>1</v>
      </c>
      <c r="AS177" s="78" t="s">
        <v>398</v>
      </c>
      <c r="AT177" s="78">
        <v>54</v>
      </c>
      <c r="AU177" s="82" t="s">
        <v>3105</v>
      </c>
      <c r="AV177" s="78" t="b">
        <v>0</v>
      </c>
      <c r="AW177" s="78" t="s">
        <v>460</v>
      </c>
      <c r="AX177" s="82" t="s">
        <v>3631</v>
      </c>
      <c r="AY177" s="78" t="s">
        <v>66</v>
      </c>
      <c r="AZ177" s="2"/>
      <c r="BA177" s="3"/>
      <c r="BB177" s="3"/>
      <c r="BC177" s="3"/>
      <c r="BD177" s="3"/>
    </row>
    <row r="178" spans="1:56" x14ac:dyDescent="0.25">
      <c r="A178" s="64" t="s">
        <v>723</v>
      </c>
      <c r="B178" s="65"/>
      <c r="C178" s="65"/>
      <c r="D178" s="66"/>
      <c r="E178" s="96"/>
      <c r="F178" s="94" t="s">
        <v>455</v>
      </c>
      <c r="G178" s="95"/>
      <c r="H178" s="69"/>
      <c r="I178" s="70"/>
      <c r="J178" s="97"/>
      <c r="K178" s="69" t="s">
        <v>3975</v>
      </c>
      <c r="L178" s="98"/>
      <c r="M178" s="74"/>
      <c r="N178" s="74"/>
      <c r="O178" s="75"/>
      <c r="P178" s="76"/>
      <c r="Q178" s="76"/>
      <c r="R178" s="108"/>
      <c r="S178" s="108"/>
      <c r="T178" s="108"/>
      <c r="U178" s="108"/>
      <c r="V178" s="109"/>
      <c r="W178" s="109"/>
      <c r="X178" s="109"/>
      <c r="Y178" s="109"/>
      <c r="Z178" s="50"/>
      <c r="AA178" s="71"/>
      <c r="AB178" s="71"/>
      <c r="AC178" s="72"/>
      <c r="AD178" s="78" t="s">
        <v>2006</v>
      </c>
      <c r="AE178" s="78">
        <v>8</v>
      </c>
      <c r="AF178" s="78">
        <v>77</v>
      </c>
      <c r="AG178" s="78">
        <v>8434</v>
      </c>
      <c r="AH178" s="78">
        <v>3480</v>
      </c>
      <c r="AI178" s="78"/>
      <c r="AJ178" s="78"/>
      <c r="AK178" s="78"/>
      <c r="AL178" s="78"/>
      <c r="AM178" s="78"/>
      <c r="AN178" s="80">
        <v>42428.802812499998</v>
      </c>
      <c r="AO178" s="78"/>
      <c r="AP178" s="78" t="b">
        <v>1</v>
      </c>
      <c r="AQ178" s="78" t="b">
        <v>1</v>
      </c>
      <c r="AR178" s="78" t="b">
        <v>0</v>
      </c>
      <c r="AS178" s="78" t="s">
        <v>403</v>
      </c>
      <c r="AT178" s="78">
        <v>17</v>
      </c>
      <c r="AU178" s="78"/>
      <c r="AV178" s="78" t="b">
        <v>0</v>
      </c>
      <c r="AW178" s="78" t="s">
        <v>460</v>
      </c>
      <c r="AX178" s="82" t="s">
        <v>3632</v>
      </c>
      <c r="AY178" s="78" t="s">
        <v>66</v>
      </c>
      <c r="AZ178" s="2"/>
      <c r="BA178" s="3"/>
      <c r="BB178" s="3"/>
      <c r="BC178" s="3"/>
      <c r="BD178" s="3"/>
    </row>
    <row r="179" spans="1:56" x14ac:dyDescent="0.25">
      <c r="A179" s="64" t="s">
        <v>724</v>
      </c>
      <c r="B179" s="65"/>
      <c r="C179" s="65"/>
      <c r="D179" s="66"/>
      <c r="E179" s="96"/>
      <c r="F179" s="94" t="s">
        <v>3302</v>
      </c>
      <c r="G179" s="95"/>
      <c r="H179" s="69"/>
      <c r="I179" s="70"/>
      <c r="J179" s="97"/>
      <c r="K179" s="69" t="s">
        <v>3976</v>
      </c>
      <c r="L179" s="98"/>
      <c r="M179" s="74"/>
      <c r="N179" s="74"/>
      <c r="O179" s="75"/>
      <c r="P179" s="76"/>
      <c r="Q179" s="76"/>
      <c r="R179" s="108"/>
      <c r="S179" s="108"/>
      <c r="T179" s="108"/>
      <c r="U179" s="108"/>
      <c r="V179" s="109"/>
      <c r="W179" s="109"/>
      <c r="X179" s="109"/>
      <c r="Y179" s="109"/>
      <c r="Z179" s="50"/>
      <c r="AA179" s="71"/>
      <c r="AB179" s="71"/>
      <c r="AC179" s="72"/>
      <c r="AD179" s="78" t="s">
        <v>2007</v>
      </c>
      <c r="AE179" s="78">
        <v>1267</v>
      </c>
      <c r="AF179" s="78">
        <v>2237</v>
      </c>
      <c r="AG179" s="78">
        <v>8469</v>
      </c>
      <c r="AH179" s="78">
        <v>4385</v>
      </c>
      <c r="AI179" s="78">
        <v>-14400</v>
      </c>
      <c r="AJ179" s="78" t="s">
        <v>2310</v>
      </c>
      <c r="AK179" s="78" t="s">
        <v>2542</v>
      </c>
      <c r="AL179" s="82" t="s">
        <v>2710</v>
      </c>
      <c r="AM179" s="78" t="s">
        <v>356</v>
      </c>
      <c r="AN179" s="80">
        <v>41521.963368055556</v>
      </c>
      <c r="AO179" s="82" t="s">
        <v>2908</v>
      </c>
      <c r="AP179" s="78" t="b">
        <v>0</v>
      </c>
      <c r="AQ179" s="78" t="b">
        <v>0</v>
      </c>
      <c r="AR179" s="78" t="b">
        <v>1</v>
      </c>
      <c r="AS179" s="78" t="s">
        <v>398</v>
      </c>
      <c r="AT179" s="78">
        <v>61</v>
      </c>
      <c r="AU179" s="82" t="s">
        <v>3106</v>
      </c>
      <c r="AV179" s="78" t="b">
        <v>0</v>
      </c>
      <c r="AW179" s="78" t="s">
        <v>460</v>
      </c>
      <c r="AX179" s="82" t="s">
        <v>3633</v>
      </c>
      <c r="AY179" s="78" t="s">
        <v>66</v>
      </c>
      <c r="AZ179" s="2"/>
      <c r="BA179" s="3"/>
      <c r="BB179" s="3"/>
      <c r="BC179" s="3"/>
      <c r="BD179" s="3"/>
    </row>
    <row r="180" spans="1:56" x14ac:dyDescent="0.25">
      <c r="A180" s="64" t="s">
        <v>499</v>
      </c>
      <c r="B180" s="65"/>
      <c r="C180" s="65"/>
      <c r="D180" s="66"/>
      <c r="E180" s="96"/>
      <c r="F180" s="94" t="s">
        <v>555</v>
      </c>
      <c r="G180" s="95"/>
      <c r="H180" s="69"/>
      <c r="I180" s="70"/>
      <c r="J180" s="97"/>
      <c r="K180" s="69" t="s">
        <v>562</v>
      </c>
      <c r="L180" s="98"/>
      <c r="M180" s="74"/>
      <c r="N180" s="74"/>
      <c r="O180" s="75"/>
      <c r="P180" s="76"/>
      <c r="Q180" s="76"/>
      <c r="R180" s="108"/>
      <c r="S180" s="108"/>
      <c r="T180" s="108"/>
      <c r="U180" s="108"/>
      <c r="V180" s="109"/>
      <c r="W180" s="109"/>
      <c r="X180" s="109"/>
      <c r="Y180" s="109"/>
      <c r="Z180" s="50"/>
      <c r="AA180" s="71"/>
      <c r="AB180" s="71"/>
      <c r="AC180" s="72"/>
      <c r="AD180" s="78" t="s">
        <v>511</v>
      </c>
      <c r="AE180" s="78">
        <v>1255</v>
      </c>
      <c r="AF180" s="78">
        <v>11680</v>
      </c>
      <c r="AG180" s="78">
        <v>3621</v>
      </c>
      <c r="AH180" s="78">
        <v>246</v>
      </c>
      <c r="AI180" s="78">
        <v>-14400</v>
      </c>
      <c r="AJ180" s="78" t="s">
        <v>519</v>
      </c>
      <c r="AK180" s="78" t="s">
        <v>523</v>
      </c>
      <c r="AL180" s="82" t="s">
        <v>541</v>
      </c>
      <c r="AM180" s="78" t="s">
        <v>356</v>
      </c>
      <c r="AN180" s="80">
        <v>40039.664398148147</v>
      </c>
      <c r="AO180" s="82" t="s">
        <v>548</v>
      </c>
      <c r="AP180" s="78" t="b">
        <v>0</v>
      </c>
      <c r="AQ180" s="78" t="b">
        <v>0</v>
      </c>
      <c r="AR180" s="78" t="b">
        <v>0</v>
      </c>
      <c r="AS180" s="78" t="s">
        <v>398</v>
      </c>
      <c r="AT180" s="78">
        <v>258</v>
      </c>
      <c r="AU180" s="82" t="s">
        <v>554</v>
      </c>
      <c r="AV180" s="78" t="b">
        <v>0</v>
      </c>
      <c r="AW180" s="78" t="s">
        <v>460</v>
      </c>
      <c r="AX180" s="82" t="s">
        <v>559</v>
      </c>
      <c r="AY180" s="78" t="s">
        <v>65</v>
      </c>
      <c r="AZ180" s="2"/>
      <c r="BA180" s="3"/>
      <c r="BB180" s="3"/>
      <c r="BC180" s="3"/>
      <c r="BD180" s="3"/>
    </row>
    <row r="181" spans="1:56" x14ac:dyDescent="0.25">
      <c r="A181" s="64" t="s">
        <v>913</v>
      </c>
      <c r="B181" s="65"/>
      <c r="C181" s="65"/>
      <c r="D181" s="66"/>
      <c r="E181" s="96"/>
      <c r="F181" s="94" t="s">
        <v>3303</v>
      </c>
      <c r="G181" s="95"/>
      <c r="H181" s="69"/>
      <c r="I181" s="70"/>
      <c r="J181" s="97"/>
      <c r="K181" s="69" t="s">
        <v>3977</v>
      </c>
      <c r="L181" s="98"/>
      <c r="M181" s="74"/>
      <c r="N181" s="74"/>
      <c r="O181" s="75"/>
      <c r="P181" s="76"/>
      <c r="Q181" s="76"/>
      <c r="R181" s="108"/>
      <c r="S181" s="108"/>
      <c r="T181" s="108"/>
      <c r="U181" s="108"/>
      <c r="V181" s="109"/>
      <c r="W181" s="109"/>
      <c r="X181" s="109"/>
      <c r="Y181" s="109"/>
      <c r="Z181" s="50"/>
      <c r="AA181" s="71"/>
      <c r="AB181" s="71"/>
      <c r="AC181" s="72"/>
      <c r="AD181" s="78" t="s">
        <v>2008</v>
      </c>
      <c r="AE181" s="78">
        <v>843</v>
      </c>
      <c r="AF181" s="78">
        <v>752</v>
      </c>
      <c r="AG181" s="78">
        <v>1913</v>
      </c>
      <c r="AH181" s="78">
        <v>810</v>
      </c>
      <c r="AI181" s="78">
        <v>-25200</v>
      </c>
      <c r="AJ181" s="78" t="s">
        <v>2311</v>
      </c>
      <c r="AK181" s="78" t="s">
        <v>2543</v>
      </c>
      <c r="AL181" s="82" t="s">
        <v>2711</v>
      </c>
      <c r="AM181" s="78" t="s">
        <v>375</v>
      </c>
      <c r="AN181" s="80">
        <v>41464.037685185183</v>
      </c>
      <c r="AO181" s="82" t="s">
        <v>2909</v>
      </c>
      <c r="AP181" s="78" t="b">
        <v>0</v>
      </c>
      <c r="AQ181" s="78" t="b">
        <v>0</v>
      </c>
      <c r="AR181" s="78" t="b">
        <v>1</v>
      </c>
      <c r="AS181" s="78" t="s">
        <v>406</v>
      </c>
      <c r="AT181" s="78">
        <v>30</v>
      </c>
      <c r="AU181" s="82" t="s">
        <v>412</v>
      </c>
      <c r="AV181" s="78" t="b">
        <v>0</v>
      </c>
      <c r="AW181" s="78" t="s">
        <v>460</v>
      </c>
      <c r="AX181" s="82" t="s">
        <v>3634</v>
      </c>
      <c r="AY181" s="78" t="s">
        <v>65</v>
      </c>
      <c r="AZ181" s="2"/>
      <c r="BA181" s="3"/>
      <c r="BB181" s="3"/>
      <c r="BC181" s="3"/>
      <c r="BD181" s="3"/>
    </row>
    <row r="182" spans="1:56" x14ac:dyDescent="0.25">
      <c r="A182" s="64" t="s">
        <v>914</v>
      </c>
      <c r="B182" s="65"/>
      <c r="C182" s="65"/>
      <c r="D182" s="66"/>
      <c r="E182" s="96"/>
      <c r="F182" s="94" t="s">
        <v>3304</v>
      </c>
      <c r="G182" s="95"/>
      <c r="H182" s="69"/>
      <c r="I182" s="70"/>
      <c r="J182" s="97"/>
      <c r="K182" s="69" t="s">
        <v>3978</v>
      </c>
      <c r="L182" s="98"/>
      <c r="M182" s="74"/>
      <c r="N182" s="74"/>
      <c r="O182" s="75"/>
      <c r="P182" s="76"/>
      <c r="Q182" s="76"/>
      <c r="R182" s="108"/>
      <c r="S182" s="108"/>
      <c r="T182" s="108"/>
      <c r="U182" s="108"/>
      <c r="V182" s="109"/>
      <c r="W182" s="109"/>
      <c r="X182" s="109"/>
      <c r="Y182" s="109"/>
      <c r="Z182" s="50"/>
      <c r="AA182" s="71"/>
      <c r="AB182" s="71"/>
      <c r="AC182" s="72"/>
      <c r="AD182" s="78" t="s">
        <v>2009</v>
      </c>
      <c r="AE182" s="78">
        <v>1406</v>
      </c>
      <c r="AF182" s="78">
        <v>1641</v>
      </c>
      <c r="AG182" s="78">
        <v>5909</v>
      </c>
      <c r="AH182" s="78">
        <v>726</v>
      </c>
      <c r="AI182" s="78">
        <v>-14400</v>
      </c>
      <c r="AJ182" s="78" t="s">
        <v>2312</v>
      </c>
      <c r="AK182" s="78" t="s">
        <v>523</v>
      </c>
      <c r="AL182" s="82" t="s">
        <v>2712</v>
      </c>
      <c r="AM182" s="78" t="s">
        <v>356</v>
      </c>
      <c r="AN182" s="80">
        <v>40550.839467592596</v>
      </c>
      <c r="AO182" s="82" t="s">
        <v>2910</v>
      </c>
      <c r="AP182" s="78" t="b">
        <v>0</v>
      </c>
      <c r="AQ182" s="78" t="b">
        <v>0</v>
      </c>
      <c r="AR182" s="78" t="b">
        <v>1</v>
      </c>
      <c r="AS182" s="78" t="s">
        <v>398</v>
      </c>
      <c r="AT182" s="78">
        <v>66</v>
      </c>
      <c r="AU182" s="82" t="s">
        <v>3107</v>
      </c>
      <c r="AV182" s="78" t="b">
        <v>0</v>
      </c>
      <c r="AW182" s="78" t="s">
        <v>460</v>
      </c>
      <c r="AX182" s="82" t="s">
        <v>3635</v>
      </c>
      <c r="AY182" s="78" t="s">
        <v>65</v>
      </c>
      <c r="AZ182" s="2"/>
      <c r="BA182" s="3"/>
      <c r="BB182" s="3"/>
      <c r="BC182" s="3"/>
      <c r="BD182" s="3"/>
    </row>
    <row r="183" spans="1:56" x14ac:dyDescent="0.25">
      <c r="A183" s="64" t="s">
        <v>915</v>
      </c>
      <c r="B183" s="65"/>
      <c r="C183" s="65"/>
      <c r="D183" s="66"/>
      <c r="E183" s="96"/>
      <c r="F183" s="94" t="s">
        <v>3305</v>
      </c>
      <c r="G183" s="95"/>
      <c r="H183" s="69"/>
      <c r="I183" s="70"/>
      <c r="J183" s="97"/>
      <c r="K183" s="69" t="s">
        <v>3979</v>
      </c>
      <c r="L183" s="98"/>
      <c r="M183" s="74"/>
      <c r="N183" s="74"/>
      <c r="O183" s="75"/>
      <c r="P183" s="76"/>
      <c r="Q183" s="76"/>
      <c r="R183" s="108"/>
      <c r="S183" s="108"/>
      <c r="T183" s="108"/>
      <c r="U183" s="108"/>
      <c r="V183" s="109"/>
      <c r="W183" s="109"/>
      <c r="X183" s="109"/>
      <c r="Y183" s="109"/>
      <c r="Z183" s="50"/>
      <c r="AA183" s="71"/>
      <c r="AB183" s="71"/>
      <c r="AC183" s="72"/>
      <c r="AD183" s="78" t="s">
        <v>2010</v>
      </c>
      <c r="AE183" s="78">
        <v>1281</v>
      </c>
      <c r="AF183" s="78">
        <v>18526</v>
      </c>
      <c r="AG183" s="78">
        <v>7793</v>
      </c>
      <c r="AH183" s="78">
        <v>20</v>
      </c>
      <c r="AI183" s="78">
        <v>3600</v>
      </c>
      <c r="AJ183" s="78" t="s">
        <v>2313</v>
      </c>
      <c r="AK183" s="78" t="s">
        <v>2544</v>
      </c>
      <c r="AL183" s="82" t="s">
        <v>2713</v>
      </c>
      <c r="AM183" s="78" t="s">
        <v>310</v>
      </c>
      <c r="AN183" s="80">
        <v>39864.489131944443</v>
      </c>
      <c r="AO183" s="82" t="s">
        <v>2911</v>
      </c>
      <c r="AP183" s="78" t="b">
        <v>0</v>
      </c>
      <c r="AQ183" s="78" t="b">
        <v>0</v>
      </c>
      <c r="AR183" s="78" t="b">
        <v>1</v>
      </c>
      <c r="AS183" s="78" t="s">
        <v>398</v>
      </c>
      <c r="AT183" s="78">
        <v>607</v>
      </c>
      <c r="AU183" s="82" t="s">
        <v>3108</v>
      </c>
      <c r="AV183" s="78" t="b">
        <v>0</v>
      </c>
      <c r="AW183" s="78" t="s">
        <v>460</v>
      </c>
      <c r="AX183" s="82" t="s">
        <v>3636</v>
      </c>
      <c r="AY183" s="78" t="s">
        <v>65</v>
      </c>
      <c r="AZ183" s="2"/>
      <c r="BA183" s="3"/>
      <c r="BB183" s="3"/>
      <c r="BC183" s="3"/>
      <c r="BD183" s="3"/>
    </row>
    <row r="184" spans="1:56" x14ac:dyDescent="0.25">
      <c r="A184" s="64" t="s">
        <v>725</v>
      </c>
      <c r="B184" s="65"/>
      <c r="C184" s="65"/>
      <c r="D184" s="66"/>
      <c r="E184" s="96"/>
      <c r="F184" s="94" t="s">
        <v>3306</v>
      </c>
      <c r="G184" s="95"/>
      <c r="H184" s="69"/>
      <c r="I184" s="70"/>
      <c r="J184" s="97"/>
      <c r="K184" s="69" t="s">
        <v>3980</v>
      </c>
      <c r="L184" s="98"/>
      <c r="M184" s="74"/>
      <c r="N184" s="74"/>
      <c r="O184" s="75"/>
      <c r="P184" s="76"/>
      <c r="Q184" s="76"/>
      <c r="R184" s="108"/>
      <c r="S184" s="108"/>
      <c r="T184" s="108"/>
      <c r="U184" s="108"/>
      <c r="V184" s="109"/>
      <c r="W184" s="109"/>
      <c r="X184" s="109"/>
      <c r="Y184" s="109"/>
      <c r="Z184" s="50"/>
      <c r="AA184" s="71"/>
      <c r="AB184" s="71"/>
      <c r="AC184" s="72"/>
      <c r="AD184" s="78" t="s">
        <v>2011</v>
      </c>
      <c r="AE184" s="78">
        <v>117</v>
      </c>
      <c r="AF184" s="78">
        <v>175</v>
      </c>
      <c r="AG184" s="78">
        <v>9379</v>
      </c>
      <c r="AH184" s="78">
        <v>12419</v>
      </c>
      <c r="AI184" s="78">
        <v>7200</v>
      </c>
      <c r="AJ184" s="78" t="s">
        <v>2314</v>
      </c>
      <c r="AK184" s="78" t="s">
        <v>2545</v>
      </c>
      <c r="AL184" s="78"/>
      <c r="AM184" s="78" t="s">
        <v>317</v>
      </c>
      <c r="AN184" s="80">
        <v>40856.421215277776</v>
      </c>
      <c r="AO184" s="82" t="s">
        <v>2912</v>
      </c>
      <c r="AP184" s="78" t="b">
        <v>1</v>
      </c>
      <c r="AQ184" s="78" t="b">
        <v>0</v>
      </c>
      <c r="AR184" s="78" t="b">
        <v>0</v>
      </c>
      <c r="AS184" s="78" t="s">
        <v>403</v>
      </c>
      <c r="AT184" s="78">
        <v>50</v>
      </c>
      <c r="AU184" s="82" t="s">
        <v>410</v>
      </c>
      <c r="AV184" s="78" t="b">
        <v>0</v>
      </c>
      <c r="AW184" s="78" t="s">
        <v>460</v>
      </c>
      <c r="AX184" s="82" t="s">
        <v>3637</v>
      </c>
      <c r="AY184" s="78" t="s">
        <v>66</v>
      </c>
      <c r="AZ184" s="2"/>
      <c r="BA184" s="3"/>
      <c r="BB184" s="3"/>
      <c r="BC184" s="3"/>
      <c r="BD184" s="3"/>
    </row>
    <row r="185" spans="1:56" x14ac:dyDescent="0.25">
      <c r="A185" s="64" t="s">
        <v>726</v>
      </c>
      <c r="B185" s="65"/>
      <c r="C185" s="65"/>
      <c r="D185" s="66"/>
      <c r="E185" s="96"/>
      <c r="F185" s="94" t="s">
        <v>3307</v>
      </c>
      <c r="G185" s="95"/>
      <c r="H185" s="69"/>
      <c r="I185" s="70"/>
      <c r="J185" s="97"/>
      <c r="K185" s="69" t="s">
        <v>3981</v>
      </c>
      <c r="L185" s="98"/>
      <c r="M185" s="74"/>
      <c r="N185" s="74"/>
      <c r="O185" s="75"/>
      <c r="P185" s="76"/>
      <c r="Q185" s="76"/>
      <c r="R185" s="108"/>
      <c r="S185" s="108"/>
      <c r="T185" s="108"/>
      <c r="U185" s="108"/>
      <c r="V185" s="109"/>
      <c r="W185" s="109"/>
      <c r="X185" s="109"/>
      <c r="Y185" s="109"/>
      <c r="Z185" s="50"/>
      <c r="AA185" s="71"/>
      <c r="AB185" s="71"/>
      <c r="AC185" s="72"/>
      <c r="AD185" s="78" t="s">
        <v>518</v>
      </c>
      <c r="AE185" s="78">
        <v>199</v>
      </c>
      <c r="AF185" s="78">
        <v>158</v>
      </c>
      <c r="AG185" s="78">
        <v>5947</v>
      </c>
      <c r="AH185" s="78">
        <v>9349</v>
      </c>
      <c r="AI185" s="78"/>
      <c r="AJ185" s="78" t="s">
        <v>2315</v>
      </c>
      <c r="AK185" s="78" t="s">
        <v>2546</v>
      </c>
      <c r="AL185" s="78"/>
      <c r="AM185" s="78"/>
      <c r="AN185" s="80">
        <v>42149.006145833337</v>
      </c>
      <c r="AO185" s="82" t="s">
        <v>2913</v>
      </c>
      <c r="AP185" s="78" t="b">
        <v>1</v>
      </c>
      <c r="AQ185" s="78" t="b">
        <v>0</v>
      </c>
      <c r="AR185" s="78" t="b">
        <v>1</v>
      </c>
      <c r="AS185" s="78" t="s">
        <v>398</v>
      </c>
      <c r="AT185" s="78">
        <v>31</v>
      </c>
      <c r="AU185" s="82" t="s">
        <v>410</v>
      </c>
      <c r="AV185" s="78" t="b">
        <v>0</v>
      </c>
      <c r="AW185" s="78" t="s">
        <v>460</v>
      </c>
      <c r="AX185" s="82" t="s">
        <v>3638</v>
      </c>
      <c r="AY185" s="78" t="s">
        <v>66</v>
      </c>
      <c r="AZ185" s="2"/>
      <c r="BA185" s="3"/>
      <c r="BB185" s="3"/>
      <c r="BC185" s="3"/>
      <c r="BD185" s="3"/>
    </row>
    <row r="186" spans="1:56" x14ac:dyDescent="0.25">
      <c r="A186" s="64" t="s">
        <v>727</v>
      </c>
      <c r="B186" s="65"/>
      <c r="C186" s="65"/>
      <c r="D186" s="66"/>
      <c r="E186" s="96"/>
      <c r="F186" s="94" t="s">
        <v>3308</v>
      </c>
      <c r="G186" s="95"/>
      <c r="H186" s="69"/>
      <c r="I186" s="70"/>
      <c r="J186" s="97"/>
      <c r="K186" s="69" t="s">
        <v>3982</v>
      </c>
      <c r="L186" s="98"/>
      <c r="M186" s="74"/>
      <c r="N186" s="74"/>
      <c r="O186" s="75"/>
      <c r="P186" s="76"/>
      <c r="Q186" s="76"/>
      <c r="R186" s="108"/>
      <c r="S186" s="108"/>
      <c r="T186" s="108"/>
      <c r="U186" s="108"/>
      <c r="V186" s="109"/>
      <c r="W186" s="109"/>
      <c r="X186" s="109"/>
      <c r="Y186" s="109"/>
      <c r="Z186" s="50"/>
      <c r="AA186" s="71"/>
      <c r="AB186" s="71"/>
      <c r="AC186" s="72"/>
      <c r="AD186" s="78" t="s">
        <v>2012</v>
      </c>
      <c r="AE186" s="78">
        <v>244211</v>
      </c>
      <c r="AF186" s="78">
        <v>236783</v>
      </c>
      <c r="AG186" s="78">
        <v>48766</v>
      </c>
      <c r="AH186" s="78">
        <v>71884</v>
      </c>
      <c r="AI186" s="78">
        <v>7200</v>
      </c>
      <c r="AJ186" s="78" t="s">
        <v>2316</v>
      </c>
      <c r="AK186" s="78" t="s">
        <v>332</v>
      </c>
      <c r="AL186" s="82" t="s">
        <v>2714</v>
      </c>
      <c r="AM186" s="78" t="s">
        <v>358</v>
      </c>
      <c r="AN186" s="80">
        <v>40642.695277777777</v>
      </c>
      <c r="AO186" s="82" t="s">
        <v>2914</v>
      </c>
      <c r="AP186" s="78" t="b">
        <v>0</v>
      </c>
      <c r="AQ186" s="78" t="b">
        <v>0</v>
      </c>
      <c r="AR186" s="78" t="b">
        <v>0</v>
      </c>
      <c r="AS186" s="78" t="s">
        <v>398</v>
      </c>
      <c r="AT186" s="78">
        <v>557</v>
      </c>
      <c r="AU186" s="82" t="s">
        <v>3109</v>
      </c>
      <c r="AV186" s="78" t="b">
        <v>0</v>
      </c>
      <c r="AW186" s="78" t="s">
        <v>460</v>
      </c>
      <c r="AX186" s="82" t="s">
        <v>3639</v>
      </c>
      <c r="AY186" s="78" t="s">
        <v>66</v>
      </c>
      <c r="AZ186" s="2"/>
      <c r="BA186" s="3"/>
      <c r="BB186" s="3"/>
      <c r="BC186" s="3"/>
      <c r="BD186" s="3"/>
    </row>
    <row r="187" spans="1:56" x14ac:dyDescent="0.25">
      <c r="A187" s="64" t="s">
        <v>916</v>
      </c>
      <c r="B187" s="65"/>
      <c r="C187" s="65"/>
      <c r="D187" s="66"/>
      <c r="E187" s="96"/>
      <c r="F187" s="94" t="s">
        <v>3309</v>
      </c>
      <c r="G187" s="95"/>
      <c r="H187" s="69"/>
      <c r="I187" s="70"/>
      <c r="J187" s="97"/>
      <c r="K187" s="69" t="s">
        <v>3983</v>
      </c>
      <c r="L187" s="98"/>
      <c r="M187" s="74"/>
      <c r="N187" s="74"/>
      <c r="O187" s="75"/>
      <c r="P187" s="76"/>
      <c r="Q187" s="76"/>
      <c r="R187" s="108"/>
      <c r="S187" s="108"/>
      <c r="T187" s="108"/>
      <c r="U187" s="108"/>
      <c r="V187" s="109"/>
      <c r="W187" s="109"/>
      <c r="X187" s="109"/>
      <c r="Y187" s="109"/>
      <c r="Z187" s="50"/>
      <c r="AA187" s="71"/>
      <c r="AB187" s="71"/>
      <c r="AC187" s="72"/>
      <c r="AD187" s="78" t="s">
        <v>2013</v>
      </c>
      <c r="AE187" s="78">
        <v>3145</v>
      </c>
      <c r="AF187" s="78">
        <v>4816</v>
      </c>
      <c r="AG187" s="78">
        <v>29214</v>
      </c>
      <c r="AH187" s="78">
        <v>1202</v>
      </c>
      <c r="AI187" s="78">
        <v>7200</v>
      </c>
      <c r="AJ187" s="78" t="s">
        <v>2317</v>
      </c>
      <c r="AK187" s="78" t="s">
        <v>592</v>
      </c>
      <c r="AL187" s="82" t="s">
        <v>2715</v>
      </c>
      <c r="AM187" s="78" t="s">
        <v>377</v>
      </c>
      <c r="AN187" s="80">
        <v>39738.352175925924</v>
      </c>
      <c r="AO187" s="82" t="s">
        <v>2915</v>
      </c>
      <c r="AP187" s="78" t="b">
        <v>0</v>
      </c>
      <c r="AQ187" s="78" t="b">
        <v>0</v>
      </c>
      <c r="AR187" s="78" t="b">
        <v>0</v>
      </c>
      <c r="AS187" s="78" t="s">
        <v>403</v>
      </c>
      <c r="AT187" s="78">
        <v>184</v>
      </c>
      <c r="AU187" s="82" t="s">
        <v>3110</v>
      </c>
      <c r="AV187" s="78" t="b">
        <v>0</v>
      </c>
      <c r="AW187" s="78" t="s">
        <v>460</v>
      </c>
      <c r="AX187" s="82" t="s">
        <v>3640</v>
      </c>
      <c r="AY187" s="78" t="s">
        <v>65</v>
      </c>
      <c r="AZ187" s="2"/>
      <c r="BA187" s="3"/>
      <c r="BB187" s="3"/>
      <c r="BC187" s="3"/>
      <c r="BD187" s="3"/>
    </row>
    <row r="188" spans="1:56" x14ac:dyDescent="0.25">
      <c r="A188" s="64" t="s">
        <v>917</v>
      </c>
      <c r="B188" s="65"/>
      <c r="C188" s="65"/>
      <c r="D188" s="66"/>
      <c r="E188" s="96"/>
      <c r="F188" s="94" t="s">
        <v>3310</v>
      </c>
      <c r="G188" s="95"/>
      <c r="H188" s="69"/>
      <c r="I188" s="70"/>
      <c r="J188" s="97"/>
      <c r="K188" s="69" t="s">
        <v>3984</v>
      </c>
      <c r="L188" s="98"/>
      <c r="M188" s="74"/>
      <c r="N188" s="74"/>
      <c r="O188" s="75"/>
      <c r="P188" s="76"/>
      <c r="Q188" s="76"/>
      <c r="R188" s="108"/>
      <c r="S188" s="108"/>
      <c r="T188" s="108"/>
      <c r="U188" s="108"/>
      <c r="V188" s="109"/>
      <c r="W188" s="109"/>
      <c r="X188" s="109"/>
      <c r="Y188" s="109"/>
      <c r="Z188" s="50"/>
      <c r="AA188" s="71"/>
      <c r="AB188" s="71"/>
      <c r="AC188" s="72"/>
      <c r="AD188" s="78" t="s">
        <v>2014</v>
      </c>
      <c r="AE188" s="78">
        <v>323</v>
      </c>
      <c r="AF188" s="78">
        <v>178</v>
      </c>
      <c r="AG188" s="78">
        <v>238</v>
      </c>
      <c r="AH188" s="78">
        <v>429</v>
      </c>
      <c r="AI188" s="78">
        <v>-25200</v>
      </c>
      <c r="AJ188" s="78" t="s">
        <v>2318</v>
      </c>
      <c r="AK188" s="78"/>
      <c r="AL188" s="78"/>
      <c r="AM188" s="78" t="s">
        <v>354</v>
      </c>
      <c r="AN188" s="80">
        <v>42174.591145833336</v>
      </c>
      <c r="AO188" s="82" t="s">
        <v>2916</v>
      </c>
      <c r="AP188" s="78" t="b">
        <v>1</v>
      </c>
      <c r="AQ188" s="78" t="b">
        <v>0</v>
      </c>
      <c r="AR188" s="78" t="b">
        <v>0</v>
      </c>
      <c r="AS188" s="78" t="s">
        <v>403</v>
      </c>
      <c r="AT188" s="78">
        <v>4</v>
      </c>
      <c r="AU188" s="82" t="s">
        <v>410</v>
      </c>
      <c r="AV188" s="78" t="b">
        <v>0</v>
      </c>
      <c r="AW188" s="78" t="s">
        <v>460</v>
      </c>
      <c r="AX188" s="82" t="s">
        <v>3641</v>
      </c>
      <c r="AY188" s="78" t="s">
        <v>65</v>
      </c>
      <c r="AZ188" s="2"/>
      <c r="BA188" s="3"/>
      <c r="BB188" s="3"/>
      <c r="BC188" s="3"/>
      <c r="BD188" s="3"/>
    </row>
    <row r="189" spans="1:56" x14ac:dyDescent="0.25">
      <c r="A189" s="64" t="s">
        <v>728</v>
      </c>
      <c r="B189" s="65"/>
      <c r="C189" s="65"/>
      <c r="D189" s="66"/>
      <c r="E189" s="96"/>
      <c r="F189" s="94" t="s">
        <v>3311</v>
      </c>
      <c r="G189" s="95"/>
      <c r="H189" s="69"/>
      <c r="I189" s="70"/>
      <c r="J189" s="97"/>
      <c r="K189" s="69" t="s">
        <v>3985</v>
      </c>
      <c r="L189" s="98"/>
      <c r="M189" s="74"/>
      <c r="N189" s="74"/>
      <c r="O189" s="75"/>
      <c r="P189" s="76"/>
      <c r="Q189" s="76"/>
      <c r="R189" s="108"/>
      <c r="S189" s="108"/>
      <c r="T189" s="108"/>
      <c r="U189" s="108"/>
      <c r="V189" s="109"/>
      <c r="W189" s="109"/>
      <c r="X189" s="109"/>
      <c r="Y189" s="109"/>
      <c r="Z189" s="50"/>
      <c r="AA189" s="71"/>
      <c r="AB189" s="71"/>
      <c r="AC189" s="72"/>
      <c r="AD189" s="78" t="s">
        <v>2015</v>
      </c>
      <c r="AE189" s="78">
        <v>294</v>
      </c>
      <c r="AF189" s="78">
        <v>253</v>
      </c>
      <c r="AG189" s="78">
        <v>1692</v>
      </c>
      <c r="AH189" s="78">
        <v>2872</v>
      </c>
      <c r="AI189" s="78">
        <v>3600</v>
      </c>
      <c r="AJ189" s="78" t="s">
        <v>2319</v>
      </c>
      <c r="AK189" s="78" t="s">
        <v>586</v>
      </c>
      <c r="AL189" s="82" t="s">
        <v>2716</v>
      </c>
      <c r="AM189" s="78" t="s">
        <v>310</v>
      </c>
      <c r="AN189" s="80">
        <v>41515.934664351851</v>
      </c>
      <c r="AO189" s="82" t="s">
        <v>2917</v>
      </c>
      <c r="AP189" s="78" t="b">
        <v>0</v>
      </c>
      <c r="AQ189" s="78" t="b">
        <v>0</v>
      </c>
      <c r="AR189" s="78" t="b">
        <v>0</v>
      </c>
      <c r="AS189" s="78" t="s">
        <v>406</v>
      </c>
      <c r="AT189" s="78">
        <v>13</v>
      </c>
      <c r="AU189" s="82" t="s">
        <v>3111</v>
      </c>
      <c r="AV189" s="78" t="b">
        <v>0</v>
      </c>
      <c r="AW189" s="78" t="s">
        <v>460</v>
      </c>
      <c r="AX189" s="82" t="s">
        <v>3642</v>
      </c>
      <c r="AY189" s="78" t="s">
        <v>66</v>
      </c>
      <c r="AZ189" s="2"/>
      <c r="BA189" s="3"/>
      <c r="BB189" s="3"/>
      <c r="BC189" s="3"/>
      <c r="BD189" s="3"/>
    </row>
    <row r="190" spans="1:56" x14ac:dyDescent="0.25">
      <c r="A190" s="64" t="s">
        <v>729</v>
      </c>
      <c r="B190" s="65"/>
      <c r="C190" s="65"/>
      <c r="D190" s="66"/>
      <c r="E190" s="96"/>
      <c r="F190" s="94" t="s">
        <v>3312</v>
      </c>
      <c r="G190" s="95"/>
      <c r="H190" s="69"/>
      <c r="I190" s="70"/>
      <c r="J190" s="97"/>
      <c r="K190" s="69" t="s">
        <v>3986</v>
      </c>
      <c r="L190" s="98"/>
      <c r="M190" s="74"/>
      <c r="N190" s="74"/>
      <c r="O190" s="75"/>
      <c r="P190" s="76"/>
      <c r="Q190" s="76"/>
      <c r="R190" s="108"/>
      <c r="S190" s="108"/>
      <c r="T190" s="108"/>
      <c r="U190" s="108"/>
      <c r="V190" s="109"/>
      <c r="W190" s="109"/>
      <c r="X190" s="109"/>
      <c r="Y190" s="109"/>
      <c r="Z190" s="50"/>
      <c r="AA190" s="71"/>
      <c r="AB190" s="71"/>
      <c r="AC190" s="72"/>
      <c r="AD190" s="78" t="s">
        <v>2016</v>
      </c>
      <c r="AE190" s="78">
        <v>599</v>
      </c>
      <c r="AF190" s="78">
        <v>259</v>
      </c>
      <c r="AG190" s="78">
        <v>3015</v>
      </c>
      <c r="AH190" s="78">
        <v>6061</v>
      </c>
      <c r="AI190" s="78"/>
      <c r="AJ190" s="78" t="s">
        <v>2320</v>
      </c>
      <c r="AK190" s="78" t="s">
        <v>2547</v>
      </c>
      <c r="AL190" s="82" t="s">
        <v>2717</v>
      </c>
      <c r="AM190" s="78"/>
      <c r="AN190" s="80">
        <v>42370.029733796298</v>
      </c>
      <c r="AO190" s="82" t="s">
        <v>2918</v>
      </c>
      <c r="AP190" s="78" t="b">
        <v>0</v>
      </c>
      <c r="AQ190" s="78" t="b">
        <v>0</v>
      </c>
      <c r="AR190" s="78" t="b">
        <v>1</v>
      </c>
      <c r="AS190" s="78" t="s">
        <v>398</v>
      </c>
      <c r="AT190" s="78">
        <v>16</v>
      </c>
      <c r="AU190" s="82" t="s">
        <v>411</v>
      </c>
      <c r="AV190" s="78" t="b">
        <v>0</v>
      </c>
      <c r="AW190" s="78" t="s">
        <v>460</v>
      </c>
      <c r="AX190" s="82" t="s">
        <v>3643</v>
      </c>
      <c r="AY190" s="78" t="s">
        <v>66</v>
      </c>
      <c r="AZ190" s="2"/>
      <c r="BA190" s="3"/>
      <c r="BB190" s="3"/>
      <c r="BC190" s="3"/>
      <c r="BD190" s="3"/>
    </row>
    <row r="191" spans="1:56" x14ac:dyDescent="0.25">
      <c r="A191" s="64" t="s">
        <v>730</v>
      </c>
      <c r="B191" s="65"/>
      <c r="C191" s="65"/>
      <c r="D191" s="66"/>
      <c r="E191" s="96"/>
      <c r="F191" s="94" t="s">
        <v>3313</v>
      </c>
      <c r="G191" s="95"/>
      <c r="H191" s="69"/>
      <c r="I191" s="70"/>
      <c r="J191" s="97"/>
      <c r="K191" s="69" t="s">
        <v>3987</v>
      </c>
      <c r="L191" s="98"/>
      <c r="M191" s="74"/>
      <c r="N191" s="74"/>
      <c r="O191" s="75"/>
      <c r="P191" s="76"/>
      <c r="Q191" s="76"/>
      <c r="R191" s="108"/>
      <c r="S191" s="108"/>
      <c r="T191" s="108"/>
      <c r="U191" s="108"/>
      <c r="V191" s="109"/>
      <c r="W191" s="109"/>
      <c r="X191" s="109"/>
      <c r="Y191" s="109"/>
      <c r="Z191" s="50"/>
      <c r="AA191" s="71"/>
      <c r="AB191" s="71"/>
      <c r="AC191" s="72"/>
      <c r="AD191" s="78" t="s">
        <v>2017</v>
      </c>
      <c r="AE191" s="78">
        <v>116</v>
      </c>
      <c r="AF191" s="78">
        <v>90</v>
      </c>
      <c r="AG191" s="78">
        <v>2466</v>
      </c>
      <c r="AH191" s="78">
        <v>12</v>
      </c>
      <c r="AI191" s="78"/>
      <c r="AJ191" s="78" t="s">
        <v>2321</v>
      </c>
      <c r="AK191" s="78" t="s">
        <v>2548</v>
      </c>
      <c r="AL191" s="78"/>
      <c r="AM191" s="78"/>
      <c r="AN191" s="80">
        <v>42257.727326388886</v>
      </c>
      <c r="AO191" s="78"/>
      <c r="AP191" s="78" t="b">
        <v>0</v>
      </c>
      <c r="AQ191" s="78" t="b">
        <v>0</v>
      </c>
      <c r="AR191" s="78" t="b">
        <v>0</v>
      </c>
      <c r="AS191" s="78" t="s">
        <v>404</v>
      </c>
      <c r="AT191" s="78">
        <v>4</v>
      </c>
      <c r="AU191" s="82" t="s">
        <v>410</v>
      </c>
      <c r="AV191" s="78" t="b">
        <v>0</v>
      </c>
      <c r="AW191" s="78" t="s">
        <v>460</v>
      </c>
      <c r="AX191" s="82" t="s">
        <v>3644</v>
      </c>
      <c r="AY191" s="78" t="s">
        <v>66</v>
      </c>
      <c r="AZ191" s="2"/>
      <c r="BA191" s="3"/>
      <c r="BB191" s="3"/>
      <c r="BC191" s="3"/>
      <c r="BD191" s="3"/>
    </row>
    <row r="192" spans="1:56" x14ac:dyDescent="0.25">
      <c r="A192" s="64" t="s">
        <v>731</v>
      </c>
      <c r="B192" s="65"/>
      <c r="C192" s="65"/>
      <c r="D192" s="66"/>
      <c r="E192" s="96"/>
      <c r="F192" s="94" t="s">
        <v>3314</v>
      </c>
      <c r="G192" s="95"/>
      <c r="H192" s="69"/>
      <c r="I192" s="70"/>
      <c r="J192" s="97"/>
      <c r="K192" s="69" t="s">
        <v>3988</v>
      </c>
      <c r="L192" s="98"/>
      <c r="M192" s="74"/>
      <c r="N192" s="74"/>
      <c r="O192" s="75"/>
      <c r="P192" s="76"/>
      <c r="Q192" s="76"/>
      <c r="R192" s="108"/>
      <c r="S192" s="108"/>
      <c r="T192" s="108"/>
      <c r="U192" s="108"/>
      <c r="V192" s="109"/>
      <c r="W192" s="109"/>
      <c r="X192" s="109"/>
      <c r="Y192" s="109"/>
      <c r="Z192" s="50"/>
      <c r="AA192" s="71"/>
      <c r="AB192" s="71"/>
      <c r="AC192" s="72"/>
      <c r="AD192" s="78" t="s">
        <v>2018</v>
      </c>
      <c r="AE192" s="78">
        <v>12544</v>
      </c>
      <c r="AF192" s="78">
        <v>11414</v>
      </c>
      <c r="AG192" s="78">
        <v>168295</v>
      </c>
      <c r="AH192" s="78">
        <v>72350</v>
      </c>
      <c r="AI192" s="78">
        <v>18000</v>
      </c>
      <c r="AJ192" s="78" t="s">
        <v>2322</v>
      </c>
      <c r="AK192" s="78" t="s">
        <v>2549</v>
      </c>
      <c r="AL192" s="82" t="s">
        <v>2718</v>
      </c>
      <c r="AM192" s="78" t="s">
        <v>546</v>
      </c>
      <c r="AN192" s="80">
        <v>40054.831087962964</v>
      </c>
      <c r="AO192" s="82" t="s">
        <v>2919</v>
      </c>
      <c r="AP192" s="78" t="b">
        <v>0</v>
      </c>
      <c r="AQ192" s="78" t="b">
        <v>0</v>
      </c>
      <c r="AR192" s="78" t="b">
        <v>0</v>
      </c>
      <c r="AS192" s="78" t="s">
        <v>398</v>
      </c>
      <c r="AT192" s="78">
        <v>286</v>
      </c>
      <c r="AU192" s="82" t="s">
        <v>3112</v>
      </c>
      <c r="AV192" s="78" t="b">
        <v>0</v>
      </c>
      <c r="AW192" s="78" t="s">
        <v>460</v>
      </c>
      <c r="AX192" s="82" t="s">
        <v>3645</v>
      </c>
      <c r="AY192" s="78" t="s">
        <v>66</v>
      </c>
      <c r="AZ192" s="2"/>
      <c r="BA192" s="3"/>
      <c r="BB192" s="3"/>
      <c r="BC192" s="3"/>
      <c r="BD192" s="3"/>
    </row>
    <row r="193" spans="1:56" x14ac:dyDescent="0.25">
      <c r="A193" s="64" t="s">
        <v>918</v>
      </c>
      <c r="B193" s="65"/>
      <c r="C193" s="65"/>
      <c r="D193" s="66"/>
      <c r="E193" s="96"/>
      <c r="F193" s="94" t="s">
        <v>3315</v>
      </c>
      <c r="G193" s="95"/>
      <c r="H193" s="69"/>
      <c r="I193" s="70"/>
      <c r="J193" s="97"/>
      <c r="K193" s="69" t="s">
        <v>3989</v>
      </c>
      <c r="L193" s="98"/>
      <c r="M193" s="74"/>
      <c r="N193" s="74"/>
      <c r="O193" s="75"/>
      <c r="P193" s="76"/>
      <c r="Q193" s="76"/>
      <c r="R193" s="108"/>
      <c r="S193" s="108"/>
      <c r="T193" s="108"/>
      <c r="U193" s="108"/>
      <c r="V193" s="109"/>
      <c r="W193" s="109"/>
      <c r="X193" s="109"/>
      <c r="Y193" s="109"/>
      <c r="Z193" s="50"/>
      <c r="AA193" s="71"/>
      <c r="AB193" s="71"/>
      <c r="AC193" s="72"/>
      <c r="AD193" s="78" t="s">
        <v>2019</v>
      </c>
      <c r="AE193" s="78">
        <v>2315</v>
      </c>
      <c r="AF193" s="78">
        <v>6681</v>
      </c>
      <c r="AG193" s="78">
        <v>26294</v>
      </c>
      <c r="AH193" s="78">
        <v>2265</v>
      </c>
      <c r="AI193" s="78">
        <v>3600</v>
      </c>
      <c r="AJ193" s="78" t="s">
        <v>2323</v>
      </c>
      <c r="AK193" s="78" t="s">
        <v>2550</v>
      </c>
      <c r="AL193" s="82" t="s">
        <v>2719</v>
      </c>
      <c r="AM193" s="78" t="s">
        <v>310</v>
      </c>
      <c r="AN193" s="80">
        <v>39853.541076388887</v>
      </c>
      <c r="AO193" s="82" t="s">
        <v>2920</v>
      </c>
      <c r="AP193" s="78" t="b">
        <v>0</v>
      </c>
      <c r="AQ193" s="78" t="b">
        <v>0</v>
      </c>
      <c r="AR193" s="78" t="b">
        <v>1</v>
      </c>
      <c r="AS193" s="78" t="s">
        <v>398</v>
      </c>
      <c r="AT193" s="78">
        <v>76</v>
      </c>
      <c r="AU193" s="82" t="s">
        <v>427</v>
      </c>
      <c r="AV193" s="78" t="b">
        <v>0</v>
      </c>
      <c r="AW193" s="78" t="s">
        <v>460</v>
      </c>
      <c r="AX193" s="82" t="s">
        <v>3646</v>
      </c>
      <c r="AY193" s="78" t="s">
        <v>65</v>
      </c>
      <c r="AZ193" s="2"/>
      <c r="BA193" s="3"/>
      <c r="BB193" s="3"/>
      <c r="BC193" s="3"/>
      <c r="BD193" s="3"/>
    </row>
    <row r="194" spans="1:56" x14ac:dyDescent="0.25">
      <c r="A194" s="64" t="s">
        <v>732</v>
      </c>
      <c r="B194" s="65"/>
      <c r="C194" s="65"/>
      <c r="D194" s="66"/>
      <c r="E194" s="96"/>
      <c r="F194" s="94" t="s">
        <v>3316</v>
      </c>
      <c r="G194" s="95"/>
      <c r="H194" s="69"/>
      <c r="I194" s="70"/>
      <c r="J194" s="97"/>
      <c r="K194" s="69" t="s">
        <v>3990</v>
      </c>
      <c r="L194" s="98"/>
      <c r="M194" s="74"/>
      <c r="N194" s="74"/>
      <c r="O194" s="75"/>
      <c r="P194" s="76"/>
      <c r="Q194" s="76"/>
      <c r="R194" s="108"/>
      <c r="S194" s="108"/>
      <c r="T194" s="108"/>
      <c r="U194" s="108"/>
      <c r="V194" s="109"/>
      <c r="W194" s="109"/>
      <c r="X194" s="109"/>
      <c r="Y194" s="109"/>
      <c r="Z194" s="50"/>
      <c r="AA194" s="71"/>
      <c r="AB194" s="71"/>
      <c r="AC194" s="72"/>
      <c r="AD194" s="78" t="s">
        <v>2020</v>
      </c>
      <c r="AE194" s="78">
        <v>370</v>
      </c>
      <c r="AF194" s="78">
        <v>511</v>
      </c>
      <c r="AG194" s="78">
        <v>46208</v>
      </c>
      <c r="AH194" s="78">
        <v>8661</v>
      </c>
      <c r="AI194" s="78"/>
      <c r="AJ194" s="78" t="s">
        <v>2324</v>
      </c>
      <c r="AK194" s="78" t="s">
        <v>2551</v>
      </c>
      <c r="AL194" s="78"/>
      <c r="AM194" s="78"/>
      <c r="AN194" s="80">
        <v>41904.956574074073</v>
      </c>
      <c r="AO194" s="82" t="s">
        <v>2921</v>
      </c>
      <c r="AP194" s="78" t="b">
        <v>1</v>
      </c>
      <c r="AQ194" s="78" t="b">
        <v>0</v>
      </c>
      <c r="AR194" s="78" t="b">
        <v>1</v>
      </c>
      <c r="AS194" s="78" t="s">
        <v>403</v>
      </c>
      <c r="AT194" s="78">
        <v>74</v>
      </c>
      <c r="AU194" s="82" t="s">
        <v>410</v>
      </c>
      <c r="AV194" s="78" t="b">
        <v>0</v>
      </c>
      <c r="AW194" s="78" t="s">
        <v>460</v>
      </c>
      <c r="AX194" s="82" t="s">
        <v>3647</v>
      </c>
      <c r="AY194" s="78" t="s">
        <v>66</v>
      </c>
      <c r="AZ194" s="2"/>
      <c r="BA194" s="3"/>
      <c r="BB194" s="3"/>
      <c r="BC194" s="3"/>
      <c r="BD194" s="3"/>
    </row>
    <row r="195" spans="1:56" x14ac:dyDescent="0.25">
      <c r="A195" s="64" t="s">
        <v>733</v>
      </c>
      <c r="B195" s="65"/>
      <c r="C195" s="65"/>
      <c r="D195" s="66"/>
      <c r="E195" s="96"/>
      <c r="F195" s="94" t="s">
        <v>3317</v>
      </c>
      <c r="G195" s="95"/>
      <c r="H195" s="69"/>
      <c r="I195" s="70"/>
      <c r="J195" s="97"/>
      <c r="K195" s="69" t="s">
        <v>3991</v>
      </c>
      <c r="L195" s="98"/>
      <c r="M195" s="74"/>
      <c r="N195" s="74"/>
      <c r="O195" s="75"/>
      <c r="P195" s="76"/>
      <c r="Q195" s="76"/>
      <c r="R195" s="108"/>
      <c r="S195" s="108"/>
      <c r="T195" s="108"/>
      <c r="U195" s="108"/>
      <c r="V195" s="109"/>
      <c r="W195" s="109"/>
      <c r="X195" s="109"/>
      <c r="Y195" s="109"/>
      <c r="Z195" s="50"/>
      <c r="AA195" s="71"/>
      <c r="AB195" s="71"/>
      <c r="AC195" s="72"/>
      <c r="AD195" s="78" t="s">
        <v>2021</v>
      </c>
      <c r="AE195" s="78">
        <v>124</v>
      </c>
      <c r="AF195" s="78">
        <v>58</v>
      </c>
      <c r="AG195" s="78">
        <v>30</v>
      </c>
      <c r="AH195" s="78">
        <v>30</v>
      </c>
      <c r="AI195" s="78"/>
      <c r="AJ195" s="78" t="s">
        <v>2325</v>
      </c>
      <c r="AK195" s="78" t="s">
        <v>587</v>
      </c>
      <c r="AL195" s="78"/>
      <c r="AM195" s="78"/>
      <c r="AN195" s="80">
        <v>42273.977164351854</v>
      </c>
      <c r="AO195" s="82" t="s">
        <v>2922</v>
      </c>
      <c r="AP195" s="78" t="b">
        <v>0</v>
      </c>
      <c r="AQ195" s="78" t="b">
        <v>0</v>
      </c>
      <c r="AR195" s="78" t="b">
        <v>1</v>
      </c>
      <c r="AS195" s="78" t="s">
        <v>398</v>
      </c>
      <c r="AT195" s="78">
        <v>2</v>
      </c>
      <c r="AU195" s="82" t="s">
        <v>410</v>
      </c>
      <c r="AV195" s="78" t="b">
        <v>0</v>
      </c>
      <c r="AW195" s="78" t="s">
        <v>460</v>
      </c>
      <c r="AX195" s="82" t="s">
        <v>3648</v>
      </c>
      <c r="AY195" s="78" t="s">
        <v>66</v>
      </c>
      <c r="AZ195" s="2"/>
      <c r="BA195" s="3"/>
      <c r="BB195" s="3"/>
      <c r="BC195" s="3"/>
      <c r="BD195" s="3"/>
    </row>
    <row r="196" spans="1:56" x14ac:dyDescent="0.25">
      <c r="A196" s="64" t="s">
        <v>734</v>
      </c>
      <c r="B196" s="65"/>
      <c r="C196" s="65"/>
      <c r="D196" s="66"/>
      <c r="E196" s="96"/>
      <c r="F196" s="94" t="s">
        <v>3318</v>
      </c>
      <c r="G196" s="95"/>
      <c r="H196" s="69"/>
      <c r="I196" s="70"/>
      <c r="J196" s="97"/>
      <c r="K196" s="69" t="s">
        <v>3992</v>
      </c>
      <c r="L196" s="98"/>
      <c r="M196" s="74"/>
      <c r="N196" s="74"/>
      <c r="O196" s="75"/>
      <c r="P196" s="76"/>
      <c r="Q196" s="76"/>
      <c r="R196" s="108"/>
      <c r="S196" s="108"/>
      <c r="T196" s="108"/>
      <c r="U196" s="108"/>
      <c r="V196" s="109"/>
      <c r="W196" s="109"/>
      <c r="X196" s="109"/>
      <c r="Y196" s="109"/>
      <c r="Z196" s="50"/>
      <c r="AA196" s="71"/>
      <c r="AB196" s="71"/>
      <c r="AC196" s="72"/>
      <c r="AD196" s="78" t="s">
        <v>2022</v>
      </c>
      <c r="AE196" s="78">
        <v>176</v>
      </c>
      <c r="AF196" s="78">
        <v>278</v>
      </c>
      <c r="AG196" s="78">
        <v>2379</v>
      </c>
      <c r="AH196" s="78">
        <v>179</v>
      </c>
      <c r="AI196" s="78">
        <v>-18000</v>
      </c>
      <c r="AJ196" s="78" t="s">
        <v>2326</v>
      </c>
      <c r="AK196" s="78" t="s">
        <v>311</v>
      </c>
      <c r="AL196" s="82" t="s">
        <v>2720</v>
      </c>
      <c r="AM196" s="78" t="s">
        <v>353</v>
      </c>
      <c r="AN196" s="80">
        <v>40466.494780092595</v>
      </c>
      <c r="AO196" s="82" t="s">
        <v>2923</v>
      </c>
      <c r="AP196" s="78" t="b">
        <v>0</v>
      </c>
      <c r="AQ196" s="78" t="b">
        <v>0</v>
      </c>
      <c r="AR196" s="78" t="b">
        <v>1</v>
      </c>
      <c r="AS196" s="78" t="s">
        <v>398</v>
      </c>
      <c r="AT196" s="78">
        <v>28</v>
      </c>
      <c r="AU196" s="82" t="s">
        <v>410</v>
      </c>
      <c r="AV196" s="78" t="b">
        <v>0</v>
      </c>
      <c r="AW196" s="78" t="s">
        <v>460</v>
      </c>
      <c r="AX196" s="82" t="s">
        <v>3649</v>
      </c>
      <c r="AY196" s="78" t="s">
        <v>66</v>
      </c>
      <c r="AZ196" s="2"/>
      <c r="BA196" s="3"/>
      <c r="BB196" s="3"/>
      <c r="BC196" s="3"/>
      <c r="BD196" s="3"/>
    </row>
    <row r="197" spans="1:56" x14ac:dyDescent="0.25">
      <c r="A197" s="64" t="s">
        <v>737</v>
      </c>
      <c r="B197" s="65"/>
      <c r="C197" s="65"/>
      <c r="D197" s="66"/>
      <c r="E197" s="96"/>
      <c r="F197" s="94" t="s">
        <v>3319</v>
      </c>
      <c r="G197" s="95"/>
      <c r="H197" s="69"/>
      <c r="I197" s="70"/>
      <c r="J197" s="97"/>
      <c r="K197" s="69" t="s">
        <v>3993</v>
      </c>
      <c r="L197" s="98"/>
      <c r="M197" s="74"/>
      <c r="N197" s="74"/>
      <c r="O197" s="75"/>
      <c r="P197" s="76"/>
      <c r="Q197" s="76"/>
      <c r="R197" s="108"/>
      <c r="S197" s="108"/>
      <c r="T197" s="108"/>
      <c r="U197" s="108"/>
      <c r="V197" s="109"/>
      <c r="W197" s="109"/>
      <c r="X197" s="109"/>
      <c r="Y197" s="109"/>
      <c r="Z197" s="50"/>
      <c r="AA197" s="71"/>
      <c r="AB197" s="71"/>
      <c r="AC197" s="72"/>
      <c r="AD197" s="78" t="s">
        <v>2023</v>
      </c>
      <c r="AE197" s="78">
        <v>763</v>
      </c>
      <c r="AF197" s="78">
        <v>173</v>
      </c>
      <c r="AG197" s="78">
        <v>892</v>
      </c>
      <c r="AH197" s="78">
        <v>325</v>
      </c>
      <c r="AI197" s="78"/>
      <c r="AJ197" s="78" t="s">
        <v>2327</v>
      </c>
      <c r="AK197" s="78" t="s">
        <v>2552</v>
      </c>
      <c r="AL197" s="78"/>
      <c r="AM197" s="78"/>
      <c r="AN197" s="80">
        <v>39780.753206018519</v>
      </c>
      <c r="AO197" s="82" t="s">
        <v>2924</v>
      </c>
      <c r="AP197" s="78" t="b">
        <v>1</v>
      </c>
      <c r="AQ197" s="78" t="b">
        <v>0</v>
      </c>
      <c r="AR197" s="78" t="b">
        <v>1</v>
      </c>
      <c r="AS197" s="78" t="s">
        <v>398</v>
      </c>
      <c r="AT197" s="78">
        <v>3</v>
      </c>
      <c r="AU197" s="82" t="s">
        <v>410</v>
      </c>
      <c r="AV197" s="78" t="b">
        <v>0</v>
      </c>
      <c r="AW197" s="78" t="s">
        <v>460</v>
      </c>
      <c r="AX197" s="82" t="s">
        <v>3650</v>
      </c>
      <c r="AY197" s="78" t="s">
        <v>66</v>
      </c>
      <c r="AZ197" s="2"/>
      <c r="BA197" s="3"/>
      <c r="BB197" s="3"/>
      <c r="BC197" s="3"/>
      <c r="BD197" s="3"/>
    </row>
    <row r="198" spans="1:56" x14ac:dyDescent="0.25">
      <c r="A198" s="64" t="s">
        <v>919</v>
      </c>
      <c r="B198" s="65"/>
      <c r="C198" s="65"/>
      <c r="D198" s="66"/>
      <c r="E198" s="96"/>
      <c r="F198" s="94" t="s">
        <v>3320</v>
      </c>
      <c r="G198" s="95"/>
      <c r="H198" s="69"/>
      <c r="I198" s="70"/>
      <c r="J198" s="97"/>
      <c r="K198" s="69" t="s">
        <v>3994</v>
      </c>
      <c r="L198" s="98"/>
      <c r="M198" s="74"/>
      <c r="N198" s="74"/>
      <c r="O198" s="75"/>
      <c r="P198" s="76"/>
      <c r="Q198" s="76"/>
      <c r="R198" s="108"/>
      <c r="S198" s="108"/>
      <c r="T198" s="108"/>
      <c r="U198" s="108"/>
      <c r="V198" s="109"/>
      <c r="W198" s="109"/>
      <c r="X198" s="109"/>
      <c r="Y198" s="109"/>
      <c r="Z198" s="50"/>
      <c r="AA198" s="71"/>
      <c r="AB198" s="71"/>
      <c r="AC198" s="72"/>
      <c r="AD198" s="78" t="s">
        <v>2024</v>
      </c>
      <c r="AE198" s="78">
        <v>241</v>
      </c>
      <c r="AF198" s="78">
        <v>7418</v>
      </c>
      <c r="AG198" s="78">
        <v>38706</v>
      </c>
      <c r="AH198" s="78">
        <v>0</v>
      </c>
      <c r="AI198" s="78">
        <v>3600</v>
      </c>
      <c r="AJ198" s="78" t="s">
        <v>2328</v>
      </c>
      <c r="AK198" s="78" t="s">
        <v>2553</v>
      </c>
      <c r="AL198" s="82" t="s">
        <v>2721</v>
      </c>
      <c r="AM198" s="78" t="s">
        <v>310</v>
      </c>
      <c r="AN198" s="80">
        <v>39898.719282407408</v>
      </c>
      <c r="AO198" s="78"/>
      <c r="AP198" s="78" t="b">
        <v>0</v>
      </c>
      <c r="AQ198" s="78" t="b">
        <v>0</v>
      </c>
      <c r="AR198" s="78" t="b">
        <v>0</v>
      </c>
      <c r="AS198" s="78" t="s">
        <v>398</v>
      </c>
      <c r="AT198" s="78">
        <v>381</v>
      </c>
      <c r="AU198" s="82" t="s">
        <v>3113</v>
      </c>
      <c r="AV198" s="78" t="b">
        <v>1</v>
      </c>
      <c r="AW198" s="78" t="s">
        <v>460</v>
      </c>
      <c r="AX198" s="82" t="s">
        <v>3651</v>
      </c>
      <c r="AY198" s="78" t="s">
        <v>65</v>
      </c>
      <c r="AZ198" s="2"/>
      <c r="BA198" s="3"/>
      <c r="BB198" s="3"/>
      <c r="BC198" s="3"/>
      <c r="BD198" s="3"/>
    </row>
    <row r="199" spans="1:56" x14ac:dyDescent="0.25">
      <c r="A199" s="64" t="s">
        <v>738</v>
      </c>
      <c r="B199" s="65"/>
      <c r="C199" s="65"/>
      <c r="D199" s="66"/>
      <c r="E199" s="96"/>
      <c r="F199" s="94" t="s">
        <v>3321</v>
      </c>
      <c r="G199" s="95"/>
      <c r="H199" s="69"/>
      <c r="I199" s="70"/>
      <c r="J199" s="97"/>
      <c r="K199" s="69" t="s">
        <v>3995</v>
      </c>
      <c r="L199" s="98"/>
      <c r="M199" s="74"/>
      <c r="N199" s="74"/>
      <c r="O199" s="75"/>
      <c r="P199" s="76"/>
      <c r="Q199" s="76"/>
      <c r="R199" s="108"/>
      <c r="S199" s="108"/>
      <c r="T199" s="108"/>
      <c r="U199" s="108"/>
      <c r="V199" s="109"/>
      <c r="W199" s="109"/>
      <c r="X199" s="109"/>
      <c r="Y199" s="109"/>
      <c r="Z199" s="50"/>
      <c r="AA199" s="71"/>
      <c r="AB199" s="71"/>
      <c r="AC199" s="72"/>
      <c r="AD199" s="78" t="s">
        <v>2025</v>
      </c>
      <c r="AE199" s="78">
        <v>3203</v>
      </c>
      <c r="AF199" s="78">
        <v>3647</v>
      </c>
      <c r="AG199" s="78">
        <v>57813</v>
      </c>
      <c r="AH199" s="78">
        <v>36237</v>
      </c>
      <c r="AI199" s="78">
        <v>-25200</v>
      </c>
      <c r="AJ199" s="78"/>
      <c r="AK199" s="78" t="s">
        <v>2554</v>
      </c>
      <c r="AL199" s="78"/>
      <c r="AM199" s="78" t="s">
        <v>354</v>
      </c>
      <c r="AN199" s="80">
        <v>40962.732511574075</v>
      </c>
      <c r="AO199" s="82" t="s">
        <v>2925</v>
      </c>
      <c r="AP199" s="78" t="b">
        <v>0</v>
      </c>
      <c r="AQ199" s="78" t="b">
        <v>0</v>
      </c>
      <c r="AR199" s="78" t="b">
        <v>1</v>
      </c>
      <c r="AS199" s="78" t="s">
        <v>398</v>
      </c>
      <c r="AT199" s="78">
        <v>134</v>
      </c>
      <c r="AU199" s="82" t="s">
        <v>414</v>
      </c>
      <c r="AV199" s="78" t="b">
        <v>0</v>
      </c>
      <c r="AW199" s="78" t="s">
        <v>460</v>
      </c>
      <c r="AX199" s="82" t="s">
        <v>3652</v>
      </c>
      <c r="AY199" s="78" t="s">
        <v>66</v>
      </c>
      <c r="AZ199" s="2"/>
      <c r="BA199" s="3"/>
      <c r="BB199" s="3"/>
      <c r="BC199" s="3"/>
      <c r="BD199" s="3"/>
    </row>
    <row r="200" spans="1:56" x14ac:dyDescent="0.25">
      <c r="A200" s="64" t="s">
        <v>739</v>
      </c>
      <c r="B200" s="65"/>
      <c r="C200" s="65"/>
      <c r="D200" s="66"/>
      <c r="E200" s="96"/>
      <c r="F200" s="94" t="s">
        <v>440</v>
      </c>
      <c r="G200" s="95"/>
      <c r="H200" s="69"/>
      <c r="I200" s="70"/>
      <c r="J200" s="97"/>
      <c r="K200" s="69" t="s">
        <v>3996</v>
      </c>
      <c r="L200" s="98"/>
      <c r="M200" s="74"/>
      <c r="N200" s="74"/>
      <c r="O200" s="75"/>
      <c r="P200" s="76"/>
      <c r="Q200" s="76"/>
      <c r="R200" s="108"/>
      <c r="S200" s="108"/>
      <c r="T200" s="108"/>
      <c r="U200" s="108"/>
      <c r="V200" s="109"/>
      <c r="W200" s="109"/>
      <c r="X200" s="109"/>
      <c r="Y200" s="109"/>
      <c r="Z200" s="50"/>
      <c r="AA200" s="71"/>
      <c r="AB200" s="71"/>
      <c r="AC200" s="72"/>
      <c r="AD200" s="78" t="s">
        <v>2026</v>
      </c>
      <c r="AE200" s="78">
        <v>136</v>
      </c>
      <c r="AF200" s="78">
        <v>45</v>
      </c>
      <c r="AG200" s="78">
        <v>1249</v>
      </c>
      <c r="AH200" s="78">
        <v>0</v>
      </c>
      <c r="AI200" s="78"/>
      <c r="AJ200" s="78"/>
      <c r="AK200" s="78"/>
      <c r="AL200" s="78"/>
      <c r="AM200" s="78"/>
      <c r="AN200" s="80">
        <v>41611.683854166666</v>
      </c>
      <c r="AO200" s="78"/>
      <c r="AP200" s="78" t="b">
        <v>1</v>
      </c>
      <c r="AQ200" s="78" t="b">
        <v>1</v>
      </c>
      <c r="AR200" s="78" t="b">
        <v>0</v>
      </c>
      <c r="AS200" s="78" t="s">
        <v>406</v>
      </c>
      <c r="AT200" s="78">
        <v>3</v>
      </c>
      <c r="AU200" s="82" t="s">
        <v>410</v>
      </c>
      <c r="AV200" s="78" t="b">
        <v>0</v>
      </c>
      <c r="AW200" s="78" t="s">
        <v>460</v>
      </c>
      <c r="AX200" s="82" t="s">
        <v>3653</v>
      </c>
      <c r="AY200" s="78" t="s">
        <v>66</v>
      </c>
      <c r="AZ200" s="2"/>
      <c r="BA200" s="3"/>
      <c r="BB200" s="3"/>
      <c r="BC200" s="3"/>
      <c r="BD200" s="3"/>
    </row>
    <row r="201" spans="1:56" x14ac:dyDescent="0.25">
      <c r="A201" s="64" t="s">
        <v>740</v>
      </c>
      <c r="B201" s="65"/>
      <c r="C201" s="65"/>
      <c r="D201" s="66"/>
      <c r="E201" s="96"/>
      <c r="F201" s="94" t="s">
        <v>3322</v>
      </c>
      <c r="G201" s="95"/>
      <c r="H201" s="69"/>
      <c r="I201" s="70"/>
      <c r="J201" s="97"/>
      <c r="K201" s="69" t="s">
        <v>3997</v>
      </c>
      <c r="L201" s="98"/>
      <c r="M201" s="74"/>
      <c r="N201" s="74"/>
      <c r="O201" s="75"/>
      <c r="P201" s="76"/>
      <c r="Q201" s="76"/>
      <c r="R201" s="108"/>
      <c r="S201" s="108"/>
      <c r="T201" s="108"/>
      <c r="U201" s="108"/>
      <c r="V201" s="109"/>
      <c r="W201" s="109"/>
      <c r="X201" s="109"/>
      <c r="Y201" s="109"/>
      <c r="Z201" s="50"/>
      <c r="AA201" s="71"/>
      <c r="AB201" s="71"/>
      <c r="AC201" s="72"/>
      <c r="AD201" s="78" t="s">
        <v>2027</v>
      </c>
      <c r="AE201" s="78">
        <v>654</v>
      </c>
      <c r="AF201" s="78">
        <v>226</v>
      </c>
      <c r="AG201" s="78">
        <v>6556</v>
      </c>
      <c r="AH201" s="78">
        <v>7170</v>
      </c>
      <c r="AI201" s="78"/>
      <c r="AJ201" s="78" t="s">
        <v>2329</v>
      </c>
      <c r="AK201" s="78"/>
      <c r="AL201" s="78"/>
      <c r="AM201" s="78"/>
      <c r="AN201" s="80">
        <v>41682.798217592594</v>
      </c>
      <c r="AO201" s="82" t="s">
        <v>2926</v>
      </c>
      <c r="AP201" s="78" t="b">
        <v>0</v>
      </c>
      <c r="AQ201" s="78" t="b">
        <v>0</v>
      </c>
      <c r="AR201" s="78" t="b">
        <v>0</v>
      </c>
      <c r="AS201" s="78" t="s">
        <v>403</v>
      </c>
      <c r="AT201" s="78">
        <v>19</v>
      </c>
      <c r="AU201" s="82" t="s">
        <v>410</v>
      </c>
      <c r="AV201" s="78" t="b">
        <v>0</v>
      </c>
      <c r="AW201" s="78" t="s">
        <v>460</v>
      </c>
      <c r="AX201" s="82" t="s">
        <v>3654</v>
      </c>
      <c r="AY201" s="78" t="s">
        <v>66</v>
      </c>
      <c r="AZ201" s="2"/>
      <c r="BA201" s="3"/>
      <c r="BB201" s="3"/>
      <c r="BC201" s="3"/>
      <c r="BD201" s="3"/>
    </row>
    <row r="202" spans="1:56" x14ac:dyDescent="0.25">
      <c r="A202" s="64" t="s">
        <v>741</v>
      </c>
      <c r="B202" s="65"/>
      <c r="C202" s="65"/>
      <c r="D202" s="66"/>
      <c r="E202" s="96"/>
      <c r="F202" s="94" t="s">
        <v>556</v>
      </c>
      <c r="G202" s="95"/>
      <c r="H202" s="69"/>
      <c r="I202" s="70"/>
      <c r="J202" s="97"/>
      <c r="K202" s="69" t="s">
        <v>3998</v>
      </c>
      <c r="L202" s="98"/>
      <c r="M202" s="74"/>
      <c r="N202" s="74"/>
      <c r="O202" s="75"/>
      <c r="P202" s="76"/>
      <c r="Q202" s="76"/>
      <c r="R202" s="108"/>
      <c r="S202" s="108"/>
      <c r="T202" s="108"/>
      <c r="U202" s="108"/>
      <c r="V202" s="109"/>
      <c r="W202" s="109"/>
      <c r="X202" s="109"/>
      <c r="Y202" s="109"/>
      <c r="Z202" s="50"/>
      <c r="AA202" s="71"/>
      <c r="AB202" s="71"/>
      <c r="AC202" s="72"/>
      <c r="AD202" s="78" t="s">
        <v>2028</v>
      </c>
      <c r="AE202" s="78">
        <v>161</v>
      </c>
      <c r="AF202" s="78">
        <v>6</v>
      </c>
      <c r="AG202" s="78">
        <v>375</v>
      </c>
      <c r="AH202" s="78">
        <v>346</v>
      </c>
      <c r="AI202" s="78">
        <v>0</v>
      </c>
      <c r="AJ202" s="78"/>
      <c r="AK202" s="78"/>
      <c r="AL202" s="78"/>
      <c r="AM202" s="78" t="s">
        <v>370</v>
      </c>
      <c r="AN202" s="80">
        <v>41342.96230324074</v>
      </c>
      <c r="AO202" s="78"/>
      <c r="AP202" s="78" t="b">
        <v>0</v>
      </c>
      <c r="AQ202" s="78" t="b">
        <v>1</v>
      </c>
      <c r="AR202" s="78" t="b">
        <v>0</v>
      </c>
      <c r="AS202" s="78" t="s">
        <v>403</v>
      </c>
      <c r="AT202" s="78">
        <v>4</v>
      </c>
      <c r="AU202" s="82" t="s">
        <v>553</v>
      </c>
      <c r="AV202" s="78" t="b">
        <v>0</v>
      </c>
      <c r="AW202" s="78" t="s">
        <v>460</v>
      </c>
      <c r="AX202" s="82" t="s">
        <v>3655</v>
      </c>
      <c r="AY202" s="78" t="s">
        <v>66</v>
      </c>
      <c r="AZ202" s="2"/>
      <c r="BA202" s="3"/>
      <c r="BB202" s="3"/>
      <c r="BC202" s="3"/>
      <c r="BD202" s="3"/>
    </row>
    <row r="203" spans="1:56" x14ac:dyDescent="0.25">
      <c r="A203" s="64" t="s">
        <v>742</v>
      </c>
      <c r="B203" s="65"/>
      <c r="C203" s="65"/>
      <c r="D203" s="66"/>
      <c r="E203" s="96"/>
      <c r="F203" s="94" t="s">
        <v>3323</v>
      </c>
      <c r="G203" s="95"/>
      <c r="H203" s="69"/>
      <c r="I203" s="70"/>
      <c r="J203" s="97"/>
      <c r="K203" s="69" t="s">
        <v>3999</v>
      </c>
      <c r="L203" s="98"/>
      <c r="M203" s="74"/>
      <c r="N203" s="74"/>
      <c r="O203" s="75"/>
      <c r="P203" s="76"/>
      <c r="Q203" s="76"/>
      <c r="R203" s="108"/>
      <c r="S203" s="108"/>
      <c r="T203" s="108"/>
      <c r="U203" s="108"/>
      <c r="V203" s="109"/>
      <c r="W203" s="109"/>
      <c r="X203" s="109"/>
      <c r="Y203" s="109"/>
      <c r="Z203" s="50"/>
      <c r="AA203" s="71"/>
      <c r="AB203" s="71"/>
      <c r="AC203" s="72"/>
      <c r="AD203" s="78" t="s">
        <v>742</v>
      </c>
      <c r="AE203" s="78">
        <v>145</v>
      </c>
      <c r="AF203" s="78">
        <v>4</v>
      </c>
      <c r="AG203" s="78">
        <v>65</v>
      </c>
      <c r="AH203" s="78">
        <v>27</v>
      </c>
      <c r="AI203" s="78"/>
      <c r="AJ203" s="78"/>
      <c r="AK203" s="78"/>
      <c r="AL203" s="78"/>
      <c r="AM203" s="78"/>
      <c r="AN203" s="80">
        <v>42434.974861111114</v>
      </c>
      <c r="AO203" s="78"/>
      <c r="AP203" s="78" t="b">
        <v>1</v>
      </c>
      <c r="AQ203" s="78" t="b">
        <v>0</v>
      </c>
      <c r="AR203" s="78" t="b">
        <v>0</v>
      </c>
      <c r="AS203" s="78" t="s">
        <v>401</v>
      </c>
      <c r="AT203" s="78">
        <v>0</v>
      </c>
      <c r="AU203" s="78"/>
      <c r="AV203" s="78" t="b">
        <v>0</v>
      </c>
      <c r="AW203" s="78" t="s">
        <v>460</v>
      </c>
      <c r="AX203" s="82" t="s">
        <v>3656</v>
      </c>
      <c r="AY203" s="78" t="s">
        <v>66</v>
      </c>
      <c r="AZ203" s="2"/>
      <c r="BA203" s="3"/>
      <c r="BB203" s="3"/>
      <c r="BC203" s="3"/>
      <c r="BD203" s="3"/>
    </row>
    <row r="204" spans="1:56" x14ac:dyDescent="0.25">
      <c r="A204" s="64" t="s">
        <v>920</v>
      </c>
      <c r="B204" s="65"/>
      <c r="C204" s="65"/>
      <c r="D204" s="66"/>
      <c r="E204" s="96"/>
      <c r="F204" s="94" t="s">
        <v>3324</v>
      </c>
      <c r="G204" s="95"/>
      <c r="H204" s="69"/>
      <c r="I204" s="70"/>
      <c r="J204" s="97"/>
      <c r="K204" s="69" t="s">
        <v>4000</v>
      </c>
      <c r="L204" s="98"/>
      <c r="M204" s="74"/>
      <c r="N204" s="74"/>
      <c r="O204" s="75"/>
      <c r="P204" s="76"/>
      <c r="Q204" s="76"/>
      <c r="R204" s="108"/>
      <c r="S204" s="108"/>
      <c r="T204" s="108"/>
      <c r="U204" s="108"/>
      <c r="V204" s="109"/>
      <c r="W204" s="109"/>
      <c r="X204" s="109"/>
      <c r="Y204" s="109"/>
      <c r="Z204" s="50"/>
      <c r="AA204" s="71"/>
      <c r="AB204" s="71"/>
      <c r="AC204" s="72"/>
      <c r="AD204" s="78" t="s">
        <v>2029</v>
      </c>
      <c r="AE204" s="78">
        <v>0</v>
      </c>
      <c r="AF204" s="78">
        <v>87</v>
      </c>
      <c r="AG204" s="78">
        <v>8</v>
      </c>
      <c r="AH204" s="78">
        <v>0</v>
      </c>
      <c r="AI204" s="78">
        <v>-25200</v>
      </c>
      <c r="AJ204" s="78"/>
      <c r="AK204" s="78"/>
      <c r="AL204" s="78"/>
      <c r="AM204" s="78" t="s">
        <v>354</v>
      </c>
      <c r="AN204" s="80">
        <v>42465.978564814817</v>
      </c>
      <c r="AO204" s="82" t="s">
        <v>2927</v>
      </c>
      <c r="AP204" s="78" t="b">
        <v>0</v>
      </c>
      <c r="AQ204" s="78" t="b">
        <v>0</v>
      </c>
      <c r="AR204" s="78" t="b">
        <v>0</v>
      </c>
      <c r="AS204" s="78" t="s">
        <v>401</v>
      </c>
      <c r="AT204" s="78">
        <v>1</v>
      </c>
      <c r="AU204" s="82" t="s">
        <v>410</v>
      </c>
      <c r="AV204" s="78" t="b">
        <v>0</v>
      </c>
      <c r="AW204" s="78" t="s">
        <v>460</v>
      </c>
      <c r="AX204" s="82" t="s">
        <v>3657</v>
      </c>
      <c r="AY204" s="78" t="s">
        <v>65</v>
      </c>
      <c r="AZ204" s="2"/>
      <c r="BA204" s="3"/>
      <c r="BB204" s="3"/>
      <c r="BC204" s="3"/>
      <c r="BD204" s="3"/>
    </row>
    <row r="205" spans="1:56" x14ac:dyDescent="0.25">
      <c r="A205" s="64" t="s">
        <v>744</v>
      </c>
      <c r="B205" s="65"/>
      <c r="C205" s="65"/>
      <c r="D205" s="66"/>
      <c r="E205" s="96"/>
      <c r="F205" s="94" t="s">
        <v>3325</v>
      </c>
      <c r="G205" s="95"/>
      <c r="H205" s="69"/>
      <c r="I205" s="70"/>
      <c r="J205" s="97"/>
      <c r="K205" s="69" t="s">
        <v>4001</v>
      </c>
      <c r="L205" s="98"/>
      <c r="M205" s="74"/>
      <c r="N205" s="74"/>
      <c r="O205" s="75"/>
      <c r="P205" s="76"/>
      <c r="Q205" s="76"/>
      <c r="R205" s="108"/>
      <c r="S205" s="108"/>
      <c r="T205" s="108"/>
      <c r="U205" s="108"/>
      <c r="V205" s="109"/>
      <c r="W205" s="109"/>
      <c r="X205" s="109"/>
      <c r="Y205" s="109"/>
      <c r="Z205" s="50"/>
      <c r="AA205" s="71"/>
      <c r="AB205" s="71"/>
      <c r="AC205" s="72"/>
      <c r="AD205" s="78" t="s">
        <v>2030</v>
      </c>
      <c r="AE205" s="78">
        <v>28</v>
      </c>
      <c r="AF205" s="78">
        <v>129</v>
      </c>
      <c r="AG205" s="78">
        <v>390</v>
      </c>
      <c r="AH205" s="78">
        <v>113</v>
      </c>
      <c r="AI205" s="78">
        <v>-25200</v>
      </c>
      <c r="AJ205" s="78" t="s">
        <v>2330</v>
      </c>
      <c r="AK205" s="78" t="s">
        <v>2555</v>
      </c>
      <c r="AL205" s="78"/>
      <c r="AM205" s="78" t="s">
        <v>354</v>
      </c>
      <c r="AN205" s="80">
        <v>42385.528495370374</v>
      </c>
      <c r="AO205" s="82" t="s">
        <v>2928</v>
      </c>
      <c r="AP205" s="78" t="b">
        <v>1</v>
      </c>
      <c r="AQ205" s="78" t="b">
        <v>0</v>
      </c>
      <c r="AR205" s="78" t="b">
        <v>0</v>
      </c>
      <c r="AS205" s="78" t="s">
        <v>3047</v>
      </c>
      <c r="AT205" s="78">
        <v>1</v>
      </c>
      <c r="AU205" s="78"/>
      <c r="AV205" s="78" t="b">
        <v>0</v>
      </c>
      <c r="AW205" s="78" t="s">
        <v>460</v>
      </c>
      <c r="AX205" s="82" t="s">
        <v>3658</v>
      </c>
      <c r="AY205" s="78" t="s">
        <v>66</v>
      </c>
      <c r="AZ205" s="2"/>
      <c r="BA205" s="3"/>
      <c r="BB205" s="3"/>
      <c r="BC205" s="3"/>
      <c r="BD205" s="3"/>
    </row>
    <row r="206" spans="1:56" x14ac:dyDescent="0.25">
      <c r="A206" s="64" t="s">
        <v>745</v>
      </c>
      <c r="B206" s="65"/>
      <c r="C206" s="65"/>
      <c r="D206" s="66"/>
      <c r="E206" s="96"/>
      <c r="F206" s="94" t="s">
        <v>438</v>
      </c>
      <c r="G206" s="95"/>
      <c r="H206" s="69"/>
      <c r="I206" s="70"/>
      <c r="J206" s="97"/>
      <c r="K206" s="69" t="s">
        <v>4002</v>
      </c>
      <c r="L206" s="98"/>
      <c r="M206" s="74"/>
      <c r="N206" s="74"/>
      <c r="O206" s="75"/>
      <c r="P206" s="76"/>
      <c r="Q206" s="76"/>
      <c r="R206" s="108"/>
      <c r="S206" s="108"/>
      <c r="T206" s="108"/>
      <c r="U206" s="108"/>
      <c r="V206" s="109"/>
      <c r="W206" s="109"/>
      <c r="X206" s="109"/>
      <c r="Y206" s="109"/>
      <c r="Z206" s="50"/>
      <c r="AA206" s="71"/>
      <c r="AB206" s="71"/>
      <c r="AC206" s="72"/>
      <c r="AD206" s="78" t="s">
        <v>2031</v>
      </c>
      <c r="AE206" s="78">
        <v>158</v>
      </c>
      <c r="AF206" s="78">
        <v>68</v>
      </c>
      <c r="AG206" s="78">
        <v>3314</v>
      </c>
      <c r="AH206" s="78">
        <v>45</v>
      </c>
      <c r="AI206" s="78"/>
      <c r="AJ206" s="78" t="s">
        <v>2331</v>
      </c>
      <c r="AK206" s="78"/>
      <c r="AL206" s="82" t="s">
        <v>2722</v>
      </c>
      <c r="AM206" s="78"/>
      <c r="AN206" s="80">
        <v>42044.988923611112</v>
      </c>
      <c r="AO206" s="78"/>
      <c r="AP206" s="78" t="b">
        <v>1</v>
      </c>
      <c r="AQ206" s="78" t="b">
        <v>1</v>
      </c>
      <c r="AR206" s="78" t="b">
        <v>1</v>
      </c>
      <c r="AS206" s="78" t="s">
        <v>552</v>
      </c>
      <c r="AT206" s="78">
        <v>1</v>
      </c>
      <c r="AU206" s="82" t="s">
        <v>410</v>
      </c>
      <c r="AV206" s="78" t="b">
        <v>0</v>
      </c>
      <c r="AW206" s="78" t="s">
        <v>460</v>
      </c>
      <c r="AX206" s="82" t="s">
        <v>3659</v>
      </c>
      <c r="AY206" s="78" t="s">
        <v>66</v>
      </c>
      <c r="AZ206" s="2"/>
      <c r="BA206" s="3"/>
      <c r="BB206" s="3"/>
      <c r="BC206" s="3"/>
      <c r="BD206" s="3"/>
    </row>
    <row r="207" spans="1:56" x14ac:dyDescent="0.25">
      <c r="A207" s="64" t="s">
        <v>846</v>
      </c>
      <c r="B207" s="65"/>
      <c r="C207" s="65"/>
      <c r="D207" s="66"/>
      <c r="E207" s="96"/>
      <c r="F207" s="94" t="s">
        <v>3326</v>
      </c>
      <c r="G207" s="95"/>
      <c r="H207" s="69"/>
      <c r="I207" s="70"/>
      <c r="J207" s="97"/>
      <c r="K207" s="69" t="s">
        <v>4003</v>
      </c>
      <c r="L207" s="98"/>
      <c r="M207" s="74"/>
      <c r="N207" s="74"/>
      <c r="O207" s="75"/>
      <c r="P207" s="76"/>
      <c r="Q207" s="76"/>
      <c r="R207" s="108"/>
      <c r="S207" s="108"/>
      <c r="T207" s="108"/>
      <c r="U207" s="108"/>
      <c r="V207" s="109"/>
      <c r="W207" s="109"/>
      <c r="X207" s="109"/>
      <c r="Y207" s="109"/>
      <c r="Z207" s="50"/>
      <c r="AA207" s="71"/>
      <c r="AB207" s="71"/>
      <c r="AC207" s="72"/>
      <c r="AD207" s="78" t="s">
        <v>2032</v>
      </c>
      <c r="AE207" s="78">
        <v>1576</v>
      </c>
      <c r="AF207" s="78">
        <v>385766</v>
      </c>
      <c r="AG207" s="78">
        <v>39922</v>
      </c>
      <c r="AH207" s="78">
        <v>5606</v>
      </c>
      <c r="AI207" s="78">
        <v>-7200</v>
      </c>
      <c r="AJ207" s="78" t="s">
        <v>2332</v>
      </c>
      <c r="AK207" s="78" t="s">
        <v>2556</v>
      </c>
      <c r="AL207" s="82" t="s">
        <v>2723</v>
      </c>
      <c r="AM207" s="78" t="s">
        <v>374</v>
      </c>
      <c r="AN207" s="80">
        <v>40173.699456018519</v>
      </c>
      <c r="AO207" s="82" t="s">
        <v>2929</v>
      </c>
      <c r="AP207" s="78" t="b">
        <v>0</v>
      </c>
      <c r="AQ207" s="78" t="b">
        <v>0</v>
      </c>
      <c r="AR207" s="78" t="b">
        <v>0</v>
      </c>
      <c r="AS207" s="78" t="s">
        <v>552</v>
      </c>
      <c r="AT207" s="78">
        <v>1195</v>
      </c>
      <c r="AU207" s="82" t="s">
        <v>431</v>
      </c>
      <c r="AV207" s="78" t="b">
        <v>0</v>
      </c>
      <c r="AW207" s="78" t="s">
        <v>460</v>
      </c>
      <c r="AX207" s="82" t="s">
        <v>3660</v>
      </c>
      <c r="AY207" s="78" t="s">
        <v>66</v>
      </c>
      <c r="AZ207" s="2"/>
      <c r="BA207" s="3"/>
      <c r="BB207" s="3"/>
      <c r="BC207" s="3"/>
      <c r="BD207" s="3"/>
    </row>
    <row r="208" spans="1:56" x14ac:dyDescent="0.25">
      <c r="A208" s="64" t="s">
        <v>746</v>
      </c>
      <c r="B208" s="65"/>
      <c r="C208" s="65"/>
      <c r="D208" s="66"/>
      <c r="E208" s="96"/>
      <c r="F208" s="94" t="s">
        <v>3327</v>
      </c>
      <c r="G208" s="95"/>
      <c r="H208" s="69"/>
      <c r="I208" s="70"/>
      <c r="J208" s="97"/>
      <c r="K208" s="69" t="s">
        <v>4004</v>
      </c>
      <c r="L208" s="98"/>
      <c r="M208" s="74"/>
      <c r="N208" s="74"/>
      <c r="O208" s="75"/>
      <c r="P208" s="76"/>
      <c r="Q208" s="76"/>
      <c r="R208" s="108"/>
      <c r="S208" s="108"/>
      <c r="T208" s="108"/>
      <c r="U208" s="108"/>
      <c r="V208" s="109"/>
      <c r="W208" s="109"/>
      <c r="X208" s="109"/>
      <c r="Y208" s="109"/>
      <c r="Z208" s="50"/>
      <c r="AA208" s="71"/>
      <c r="AB208" s="71"/>
      <c r="AC208" s="72"/>
      <c r="AD208" s="78" t="s">
        <v>2033</v>
      </c>
      <c r="AE208" s="78">
        <v>549</v>
      </c>
      <c r="AF208" s="78">
        <v>315</v>
      </c>
      <c r="AG208" s="78">
        <v>1501</v>
      </c>
      <c r="AH208" s="78">
        <v>1465</v>
      </c>
      <c r="AI208" s="78">
        <v>-25200</v>
      </c>
      <c r="AJ208" s="78" t="s">
        <v>2333</v>
      </c>
      <c r="AK208" s="78" t="s">
        <v>2557</v>
      </c>
      <c r="AL208" s="82" t="s">
        <v>2724</v>
      </c>
      <c r="AM208" s="78" t="s">
        <v>354</v>
      </c>
      <c r="AN208" s="80">
        <v>42465.328425925924</v>
      </c>
      <c r="AO208" s="82" t="s">
        <v>2930</v>
      </c>
      <c r="AP208" s="78" t="b">
        <v>1</v>
      </c>
      <c r="AQ208" s="78" t="b">
        <v>0</v>
      </c>
      <c r="AR208" s="78" t="b">
        <v>0</v>
      </c>
      <c r="AS208" s="78" t="s">
        <v>403</v>
      </c>
      <c r="AT208" s="78">
        <v>3</v>
      </c>
      <c r="AU208" s="78"/>
      <c r="AV208" s="78" t="b">
        <v>0</v>
      </c>
      <c r="AW208" s="78" t="s">
        <v>460</v>
      </c>
      <c r="AX208" s="82" t="s">
        <v>3661</v>
      </c>
      <c r="AY208" s="78" t="s">
        <v>66</v>
      </c>
      <c r="AZ208" s="2"/>
      <c r="BA208" s="3"/>
      <c r="BB208" s="3"/>
      <c r="BC208" s="3"/>
      <c r="BD208" s="3"/>
    </row>
    <row r="209" spans="1:56" x14ac:dyDescent="0.25">
      <c r="A209" s="64" t="s">
        <v>747</v>
      </c>
      <c r="B209" s="65"/>
      <c r="C209" s="65"/>
      <c r="D209" s="66"/>
      <c r="E209" s="96"/>
      <c r="F209" s="94" t="s">
        <v>3328</v>
      </c>
      <c r="G209" s="95"/>
      <c r="H209" s="69"/>
      <c r="I209" s="70"/>
      <c r="J209" s="97"/>
      <c r="K209" s="69" t="s">
        <v>4005</v>
      </c>
      <c r="L209" s="98"/>
      <c r="M209" s="74"/>
      <c r="N209" s="74"/>
      <c r="O209" s="75"/>
      <c r="P209" s="76"/>
      <c r="Q209" s="76"/>
      <c r="R209" s="108"/>
      <c r="S209" s="108"/>
      <c r="T209" s="108"/>
      <c r="U209" s="108"/>
      <c r="V209" s="109"/>
      <c r="W209" s="109"/>
      <c r="X209" s="109"/>
      <c r="Y209" s="109"/>
      <c r="Z209" s="50"/>
      <c r="AA209" s="71"/>
      <c r="AB209" s="71"/>
      <c r="AC209" s="72"/>
      <c r="AD209" s="78" t="s">
        <v>2034</v>
      </c>
      <c r="AE209" s="78">
        <v>918</v>
      </c>
      <c r="AF209" s="78">
        <v>6751</v>
      </c>
      <c r="AG209" s="78">
        <v>3525</v>
      </c>
      <c r="AH209" s="78">
        <v>130</v>
      </c>
      <c r="AI209" s="78">
        <v>10800</v>
      </c>
      <c r="AJ209" s="78"/>
      <c r="AK209" s="78" t="s">
        <v>2558</v>
      </c>
      <c r="AL209" s="78"/>
      <c r="AM209" s="78" t="s">
        <v>544</v>
      </c>
      <c r="AN209" s="80">
        <v>40420.099756944444</v>
      </c>
      <c r="AO209" s="82" t="s">
        <v>2931</v>
      </c>
      <c r="AP209" s="78" t="b">
        <v>0</v>
      </c>
      <c r="AQ209" s="78" t="b">
        <v>0</v>
      </c>
      <c r="AR209" s="78" t="b">
        <v>0</v>
      </c>
      <c r="AS209" s="78" t="s">
        <v>552</v>
      </c>
      <c r="AT209" s="78">
        <v>41</v>
      </c>
      <c r="AU209" s="82" t="s">
        <v>3114</v>
      </c>
      <c r="AV209" s="78" t="b">
        <v>0</v>
      </c>
      <c r="AW209" s="78" t="s">
        <v>460</v>
      </c>
      <c r="AX209" s="82" t="s">
        <v>3662</v>
      </c>
      <c r="AY209" s="78" t="s">
        <v>66</v>
      </c>
      <c r="AZ209" s="2"/>
      <c r="BA209" s="3"/>
      <c r="BB209" s="3"/>
      <c r="BC209" s="3"/>
      <c r="BD209" s="3"/>
    </row>
    <row r="210" spans="1:56" x14ac:dyDescent="0.25">
      <c r="A210" s="64" t="s">
        <v>748</v>
      </c>
      <c r="B210" s="65"/>
      <c r="C210" s="65"/>
      <c r="D210" s="66"/>
      <c r="E210" s="96"/>
      <c r="F210" s="94" t="s">
        <v>3329</v>
      </c>
      <c r="G210" s="95"/>
      <c r="H210" s="69"/>
      <c r="I210" s="70"/>
      <c r="J210" s="97"/>
      <c r="K210" s="69" t="s">
        <v>4006</v>
      </c>
      <c r="L210" s="98"/>
      <c r="M210" s="74"/>
      <c r="N210" s="74"/>
      <c r="O210" s="75"/>
      <c r="P210" s="76"/>
      <c r="Q210" s="76"/>
      <c r="R210" s="108"/>
      <c r="S210" s="108"/>
      <c r="T210" s="108"/>
      <c r="U210" s="108"/>
      <c r="V210" s="109"/>
      <c r="W210" s="109"/>
      <c r="X210" s="109"/>
      <c r="Y210" s="109"/>
      <c r="Z210" s="50"/>
      <c r="AA210" s="71"/>
      <c r="AB210" s="71"/>
      <c r="AC210" s="72"/>
      <c r="AD210" s="78" t="s">
        <v>2035</v>
      </c>
      <c r="AE210" s="78">
        <v>225</v>
      </c>
      <c r="AF210" s="78">
        <v>91</v>
      </c>
      <c r="AG210" s="78">
        <v>5468</v>
      </c>
      <c r="AH210" s="78">
        <v>179</v>
      </c>
      <c r="AI210" s="78"/>
      <c r="AJ210" s="78" t="s">
        <v>2334</v>
      </c>
      <c r="AK210" s="78" t="s">
        <v>2559</v>
      </c>
      <c r="AL210" s="78"/>
      <c r="AM210" s="78"/>
      <c r="AN210" s="80">
        <v>40902.212638888886</v>
      </c>
      <c r="AO210" s="78"/>
      <c r="AP210" s="78" t="b">
        <v>1</v>
      </c>
      <c r="AQ210" s="78" t="b">
        <v>0</v>
      </c>
      <c r="AR210" s="78" t="b">
        <v>1</v>
      </c>
      <c r="AS210" s="78" t="s">
        <v>398</v>
      </c>
      <c r="AT210" s="78">
        <v>22</v>
      </c>
      <c r="AU210" s="82" t="s">
        <v>410</v>
      </c>
      <c r="AV210" s="78" t="b">
        <v>0</v>
      </c>
      <c r="AW210" s="78" t="s">
        <v>460</v>
      </c>
      <c r="AX210" s="82" t="s">
        <v>3663</v>
      </c>
      <c r="AY210" s="78" t="s">
        <v>66</v>
      </c>
      <c r="AZ210" s="2"/>
      <c r="BA210" s="3"/>
      <c r="BB210" s="3"/>
      <c r="BC210" s="3"/>
      <c r="BD210" s="3"/>
    </row>
    <row r="211" spans="1:56" x14ac:dyDescent="0.25">
      <c r="A211" s="64" t="s">
        <v>921</v>
      </c>
      <c r="B211" s="65"/>
      <c r="C211" s="65"/>
      <c r="D211" s="66"/>
      <c r="E211" s="96"/>
      <c r="F211" s="94" t="s">
        <v>3330</v>
      </c>
      <c r="G211" s="95"/>
      <c r="H211" s="69"/>
      <c r="I211" s="70"/>
      <c r="J211" s="97"/>
      <c r="K211" s="69" t="s">
        <v>4007</v>
      </c>
      <c r="L211" s="98"/>
      <c r="M211" s="74"/>
      <c r="N211" s="74"/>
      <c r="O211" s="75"/>
      <c r="P211" s="76"/>
      <c r="Q211" s="76"/>
      <c r="R211" s="108"/>
      <c r="S211" s="108"/>
      <c r="T211" s="108"/>
      <c r="U211" s="108"/>
      <c r="V211" s="109"/>
      <c r="W211" s="109"/>
      <c r="X211" s="109"/>
      <c r="Y211" s="109"/>
      <c r="Z211" s="50"/>
      <c r="AA211" s="71"/>
      <c r="AB211" s="71"/>
      <c r="AC211" s="72"/>
      <c r="AD211" s="78" t="s">
        <v>2036</v>
      </c>
      <c r="AE211" s="78">
        <v>611</v>
      </c>
      <c r="AF211" s="78">
        <v>15758</v>
      </c>
      <c r="AG211" s="78">
        <v>6517</v>
      </c>
      <c r="AH211" s="78">
        <v>111</v>
      </c>
      <c r="AI211" s="78">
        <v>-18000</v>
      </c>
      <c r="AJ211" s="78" t="s">
        <v>2335</v>
      </c>
      <c r="AK211" s="78" t="s">
        <v>2560</v>
      </c>
      <c r="AL211" s="82" t="s">
        <v>2725</v>
      </c>
      <c r="AM211" s="78" t="s">
        <v>353</v>
      </c>
      <c r="AN211" s="80">
        <v>39911.735138888886</v>
      </c>
      <c r="AO211" s="82" t="s">
        <v>2932</v>
      </c>
      <c r="AP211" s="78" t="b">
        <v>0</v>
      </c>
      <c r="AQ211" s="78" t="b">
        <v>0</v>
      </c>
      <c r="AR211" s="78" t="b">
        <v>0</v>
      </c>
      <c r="AS211" s="78" t="s">
        <v>398</v>
      </c>
      <c r="AT211" s="78">
        <v>676</v>
      </c>
      <c r="AU211" s="82" t="s">
        <v>3115</v>
      </c>
      <c r="AV211" s="78" t="b">
        <v>1</v>
      </c>
      <c r="AW211" s="78" t="s">
        <v>460</v>
      </c>
      <c r="AX211" s="82" t="s">
        <v>3664</v>
      </c>
      <c r="AY211" s="78" t="s">
        <v>65</v>
      </c>
      <c r="AZ211" s="2"/>
      <c r="BA211" s="3"/>
      <c r="BB211" s="3"/>
      <c r="BC211" s="3"/>
      <c r="BD211" s="3"/>
    </row>
    <row r="212" spans="1:56" x14ac:dyDescent="0.25">
      <c r="A212" s="64" t="s">
        <v>749</v>
      </c>
      <c r="B212" s="65"/>
      <c r="C212" s="65"/>
      <c r="D212" s="66"/>
      <c r="E212" s="96"/>
      <c r="F212" s="94" t="s">
        <v>3331</v>
      </c>
      <c r="G212" s="95"/>
      <c r="H212" s="69"/>
      <c r="I212" s="70"/>
      <c r="J212" s="97"/>
      <c r="K212" s="69" t="s">
        <v>4008</v>
      </c>
      <c r="L212" s="98"/>
      <c r="M212" s="74"/>
      <c r="N212" s="74"/>
      <c r="O212" s="75"/>
      <c r="P212" s="76"/>
      <c r="Q212" s="76"/>
      <c r="R212" s="108"/>
      <c r="S212" s="108"/>
      <c r="T212" s="108"/>
      <c r="U212" s="108"/>
      <c r="V212" s="109"/>
      <c r="W212" s="109"/>
      <c r="X212" s="109"/>
      <c r="Y212" s="109"/>
      <c r="Z212" s="50"/>
      <c r="AA212" s="71"/>
      <c r="AB212" s="71"/>
      <c r="AC212" s="72"/>
      <c r="AD212" s="78" t="s">
        <v>2037</v>
      </c>
      <c r="AE212" s="78">
        <v>1615</v>
      </c>
      <c r="AF212" s="78">
        <v>582</v>
      </c>
      <c r="AG212" s="78">
        <v>4339</v>
      </c>
      <c r="AH212" s="78">
        <v>2293</v>
      </c>
      <c r="AI212" s="78">
        <v>3600</v>
      </c>
      <c r="AJ212" s="78" t="s">
        <v>2336</v>
      </c>
      <c r="AK212" s="78" t="s">
        <v>341</v>
      </c>
      <c r="AL212" s="78"/>
      <c r="AM212" s="78" t="s">
        <v>310</v>
      </c>
      <c r="AN212" s="80">
        <v>40944.109131944446</v>
      </c>
      <c r="AO212" s="82" t="s">
        <v>2933</v>
      </c>
      <c r="AP212" s="78" t="b">
        <v>0</v>
      </c>
      <c r="AQ212" s="78" t="b">
        <v>0</v>
      </c>
      <c r="AR212" s="78" t="b">
        <v>1</v>
      </c>
      <c r="AS212" s="78" t="s">
        <v>398</v>
      </c>
      <c r="AT212" s="78">
        <v>45</v>
      </c>
      <c r="AU212" s="82" t="s">
        <v>3116</v>
      </c>
      <c r="AV212" s="78" t="b">
        <v>0</v>
      </c>
      <c r="AW212" s="78" t="s">
        <v>460</v>
      </c>
      <c r="AX212" s="82" t="s">
        <v>3665</v>
      </c>
      <c r="AY212" s="78" t="s">
        <v>66</v>
      </c>
      <c r="AZ212" s="2"/>
      <c r="BA212" s="3"/>
      <c r="BB212" s="3"/>
      <c r="BC212" s="3"/>
      <c r="BD212" s="3"/>
    </row>
    <row r="213" spans="1:56" x14ac:dyDescent="0.25">
      <c r="A213" s="64" t="s">
        <v>922</v>
      </c>
      <c r="B213" s="65"/>
      <c r="C213" s="65"/>
      <c r="D213" s="66"/>
      <c r="E213" s="96"/>
      <c r="F213" s="94" t="s">
        <v>3332</v>
      </c>
      <c r="G213" s="95"/>
      <c r="H213" s="69"/>
      <c r="I213" s="70"/>
      <c r="J213" s="97"/>
      <c r="K213" s="69" t="s">
        <v>4009</v>
      </c>
      <c r="L213" s="98"/>
      <c r="M213" s="74"/>
      <c r="N213" s="74"/>
      <c r="O213" s="75"/>
      <c r="P213" s="76"/>
      <c r="Q213" s="76"/>
      <c r="R213" s="108"/>
      <c r="S213" s="108"/>
      <c r="T213" s="108"/>
      <c r="U213" s="108"/>
      <c r="V213" s="109"/>
      <c r="W213" s="109"/>
      <c r="X213" s="109"/>
      <c r="Y213" s="109"/>
      <c r="Z213" s="50"/>
      <c r="AA213" s="71"/>
      <c r="AB213" s="71"/>
      <c r="AC213" s="72"/>
      <c r="AD213" s="78" t="s">
        <v>2038</v>
      </c>
      <c r="AE213" s="78">
        <v>1147</v>
      </c>
      <c r="AF213" s="78">
        <v>3403</v>
      </c>
      <c r="AG213" s="78">
        <v>1931</v>
      </c>
      <c r="AH213" s="78">
        <v>65</v>
      </c>
      <c r="AI213" s="78">
        <v>3600</v>
      </c>
      <c r="AJ213" s="78" t="s">
        <v>2337</v>
      </c>
      <c r="AK213" s="78"/>
      <c r="AL213" s="82" t="s">
        <v>2726</v>
      </c>
      <c r="AM213" s="78" t="s">
        <v>310</v>
      </c>
      <c r="AN213" s="80">
        <v>41187.599016203705</v>
      </c>
      <c r="AO213" s="78"/>
      <c r="AP213" s="78" t="b">
        <v>1</v>
      </c>
      <c r="AQ213" s="78" t="b">
        <v>0</v>
      </c>
      <c r="AR213" s="78" t="b">
        <v>0</v>
      </c>
      <c r="AS213" s="78" t="s">
        <v>398</v>
      </c>
      <c r="AT213" s="78">
        <v>202</v>
      </c>
      <c r="AU213" s="82" t="s">
        <v>410</v>
      </c>
      <c r="AV213" s="78" t="b">
        <v>1</v>
      </c>
      <c r="AW213" s="78" t="s">
        <v>460</v>
      </c>
      <c r="AX213" s="82" t="s">
        <v>3666</v>
      </c>
      <c r="AY213" s="78" t="s">
        <v>65</v>
      </c>
      <c r="AZ213" s="2"/>
      <c r="BA213" s="3"/>
      <c r="BB213" s="3"/>
      <c r="BC213" s="3"/>
      <c r="BD213" s="3"/>
    </row>
    <row r="214" spans="1:56" x14ac:dyDescent="0.25">
      <c r="A214" s="64" t="s">
        <v>750</v>
      </c>
      <c r="B214" s="65"/>
      <c r="C214" s="65"/>
      <c r="D214" s="66"/>
      <c r="E214" s="96"/>
      <c r="F214" s="94" t="s">
        <v>3333</v>
      </c>
      <c r="G214" s="95"/>
      <c r="H214" s="69"/>
      <c r="I214" s="70"/>
      <c r="J214" s="97"/>
      <c r="K214" s="69" t="s">
        <v>4010</v>
      </c>
      <c r="L214" s="98"/>
      <c r="M214" s="74"/>
      <c r="N214" s="74"/>
      <c r="O214" s="75"/>
      <c r="P214" s="76"/>
      <c r="Q214" s="76"/>
      <c r="R214" s="108"/>
      <c r="S214" s="108"/>
      <c r="T214" s="108"/>
      <c r="U214" s="108"/>
      <c r="V214" s="109"/>
      <c r="W214" s="109"/>
      <c r="X214" s="109"/>
      <c r="Y214" s="109"/>
      <c r="Z214" s="50"/>
      <c r="AA214" s="71"/>
      <c r="AB214" s="71"/>
      <c r="AC214" s="72"/>
      <c r="AD214" s="78" t="s">
        <v>2039</v>
      </c>
      <c r="AE214" s="78">
        <v>834</v>
      </c>
      <c r="AF214" s="78">
        <v>5505</v>
      </c>
      <c r="AG214" s="78">
        <v>27347</v>
      </c>
      <c r="AH214" s="78">
        <v>16163</v>
      </c>
      <c r="AI214" s="78">
        <v>10800</v>
      </c>
      <c r="AJ214" s="78" t="s">
        <v>2338</v>
      </c>
      <c r="AK214" s="78" t="s">
        <v>544</v>
      </c>
      <c r="AL214" s="78"/>
      <c r="AM214" s="78" t="s">
        <v>544</v>
      </c>
      <c r="AN214" s="80">
        <v>40100.628541666665</v>
      </c>
      <c r="AO214" s="82" t="s">
        <v>2934</v>
      </c>
      <c r="AP214" s="78" t="b">
        <v>0</v>
      </c>
      <c r="AQ214" s="78" t="b">
        <v>0</v>
      </c>
      <c r="AR214" s="78" t="b">
        <v>1</v>
      </c>
      <c r="AS214" s="78" t="s">
        <v>398</v>
      </c>
      <c r="AT214" s="78">
        <v>37</v>
      </c>
      <c r="AU214" s="82" t="s">
        <v>3117</v>
      </c>
      <c r="AV214" s="78" t="b">
        <v>0</v>
      </c>
      <c r="AW214" s="78" t="s">
        <v>460</v>
      </c>
      <c r="AX214" s="82" t="s">
        <v>3667</v>
      </c>
      <c r="AY214" s="78" t="s">
        <v>66</v>
      </c>
      <c r="AZ214" s="2"/>
      <c r="BA214" s="3"/>
      <c r="BB214" s="3"/>
      <c r="BC214" s="3"/>
      <c r="BD214" s="3"/>
    </row>
    <row r="215" spans="1:56" x14ac:dyDescent="0.25">
      <c r="A215" s="64" t="s">
        <v>751</v>
      </c>
      <c r="B215" s="65"/>
      <c r="C215" s="65"/>
      <c r="D215" s="66"/>
      <c r="E215" s="96"/>
      <c r="F215" s="94" t="s">
        <v>3334</v>
      </c>
      <c r="G215" s="95"/>
      <c r="H215" s="69"/>
      <c r="I215" s="70"/>
      <c r="J215" s="97"/>
      <c r="K215" s="69" t="s">
        <v>4011</v>
      </c>
      <c r="L215" s="98"/>
      <c r="M215" s="74"/>
      <c r="N215" s="74"/>
      <c r="O215" s="75"/>
      <c r="P215" s="76"/>
      <c r="Q215" s="76"/>
      <c r="R215" s="108"/>
      <c r="S215" s="108"/>
      <c r="T215" s="108"/>
      <c r="U215" s="108"/>
      <c r="V215" s="109"/>
      <c r="W215" s="109"/>
      <c r="X215" s="109"/>
      <c r="Y215" s="109"/>
      <c r="Z215" s="50"/>
      <c r="AA215" s="71"/>
      <c r="AB215" s="71"/>
      <c r="AC215" s="72"/>
      <c r="AD215" s="78" t="s">
        <v>2040</v>
      </c>
      <c r="AE215" s="78">
        <v>359</v>
      </c>
      <c r="AF215" s="78">
        <v>291</v>
      </c>
      <c r="AG215" s="78">
        <v>175</v>
      </c>
      <c r="AH215" s="78">
        <v>73</v>
      </c>
      <c r="AI215" s="78">
        <v>-25200</v>
      </c>
      <c r="AJ215" s="78" t="s">
        <v>2339</v>
      </c>
      <c r="AK215" s="78" t="s">
        <v>2561</v>
      </c>
      <c r="AL215" s="82" t="s">
        <v>2727</v>
      </c>
      <c r="AM215" s="78" t="s">
        <v>354</v>
      </c>
      <c r="AN215" s="80">
        <v>42255.584398148145</v>
      </c>
      <c r="AO215" s="82" t="s">
        <v>2935</v>
      </c>
      <c r="AP215" s="78" t="b">
        <v>1</v>
      </c>
      <c r="AQ215" s="78" t="b">
        <v>0</v>
      </c>
      <c r="AR215" s="78" t="b">
        <v>1</v>
      </c>
      <c r="AS215" s="78" t="s">
        <v>398</v>
      </c>
      <c r="AT215" s="78">
        <v>15</v>
      </c>
      <c r="AU215" s="82" t="s">
        <v>410</v>
      </c>
      <c r="AV215" s="78" t="b">
        <v>0</v>
      </c>
      <c r="AW215" s="78" t="s">
        <v>460</v>
      </c>
      <c r="AX215" s="82" t="s">
        <v>3668</v>
      </c>
      <c r="AY215" s="78" t="s">
        <v>66</v>
      </c>
      <c r="AZ215" s="2"/>
      <c r="BA215" s="3"/>
      <c r="BB215" s="3"/>
      <c r="BC215" s="3"/>
      <c r="BD215" s="3"/>
    </row>
    <row r="216" spans="1:56" x14ac:dyDescent="0.25">
      <c r="A216" s="64" t="s">
        <v>923</v>
      </c>
      <c r="B216" s="65"/>
      <c r="C216" s="65"/>
      <c r="D216" s="66"/>
      <c r="E216" s="96"/>
      <c r="F216" s="94" t="s">
        <v>3335</v>
      </c>
      <c r="G216" s="95"/>
      <c r="H216" s="69"/>
      <c r="I216" s="70"/>
      <c r="J216" s="97"/>
      <c r="K216" s="69" t="s">
        <v>4012</v>
      </c>
      <c r="L216" s="98"/>
      <c r="M216" s="74"/>
      <c r="N216" s="74"/>
      <c r="O216" s="75"/>
      <c r="P216" s="76"/>
      <c r="Q216" s="76"/>
      <c r="R216" s="108"/>
      <c r="S216" s="108"/>
      <c r="T216" s="108"/>
      <c r="U216" s="108"/>
      <c r="V216" s="109"/>
      <c r="W216" s="109"/>
      <c r="X216" s="109"/>
      <c r="Y216" s="109"/>
      <c r="Z216" s="50"/>
      <c r="AA216" s="71"/>
      <c r="AB216" s="71"/>
      <c r="AC216" s="72"/>
      <c r="AD216" s="78" t="s">
        <v>2041</v>
      </c>
      <c r="AE216" s="78">
        <v>654</v>
      </c>
      <c r="AF216" s="78">
        <v>649</v>
      </c>
      <c r="AG216" s="78">
        <v>710</v>
      </c>
      <c r="AH216" s="78">
        <v>112</v>
      </c>
      <c r="AI216" s="78"/>
      <c r="AJ216" s="78" t="s">
        <v>2340</v>
      </c>
      <c r="AK216" s="78" t="s">
        <v>2562</v>
      </c>
      <c r="AL216" s="82" t="s">
        <v>2728</v>
      </c>
      <c r="AM216" s="78"/>
      <c r="AN216" s="80">
        <v>40212.607546296298</v>
      </c>
      <c r="AO216" s="78"/>
      <c r="AP216" s="78" t="b">
        <v>0</v>
      </c>
      <c r="AQ216" s="78" t="b">
        <v>0</v>
      </c>
      <c r="AR216" s="78" t="b">
        <v>1</v>
      </c>
      <c r="AS216" s="78" t="s">
        <v>399</v>
      </c>
      <c r="AT216" s="78">
        <v>29</v>
      </c>
      <c r="AU216" s="82" t="s">
        <v>3118</v>
      </c>
      <c r="AV216" s="78" t="b">
        <v>0</v>
      </c>
      <c r="AW216" s="78" t="s">
        <v>460</v>
      </c>
      <c r="AX216" s="82" t="s">
        <v>3669</v>
      </c>
      <c r="AY216" s="78" t="s">
        <v>65</v>
      </c>
      <c r="AZ216" s="2"/>
      <c r="BA216" s="3"/>
      <c r="BB216" s="3"/>
      <c r="BC216" s="3"/>
      <c r="BD216" s="3"/>
    </row>
    <row r="217" spans="1:56" x14ac:dyDescent="0.25">
      <c r="A217" s="64" t="s">
        <v>752</v>
      </c>
      <c r="B217" s="65"/>
      <c r="C217" s="65"/>
      <c r="D217" s="66"/>
      <c r="E217" s="96"/>
      <c r="F217" s="94" t="s">
        <v>3336</v>
      </c>
      <c r="G217" s="95"/>
      <c r="H217" s="69"/>
      <c r="I217" s="70"/>
      <c r="J217" s="97"/>
      <c r="K217" s="69" t="s">
        <v>4013</v>
      </c>
      <c r="L217" s="98"/>
      <c r="M217" s="74"/>
      <c r="N217" s="74"/>
      <c r="O217" s="75"/>
      <c r="P217" s="76"/>
      <c r="Q217" s="76"/>
      <c r="R217" s="108"/>
      <c r="S217" s="108"/>
      <c r="T217" s="108"/>
      <c r="U217" s="108"/>
      <c r="V217" s="109"/>
      <c r="W217" s="109"/>
      <c r="X217" s="109"/>
      <c r="Y217" s="109"/>
      <c r="Z217" s="50"/>
      <c r="AA217" s="71"/>
      <c r="AB217" s="71"/>
      <c r="AC217" s="72"/>
      <c r="AD217" s="78" t="s">
        <v>2042</v>
      </c>
      <c r="AE217" s="78">
        <v>1749</v>
      </c>
      <c r="AF217" s="78">
        <v>1478</v>
      </c>
      <c r="AG217" s="78">
        <v>105309</v>
      </c>
      <c r="AH217" s="78">
        <v>74645</v>
      </c>
      <c r="AI217" s="78"/>
      <c r="AJ217" s="78" t="s">
        <v>2341</v>
      </c>
      <c r="AK217" s="78" t="s">
        <v>2563</v>
      </c>
      <c r="AL217" s="78"/>
      <c r="AM217" s="78"/>
      <c r="AN217" s="80">
        <v>40521.612430555557</v>
      </c>
      <c r="AO217" s="82" t="s">
        <v>2936</v>
      </c>
      <c r="AP217" s="78" t="b">
        <v>1</v>
      </c>
      <c r="AQ217" s="78" t="b">
        <v>0</v>
      </c>
      <c r="AR217" s="78" t="b">
        <v>1</v>
      </c>
      <c r="AS217" s="78" t="s">
        <v>403</v>
      </c>
      <c r="AT217" s="78">
        <v>303</v>
      </c>
      <c r="AU217" s="82" t="s">
        <v>410</v>
      </c>
      <c r="AV217" s="78" t="b">
        <v>0</v>
      </c>
      <c r="AW217" s="78" t="s">
        <v>460</v>
      </c>
      <c r="AX217" s="82" t="s">
        <v>3670</v>
      </c>
      <c r="AY217" s="78" t="s">
        <v>66</v>
      </c>
      <c r="AZ217" s="2"/>
      <c r="BA217" s="3"/>
      <c r="BB217" s="3"/>
      <c r="BC217" s="3"/>
      <c r="BD217" s="3"/>
    </row>
    <row r="218" spans="1:56" x14ac:dyDescent="0.25">
      <c r="A218" s="64" t="s">
        <v>924</v>
      </c>
      <c r="B218" s="65"/>
      <c r="C218" s="65"/>
      <c r="D218" s="66"/>
      <c r="E218" s="96"/>
      <c r="F218" s="94" t="s">
        <v>3337</v>
      </c>
      <c r="G218" s="95"/>
      <c r="H218" s="69"/>
      <c r="I218" s="70"/>
      <c r="J218" s="97"/>
      <c r="K218" s="69" t="s">
        <v>4014</v>
      </c>
      <c r="L218" s="98"/>
      <c r="M218" s="74"/>
      <c r="N218" s="74"/>
      <c r="O218" s="75"/>
      <c r="P218" s="76"/>
      <c r="Q218" s="76"/>
      <c r="R218" s="108"/>
      <c r="S218" s="108"/>
      <c r="T218" s="108"/>
      <c r="U218" s="108"/>
      <c r="V218" s="109"/>
      <c r="W218" s="109"/>
      <c r="X218" s="109"/>
      <c r="Y218" s="109"/>
      <c r="Z218" s="50"/>
      <c r="AA218" s="71"/>
      <c r="AB218" s="71"/>
      <c r="AC218" s="72"/>
      <c r="AD218" s="78" t="s">
        <v>2043</v>
      </c>
      <c r="AE218" s="78">
        <v>1052</v>
      </c>
      <c r="AF218" s="78">
        <v>638</v>
      </c>
      <c r="AG218" s="78">
        <v>13955</v>
      </c>
      <c r="AH218" s="78">
        <v>4603</v>
      </c>
      <c r="AI218" s="78">
        <v>7200</v>
      </c>
      <c r="AJ218" s="78" t="s">
        <v>2342</v>
      </c>
      <c r="AK218" s="78"/>
      <c r="AL218" s="78"/>
      <c r="AM218" s="78" t="s">
        <v>323</v>
      </c>
      <c r="AN218" s="80">
        <v>40888.450983796298</v>
      </c>
      <c r="AO218" s="82" t="s">
        <v>2937</v>
      </c>
      <c r="AP218" s="78" t="b">
        <v>0</v>
      </c>
      <c r="AQ218" s="78" t="b">
        <v>0</v>
      </c>
      <c r="AR218" s="78" t="b">
        <v>1</v>
      </c>
      <c r="AS218" s="78" t="s">
        <v>403</v>
      </c>
      <c r="AT218" s="78">
        <v>66</v>
      </c>
      <c r="AU218" s="82" t="s">
        <v>3119</v>
      </c>
      <c r="AV218" s="78" t="b">
        <v>0</v>
      </c>
      <c r="AW218" s="78" t="s">
        <v>460</v>
      </c>
      <c r="AX218" s="82" t="s">
        <v>3671</v>
      </c>
      <c r="AY218" s="78" t="s">
        <v>65</v>
      </c>
      <c r="AZ218" s="2"/>
      <c r="BA218" s="3"/>
      <c r="BB218" s="3"/>
      <c r="BC218" s="3"/>
      <c r="BD218" s="3"/>
    </row>
    <row r="219" spans="1:56" x14ac:dyDescent="0.25">
      <c r="A219" s="64" t="s">
        <v>753</v>
      </c>
      <c r="B219" s="65"/>
      <c r="C219" s="65"/>
      <c r="D219" s="66"/>
      <c r="E219" s="96"/>
      <c r="F219" s="94" t="s">
        <v>3338</v>
      </c>
      <c r="G219" s="95"/>
      <c r="H219" s="69"/>
      <c r="I219" s="70"/>
      <c r="J219" s="97"/>
      <c r="K219" s="69" t="s">
        <v>4015</v>
      </c>
      <c r="L219" s="98"/>
      <c r="M219" s="74"/>
      <c r="N219" s="74"/>
      <c r="O219" s="75"/>
      <c r="P219" s="76"/>
      <c r="Q219" s="76"/>
      <c r="R219" s="108"/>
      <c r="S219" s="108"/>
      <c r="T219" s="108"/>
      <c r="U219" s="108"/>
      <c r="V219" s="109"/>
      <c r="W219" s="109"/>
      <c r="X219" s="109"/>
      <c r="Y219" s="109"/>
      <c r="Z219" s="50"/>
      <c r="AA219" s="71"/>
      <c r="AB219" s="71"/>
      <c r="AC219" s="72"/>
      <c r="AD219" s="78" t="s">
        <v>2044</v>
      </c>
      <c r="AE219" s="78">
        <v>9177</v>
      </c>
      <c r="AF219" s="78">
        <v>8379</v>
      </c>
      <c r="AG219" s="78">
        <v>185098</v>
      </c>
      <c r="AH219" s="78">
        <v>287</v>
      </c>
      <c r="AI219" s="78">
        <v>-18000</v>
      </c>
      <c r="AJ219" s="78" t="s">
        <v>2343</v>
      </c>
      <c r="AK219" s="78" t="s">
        <v>2564</v>
      </c>
      <c r="AL219" s="78"/>
      <c r="AM219" s="78" t="s">
        <v>353</v>
      </c>
      <c r="AN219" s="80">
        <v>40689.953831018516</v>
      </c>
      <c r="AO219" s="78"/>
      <c r="AP219" s="78" t="b">
        <v>0</v>
      </c>
      <c r="AQ219" s="78" t="b">
        <v>0</v>
      </c>
      <c r="AR219" s="78" t="b">
        <v>1</v>
      </c>
      <c r="AS219" s="78" t="s">
        <v>398</v>
      </c>
      <c r="AT219" s="78">
        <v>422</v>
      </c>
      <c r="AU219" s="82" t="s">
        <v>427</v>
      </c>
      <c r="AV219" s="78" t="b">
        <v>0</v>
      </c>
      <c r="AW219" s="78" t="s">
        <v>460</v>
      </c>
      <c r="AX219" s="82" t="s">
        <v>3672</v>
      </c>
      <c r="AY219" s="78" t="s">
        <v>66</v>
      </c>
      <c r="AZ219" s="2"/>
      <c r="BA219" s="3"/>
      <c r="BB219" s="3"/>
      <c r="BC219" s="3"/>
      <c r="BD219" s="3"/>
    </row>
    <row r="220" spans="1:56" x14ac:dyDescent="0.25">
      <c r="A220" s="64" t="s">
        <v>203</v>
      </c>
      <c r="B220" s="65"/>
      <c r="C220" s="65"/>
      <c r="D220" s="66"/>
      <c r="E220" s="96"/>
      <c r="F220" s="94" t="s">
        <v>454</v>
      </c>
      <c r="G220" s="95"/>
      <c r="H220" s="69"/>
      <c r="I220" s="70"/>
      <c r="J220" s="97"/>
      <c r="K220" s="69" t="s">
        <v>4016</v>
      </c>
      <c r="L220" s="98"/>
      <c r="M220" s="74"/>
      <c r="N220" s="74"/>
      <c r="O220" s="75"/>
      <c r="P220" s="76"/>
      <c r="Q220" s="76"/>
      <c r="R220" s="108"/>
      <c r="S220" s="108"/>
      <c r="T220" s="108"/>
      <c r="U220" s="108"/>
      <c r="V220" s="109"/>
      <c r="W220" s="109"/>
      <c r="X220" s="109"/>
      <c r="Y220" s="109"/>
      <c r="Z220" s="50"/>
      <c r="AA220" s="71"/>
      <c r="AB220" s="71"/>
      <c r="AC220" s="72"/>
      <c r="AD220" s="78" t="s">
        <v>283</v>
      </c>
      <c r="AE220" s="78">
        <v>4915</v>
      </c>
      <c r="AF220" s="78">
        <v>4825</v>
      </c>
      <c r="AG220" s="78">
        <v>23356</v>
      </c>
      <c r="AH220" s="78">
        <v>49</v>
      </c>
      <c r="AI220" s="78"/>
      <c r="AJ220" s="78" t="s">
        <v>303</v>
      </c>
      <c r="AK220" s="78" t="s">
        <v>334</v>
      </c>
      <c r="AL220" s="78"/>
      <c r="AM220" s="78"/>
      <c r="AN220" s="80">
        <v>42153.914224537039</v>
      </c>
      <c r="AO220" s="82" t="s">
        <v>393</v>
      </c>
      <c r="AP220" s="78" t="b">
        <v>1</v>
      </c>
      <c r="AQ220" s="78" t="b">
        <v>0</v>
      </c>
      <c r="AR220" s="78" t="b">
        <v>0</v>
      </c>
      <c r="AS220" s="78" t="s">
        <v>408</v>
      </c>
      <c r="AT220" s="78">
        <v>64</v>
      </c>
      <c r="AU220" s="82" t="s">
        <v>410</v>
      </c>
      <c r="AV220" s="78" t="b">
        <v>0</v>
      </c>
      <c r="AW220" s="78" t="s">
        <v>460</v>
      </c>
      <c r="AX220" s="82" t="s">
        <v>476</v>
      </c>
      <c r="AY220" s="78" t="s">
        <v>65</v>
      </c>
      <c r="AZ220" s="2"/>
      <c r="BA220" s="3"/>
      <c r="BB220" s="3"/>
      <c r="BC220" s="3"/>
      <c r="BD220" s="3"/>
    </row>
    <row r="221" spans="1:56" x14ac:dyDescent="0.25">
      <c r="A221" s="64" t="s">
        <v>754</v>
      </c>
      <c r="B221" s="65"/>
      <c r="C221" s="65"/>
      <c r="D221" s="66"/>
      <c r="E221" s="96"/>
      <c r="F221" s="94" t="s">
        <v>3339</v>
      </c>
      <c r="G221" s="95"/>
      <c r="H221" s="69"/>
      <c r="I221" s="70"/>
      <c r="J221" s="97"/>
      <c r="K221" s="69" t="s">
        <v>4017</v>
      </c>
      <c r="L221" s="98"/>
      <c r="M221" s="74"/>
      <c r="N221" s="74"/>
      <c r="O221" s="75"/>
      <c r="P221" s="76"/>
      <c r="Q221" s="76"/>
      <c r="R221" s="108"/>
      <c r="S221" s="108"/>
      <c r="T221" s="108"/>
      <c r="U221" s="108"/>
      <c r="V221" s="109"/>
      <c r="W221" s="109"/>
      <c r="X221" s="109"/>
      <c r="Y221" s="109"/>
      <c r="Z221" s="50"/>
      <c r="AA221" s="71"/>
      <c r="AB221" s="71"/>
      <c r="AC221" s="72"/>
      <c r="AD221" s="78" t="s">
        <v>2045</v>
      </c>
      <c r="AE221" s="78">
        <v>125</v>
      </c>
      <c r="AF221" s="78">
        <v>46</v>
      </c>
      <c r="AG221" s="78">
        <v>42</v>
      </c>
      <c r="AH221" s="78">
        <v>104</v>
      </c>
      <c r="AI221" s="78"/>
      <c r="AJ221" s="78" t="s">
        <v>2344</v>
      </c>
      <c r="AK221" s="78" t="s">
        <v>2565</v>
      </c>
      <c r="AL221" s="78"/>
      <c r="AM221" s="78"/>
      <c r="AN221" s="80">
        <v>41538.049074074072</v>
      </c>
      <c r="AO221" s="82" t="s">
        <v>2938</v>
      </c>
      <c r="AP221" s="78" t="b">
        <v>0</v>
      </c>
      <c r="AQ221" s="78" t="b">
        <v>0</v>
      </c>
      <c r="AR221" s="78" t="b">
        <v>0</v>
      </c>
      <c r="AS221" s="78" t="s">
        <v>398</v>
      </c>
      <c r="AT221" s="78">
        <v>0</v>
      </c>
      <c r="AU221" s="82" t="s">
        <v>423</v>
      </c>
      <c r="AV221" s="78" t="b">
        <v>0</v>
      </c>
      <c r="AW221" s="78" t="s">
        <v>460</v>
      </c>
      <c r="AX221" s="82" t="s">
        <v>3673</v>
      </c>
      <c r="AY221" s="78" t="s">
        <v>66</v>
      </c>
      <c r="AZ221" s="2"/>
      <c r="BA221" s="3"/>
      <c r="BB221" s="3"/>
      <c r="BC221" s="3"/>
      <c r="BD221" s="3"/>
    </row>
    <row r="222" spans="1:56" x14ac:dyDescent="0.25">
      <c r="A222" s="64" t="s">
        <v>755</v>
      </c>
      <c r="B222" s="65"/>
      <c r="C222" s="65"/>
      <c r="D222" s="66"/>
      <c r="E222" s="96"/>
      <c r="F222" s="94" t="s">
        <v>3340</v>
      </c>
      <c r="G222" s="95"/>
      <c r="H222" s="69"/>
      <c r="I222" s="70"/>
      <c r="J222" s="97"/>
      <c r="K222" s="69" t="s">
        <v>4018</v>
      </c>
      <c r="L222" s="98"/>
      <c r="M222" s="74"/>
      <c r="N222" s="74"/>
      <c r="O222" s="75"/>
      <c r="P222" s="76"/>
      <c r="Q222" s="76"/>
      <c r="R222" s="108"/>
      <c r="S222" s="108"/>
      <c r="T222" s="108"/>
      <c r="U222" s="108"/>
      <c r="V222" s="109"/>
      <c r="W222" s="109"/>
      <c r="X222" s="109"/>
      <c r="Y222" s="109"/>
      <c r="Z222" s="50"/>
      <c r="AA222" s="71"/>
      <c r="AB222" s="71"/>
      <c r="AC222" s="72"/>
      <c r="AD222" s="78" t="s">
        <v>2046</v>
      </c>
      <c r="AE222" s="78">
        <v>206</v>
      </c>
      <c r="AF222" s="78">
        <v>161</v>
      </c>
      <c r="AG222" s="78">
        <v>2618</v>
      </c>
      <c r="AH222" s="78">
        <v>2596</v>
      </c>
      <c r="AI222" s="78"/>
      <c r="AJ222" s="78"/>
      <c r="AK222" s="78"/>
      <c r="AL222" s="78"/>
      <c r="AM222" s="78"/>
      <c r="AN222" s="80">
        <v>42401.563136574077</v>
      </c>
      <c r="AO222" s="82" t="s">
        <v>2939</v>
      </c>
      <c r="AP222" s="78" t="b">
        <v>1</v>
      </c>
      <c r="AQ222" s="78" t="b">
        <v>0</v>
      </c>
      <c r="AR222" s="78" t="b">
        <v>1</v>
      </c>
      <c r="AS222" s="78" t="s">
        <v>398</v>
      </c>
      <c r="AT222" s="78">
        <v>2</v>
      </c>
      <c r="AU222" s="78"/>
      <c r="AV222" s="78" t="b">
        <v>0</v>
      </c>
      <c r="AW222" s="78" t="s">
        <v>460</v>
      </c>
      <c r="AX222" s="82" t="s">
        <v>3674</v>
      </c>
      <c r="AY222" s="78" t="s">
        <v>66</v>
      </c>
      <c r="AZ222" s="2"/>
      <c r="BA222" s="3"/>
      <c r="BB222" s="3"/>
      <c r="BC222" s="3"/>
      <c r="BD222" s="3"/>
    </row>
    <row r="223" spans="1:56" x14ac:dyDescent="0.25">
      <c r="A223" s="64" t="s">
        <v>756</v>
      </c>
      <c r="B223" s="65"/>
      <c r="C223" s="65"/>
      <c r="D223" s="66"/>
      <c r="E223" s="96"/>
      <c r="F223" s="94" t="s">
        <v>3341</v>
      </c>
      <c r="G223" s="95"/>
      <c r="H223" s="69"/>
      <c r="I223" s="70"/>
      <c r="J223" s="97"/>
      <c r="K223" s="69" t="s">
        <v>4019</v>
      </c>
      <c r="L223" s="98"/>
      <c r="M223" s="74"/>
      <c r="N223" s="74"/>
      <c r="O223" s="75"/>
      <c r="P223" s="76"/>
      <c r="Q223" s="76"/>
      <c r="R223" s="108"/>
      <c r="S223" s="108"/>
      <c r="T223" s="108"/>
      <c r="U223" s="108"/>
      <c r="V223" s="109"/>
      <c r="W223" s="109"/>
      <c r="X223" s="109"/>
      <c r="Y223" s="109"/>
      <c r="Z223" s="50"/>
      <c r="AA223" s="71"/>
      <c r="AB223" s="71"/>
      <c r="AC223" s="72"/>
      <c r="AD223" s="78" t="s">
        <v>2047</v>
      </c>
      <c r="AE223" s="78">
        <v>3597</v>
      </c>
      <c r="AF223" s="78">
        <v>2771</v>
      </c>
      <c r="AG223" s="78">
        <v>46375</v>
      </c>
      <c r="AH223" s="78">
        <v>16924</v>
      </c>
      <c r="AI223" s="78">
        <v>-25200</v>
      </c>
      <c r="AJ223" s="78" t="s">
        <v>2345</v>
      </c>
      <c r="AK223" s="78" t="s">
        <v>2566</v>
      </c>
      <c r="AL223" s="78"/>
      <c r="AM223" s="78" t="s">
        <v>354</v>
      </c>
      <c r="AN223" s="80">
        <v>41299.019826388889</v>
      </c>
      <c r="AO223" s="82" t="s">
        <v>2940</v>
      </c>
      <c r="AP223" s="78" t="b">
        <v>0</v>
      </c>
      <c r="AQ223" s="78" t="b">
        <v>0</v>
      </c>
      <c r="AR223" s="78" t="b">
        <v>1</v>
      </c>
      <c r="AS223" s="78" t="s">
        <v>398</v>
      </c>
      <c r="AT223" s="78">
        <v>187</v>
      </c>
      <c r="AU223" s="82" t="s">
        <v>410</v>
      </c>
      <c r="AV223" s="78" t="b">
        <v>0</v>
      </c>
      <c r="AW223" s="78" t="s">
        <v>460</v>
      </c>
      <c r="AX223" s="82" t="s">
        <v>3675</v>
      </c>
      <c r="AY223" s="78" t="s">
        <v>66</v>
      </c>
      <c r="AZ223" s="2"/>
      <c r="BA223" s="3"/>
      <c r="BB223" s="3"/>
      <c r="BC223" s="3"/>
      <c r="BD223" s="3"/>
    </row>
    <row r="224" spans="1:56" x14ac:dyDescent="0.25">
      <c r="A224" s="64" t="s">
        <v>925</v>
      </c>
      <c r="B224" s="65"/>
      <c r="C224" s="65"/>
      <c r="D224" s="66"/>
      <c r="E224" s="96"/>
      <c r="F224" s="94" t="s">
        <v>3342</v>
      </c>
      <c r="G224" s="95"/>
      <c r="H224" s="69"/>
      <c r="I224" s="70"/>
      <c r="J224" s="97"/>
      <c r="K224" s="69" t="s">
        <v>4020</v>
      </c>
      <c r="L224" s="98"/>
      <c r="M224" s="74"/>
      <c r="N224" s="74"/>
      <c r="O224" s="75"/>
      <c r="P224" s="76"/>
      <c r="Q224" s="76"/>
      <c r="R224" s="108"/>
      <c r="S224" s="108"/>
      <c r="T224" s="108"/>
      <c r="U224" s="108"/>
      <c r="V224" s="109"/>
      <c r="W224" s="109"/>
      <c r="X224" s="109"/>
      <c r="Y224" s="109"/>
      <c r="Z224" s="50"/>
      <c r="AA224" s="71"/>
      <c r="AB224" s="71"/>
      <c r="AC224" s="72"/>
      <c r="AD224" s="78" t="s">
        <v>2048</v>
      </c>
      <c r="AE224" s="78">
        <v>597</v>
      </c>
      <c r="AF224" s="78">
        <v>2932</v>
      </c>
      <c r="AG224" s="78">
        <v>1610</v>
      </c>
      <c r="AH224" s="78">
        <v>230</v>
      </c>
      <c r="AI224" s="78">
        <v>7200</v>
      </c>
      <c r="AJ224" s="78" t="s">
        <v>2346</v>
      </c>
      <c r="AK224" s="78" t="s">
        <v>2567</v>
      </c>
      <c r="AL224" s="82" t="s">
        <v>2729</v>
      </c>
      <c r="AM224" s="78" t="s">
        <v>317</v>
      </c>
      <c r="AN224" s="80">
        <v>40376.781342592592</v>
      </c>
      <c r="AO224" s="82" t="s">
        <v>2941</v>
      </c>
      <c r="AP224" s="78" t="b">
        <v>1</v>
      </c>
      <c r="AQ224" s="78" t="b">
        <v>0</v>
      </c>
      <c r="AR224" s="78" t="b">
        <v>1</v>
      </c>
      <c r="AS224" s="78" t="s">
        <v>398</v>
      </c>
      <c r="AT224" s="78">
        <v>142</v>
      </c>
      <c r="AU224" s="82" t="s">
        <v>410</v>
      </c>
      <c r="AV224" s="78" t="b">
        <v>1</v>
      </c>
      <c r="AW224" s="78" t="s">
        <v>460</v>
      </c>
      <c r="AX224" s="82" t="s">
        <v>3676</v>
      </c>
      <c r="AY224" s="78" t="s">
        <v>65</v>
      </c>
      <c r="AZ224" s="2"/>
      <c r="BA224" s="3"/>
      <c r="BB224" s="3"/>
      <c r="BC224" s="3"/>
      <c r="BD224" s="3"/>
    </row>
    <row r="225" spans="1:56" x14ac:dyDescent="0.25">
      <c r="A225" s="64" t="s">
        <v>189</v>
      </c>
      <c r="B225" s="65"/>
      <c r="C225" s="65"/>
      <c r="D225" s="66"/>
      <c r="E225" s="96"/>
      <c r="F225" s="94" t="s">
        <v>439</v>
      </c>
      <c r="G225" s="95"/>
      <c r="H225" s="69"/>
      <c r="I225" s="70"/>
      <c r="J225" s="97"/>
      <c r="K225" s="69" t="s">
        <v>4021</v>
      </c>
      <c r="L225" s="98"/>
      <c r="M225" s="74"/>
      <c r="N225" s="74"/>
      <c r="O225" s="75"/>
      <c r="P225" s="76"/>
      <c r="Q225" s="76"/>
      <c r="R225" s="108"/>
      <c r="S225" s="108"/>
      <c r="T225" s="108"/>
      <c r="U225" s="108"/>
      <c r="V225" s="109"/>
      <c r="W225" s="109"/>
      <c r="X225" s="109"/>
      <c r="Y225" s="109"/>
      <c r="Z225" s="50"/>
      <c r="AA225" s="71"/>
      <c r="AB225" s="71"/>
      <c r="AC225" s="72"/>
      <c r="AD225" s="78" t="s">
        <v>271</v>
      </c>
      <c r="AE225" s="78">
        <v>12486</v>
      </c>
      <c r="AF225" s="78">
        <v>11764</v>
      </c>
      <c r="AG225" s="78">
        <v>40951</v>
      </c>
      <c r="AH225" s="78">
        <v>25520</v>
      </c>
      <c r="AI225" s="78">
        <v>3600</v>
      </c>
      <c r="AJ225" s="78" t="s">
        <v>293</v>
      </c>
      <c r="AK225" s="78"/>
      <c r="AL225" s="82" t="s">
        <v>345</v>
      </c>
      <c r="AM225" s="78" t="s">
        <v>310</v>
      </c>
      <c r="AN225" s="80">
        <v>41286.873240740744</v>
      </c>
      <c r="AO225" s="82" t="s">
        <v>384</v>
      </c>
      <c r="AP225" s="78" t="b">
        <v>0</v>
      </c>
      <c r="AQ225" s="78" t="b">
        <v>0</v>
      </c>
      <c r="AR225" s="78" t="b">
        <v>0</v>
      </c>
      <c r="AS225" s="78" t="s">
        <v>402</v>
      </c>
      <c r="AT225" s="78">
        <v>153</v>
      </c>
      <c r="AU225" s="82" t="s">
        <v>417</v>
      </c>
      <c r="AV225" s="78" t="b">
        <v>0</v>
      </c>
      <c r="AW225" s="78" t="s">
        <v>460</v>
      </c>
      <c r="AX225" s="82" t="s">
        <v>464</v>
      </c>
      <c r="AY225" s="78" t="s">
        <v>65</v>
      </c>
      <c r="AZ225" s="2"/>
      <c r="BA225" s="3"/>
      <c r="BB225" s="3"/>
      <c r="BC225" s="3"/>
      <c r="BD225" s="3"/>
    </row>
    <row r="226" spans="1:56" x14ac:dyDescent="0.25">
      <c r="A226" s="64" t="s">
        <v>926</v>
      </c>
      <c r="B226" s="65"/>
      <c r="C226" s="65"/>
      <c r="D226" s="66"/>
      <c r="E226" s="96"/>
      <c r="F226" s="94" t="s">
        <v>3343</v>
      </c>
      <c r="G226" s="95"/>
      <c r="H226" s="69"/>
      <c r="I226" s="70"/>
      <c r="J226" s="97"/>
      <c r="K226" s="69" t="s">
        <v>4022</v>
      </c>
      <c r="L226" s="98"/>
      <c r="M226" s="74"/>
      <c r="N226" s="74"/>
      <c r="O226" s="75"/>
      <c r="P226" s="76"/>
      <c r="Q226" s="76"/>
      <c r="R226" s="108"/>
      <c r="S226" s="108"/>
      <c r="T226" s="108"/>
      <c r="U226" s="108"/>
      <c r="V226" s="109"/>
      <c r="W226" s="109"/>
      <c r="X226" s="109"/>
      <c r="Y226" s="109"/>
      <c r="Z226" s="50"/>
      <c r="AA226" s="71"/>
      <c r="AB226" s="71"/>
      <c r="AC226" s="72"/>
      <c r="AD226" s="78" t="s">
        <v>2049</v>
      </c>
      <c r="AE226" s="78">
        <v>270</v>
      </c>
      <c r="AF226" s="78">
        <v>5995</v>
      </c>
      <c r="AG226" s="78">
        <v>1692</v>
      </c>
      <c r="AH226" s="78">
        <v>9</v>
      </c>
      <c r="AI226" s="78"/>
      <c r="AJ226" s="78" t="s">
        <v>2347</v>
      </c>
      <c r="AK226" s="78" t="s">
        <v>533</v>
      </c>
      <c r="AL226" s="82" t="s">
        <v>2730</v>
      </c>
      <c r="AM226" s="78"/>
      <c r="AN226" s="80">
        <v>41698.470104166663</v>
      </c>
      <c r="AO226" s="82" t="s">
        <v>2942</v>
      </c>
      <c r="AP226" s="78" t="b">
        <v>1</v>
      </c>
      <c r="AQ226" s="78" t="b">
        <v>0</v>
      </c>
      <c r="AR226" s="78" t="b">
        <v>0</v>
      </c>
      <c r="AS226" s="78" t="s">
        <v>398</v>
      </c>
      <c r="AT226" s="78">
        <v>192</v>
      </c>
      <c r="AU226" s="82" t="s">
        <v>410</v>
      </c>
      <c r="AV226" s="78" t="b">
        <v>0</v>
      </c>
      <c r="AW226" s="78" t="s">
        <v>460</v>
      </c>
      <c r="AX226" s="82" t="s">
        <v>3677</v>
      </c>
      <c r="AY226" s="78" t="s">
        <v>65</v>
      </c>
      <c r="AZ226" s="2"/>
      <c r="BA226" s="3"/>
      <c r="BB226" s="3"/>
      <c r="BC226" s="3"/>
      <c r="BD226" s="3"/>
    </row>
    <row r="227" spans="1:56" x14ac:dyDescent="0.25">
      <c r="A227" s="64" t="s">
        <v>927</v>
      </c>
      <c r="B227" s="65"/>
      <c r="C227" s="65"/>
      <c r="D227" s="66"/>
      <c r="E227" s="96"/>
      <c r="F227" s="94" t="s">
        <v>3344</v>
      </c>
      <c r="G227" s="95"/>
      <c r="H227" s="69"/>
      <c r="I227" s="70"/>
      <c r="J227" s="97"/>
      <c r="K227" s="69" t="s">
        <v>4023</v>
      </c>
      <c r="L227" s="98"/>
      <c r="M227" s="74"/>
      <c r="N227" s="74"/>
      <c r="O227" s="75"/>
      <c r="P227" s="76"/>
      <c r="Q227" s="76"/>
      <c r="R227" s="108"/>
      <c r="S227" s="108"/>
      <c r="T227" s="108"/>
      <c r="U227" s="108"/>
      <c r="V227" s="109"/>
      <c r="W227" s="109"/>
      <c r="X227" s="109"/>
      <c r="Y227" s="109"/>
      <c r="Z227" s="50"/>
      <c r="AA227" s="71"/>
      <c r="AB227" s="71"/>
      <c r="AC227" s="72"/>
      <c r="AD227" s="78" t="s">
        <v>2050</v>
      </c>
      <c r="AE227" s="78">
        <v>1202</v>
      </c>
      <c r="AF227" s="78">
        <v>8191</v>
      </c>
      <c r="AG227" s="78">
        <v>34543</v>
      </c>
      <c r="AH227" s="78">
        <v>6835</v>
      </c>
      <c r="AI227" s="78">
        <v>3600</v>
      </c>
      <c r="AJ227" s="78" t="s">
        <v>2348</v>
      </c>
      <c r="AK227" s="78" t="s">
        <v>2568</v>
      </c>
      <c r="AL227" s="78"/>
      <c r="AM227" s="78" t="s">
        <v>310</v>
      </c>
      <c r="AN227" s="80">
        <v>39959.841527777775</v>
      </c>
      <c r="AO227" s="82" t="s">
        <v>2943</v>
      </c>
      <c r="AP227" s="78" t="b">
        <v>0</v>
      </c>
      <c r="AQ227" s="78" t="b">
        <v>0</v>
      </c>
      <c r="AR227" s="78" t="b">
        <v>0</v>
      </c>
      <c r="AS227" s="78" t="s">
        <v>398</v>
      </c>
      <c r="AT227" s="78">
        <v>165</v>
      </c>
      <c r="AU227" s="82" t="s">
        <v>411</v>
      </c>
      <c r="AV227" s="78" t="b">
        <v>0</v>
      </c>
      <c r="AW227" s="78" t="s">
        <v>460</v>
      </c>
      <c r="AX227" s="82" t="s">
        <v>3678</v>
      </c>
      <c r="AY227" s="78" t="s">
        <v>65</v>
      </c>
      <c r="AZ227" s="2"/>
      <c r="BA227" s="3"/>
      <c r="BB227" s="3"/>
      <c r="BC227" s="3"/>
      <c r="BD227" s="3"/>
    </row>
    <row r="228" spans="1:56" x14ac:dyDescent="0.25">
      <c r="A228" s="64" t="s">
        <v>928</v>
      </c>
      <c r="B228" s="65"/>
      <c r="C228" s="65"/>
      <c r="D228" s="66"/>
      <c r="E228" s="96"/>
      <c r="F228" s="94" t="s">
        <v>3345</v>
      </c>
      <c r="G228" s="95"/>
      <c r="H228" s="69"/>
      <c r="I228" s="70"/>
      <c r="J228" s="97"/>
      <c r="K228" s="69" t="s">
        <v>4024</v>
      </c>
      <c r="L228" s="98"/>
      <c r="M228" s="74"/>
      <c r="N228" s="74"/>
      <c r="O228" s="75"/>
      <c r="P228" s="76"/>
      <c r="Q228" s="76"/>
      <c r="R228" s="108"/>
      <c r="S228" s="108"/>
      <c r="T228" s="108"/>
      <c r="U228" s="108"/>
      <c r="V228" s="109"/>
      <c r="W228" s="109"/>
      <c r="X228" s="109"/>
      <c r="Y228" s="109"/>
      <c r="Z228" s="50"/>
      <c r="AA228" s="71"/>
      <c r="AB228" s="71"/>
      <c r="AC228" s="72"/>
      <c r="AD228" s="78" t="s">
        <v>2051</v>
      </c>
      <c r="AE228" s="78">
        <v>3835</v>
      </c>
      <c r="AF228" s="78">
        <v>4712</v>
      </c>
      <c r="AG228" s="78">
        <v>52596</v>
      </c>
      <c r="AH228" s="78">
        <v>28</v>
      </c>
      <c r="AI228" s="78">
        <v>3600</v>
      </c>
      <c r="AJ228" s="78" t="s">
        <v>2349</v>
      </c>
      <c r="AK228" s="78"/>
      <c r="AL228" s="78"/>
      <c r="AM228" s="78" t="s">
        <v>363</v>
      </c>
      <c r="AN228" s="80">
        <v>41172.711076388892</v>
      </c>
      <c r="AO228" s="78"/>
      <c r="AP228" s="78" t="b">
        <v>0</v>
      </c>
      <c r="AQ228" s="78" t="b">
        <v>0</v>
      </c>
      <c r="AR228" s="78" t="b">
        <v>0</v>
      </c>
      <c r="AS228" s="78" t="s">
        <v>398</v>
      </c>
      <c r="AT228" s="78">
        <v>156</v>
      </c>
      <c r="AU228" s="82" t="s">
        <v>410</v>
      </c>
      <c r="AV228" s="78" t="b">
        <v>0</v>
      </c>
      <c r="AW228" s="78" t="s">
        <v>460</v>
      </c>
      <c r="AX228" s="82" t="s">
        <v>3679</v>
      </c>
      <c r="AY228" s="78" t="s">
        <v>65</v>
      </c>
      <c r="AZ228" s="2"/>
      <c r="BA228" s="3"/>
      <c r="BB228" s="3"/>
      <c r="BC228" s="3"/>
      <c r="BD228" s="3"/>
    </row>
    <row r="229" spans="1:56" x14ac:dyDescent="0.25">
      <c r="A229" s="64" t="s">
        <v>929</v>
      </c>
      <c r="B229" s="65"/>
      <c r="C229" s="65"/>
      <c r="D229" s="66"/>
      <c r="E229" s="96"/>
      <c r="F229" s="94" t="s">
        <v>3346</v>
      </c>
      <c r="G229" s="95"/>
      <c r="H229" s="69"/>
      <c r="I229" s="70"/>
      <c r="J229" s="97"/>
      <c r="K229" s="69" t="s">
        <v>4025</v>
      </c>
      <c r="L229" s="98"/>
      <c r="M229" s="74"/>
      <c r="N229" s="74"/>
      <c r="O229" s="75"/>
      <c r="P229" s="76"/>
      <c r="Q229" s="76"/>
      <c r="R229" s="108"/>
      <c r="S229" s="108"/>
      <c r="T229" s="108"/>
      <c r="U229" s="108"/>
      <c r="V229" s="109"/>
      <c r="W229" s="109"/>
      <c r="X229" s="109"/>
      <c r="Y229" s="109"/>
      <c r="Z229" s="50"/>
      <c r="AA229" s="71"/>
      <c r="AB229" s="71"/>
      <c r="AC229" s="72"/>
      <c r="AD229" s="78" t="s">
        <v>2052</v>
      </c>
      <c r="AE229" s="78">
        <v>3131</v>
      </c>
      <c r="AF229" s="78">
        <v>38168</v>
      </c>
      <c r="AG229" s="78">
        <v>7147</v>
      </c>
      <c r="AH229" s="78">
        <v>1090</v>
      </c>
      <c r="AI229" s="78">
        <v>3600</v>
      </c>
      <c r="AJ229" s="78" t="s">
        <v>2350</v>
      </c>
      <c r="AK229" s="78"/>
      <c r="AL229" s="82" t="s">
        <v>2731</v>
      </c>
      <c r="AM229" s="78" t="s">
        <v>310</v>
      </c>
      <c r="AN229" s="80">
        <v>41339.983599537038</v>
      </c>
      <c r="AO229" s="82" t="s">
        <v>2944</v>
      </c>
      <c r="AP229" s="78" t="b">
        <v>1</v>
      </c>
      <c r="AQ229" s="78" t="b">
        <v>0</v>
      </c>
      <c r="AR229" s="78" t="b">
        <v>1</v>
      </c>
      <c r="AS229" s="78" t="s">
        <v>398</v>
      </c>
      <c r="AT229" s="78">
        <v>433</v>
      </c>
      <c r="AU229" s="82" t="s">
        <v>410</v>
      </c>
      <c r="AV229" s="78" t="b">
        <v>0</v>
      </c>
      <c r="AW229" s="78" t="s">
        <v>460</v>
      </c>
      <c r="AX229" s="82" t="s">
        <v>3680</v>
      </c>
      <c r="AY229" s="78" t="s">
        <v>65</v>
      </c>
      <c r="AZ229" s="2"/>
      <c r="BA229" s="3"/>
      <c r="BB229" s="3"/>
      <c r="BC229" s="3"/>
      <c r="BD229" s="3"/>
    </row>
    <row r="230" spans="1:56" x14ac:dyDescent="0.25">
      <c r="A230" s="64" t="s">
        <v>930</v>
      </c>
      <c r="B230" s="65"/>
      <c r="C230" s="65"/>
      <c r="D230" s="66"/>
      <c r="E230" s="96"/>
      <c r="F230" s="94" t="s">
        <v>3347</v>
      </c>
      <c r="G230" s="95"/>
      <c r="H230" s="69"/>
      <c r="I230" s="70"/>
      <c r="J230" s="97"/>
      <c r="K230" s="69" t="s">
        <v>4026</v>
      </c>
      <c r="L230" s="98"/>
      <c r="M230" s="74"/>
      <c r="N230" s="74"/>
      <c r="O230" s="75"/>
      <c r="P230" s="76"/>
      <c r="Q230" s="76"/>
      <c r="R230" s="108"/>
      <c r="S230" s="108"/>
      <c r="T230" s="108"/>
      <c r="U230" s="108"/>
      <c r="V230" s="109"/>
      <c r="W230" s="109"/>
      <c r="X230" s="109"/>
      <c r="Y230" s="109"/>
      <c r="Z230" s="50"/>
      <c r="AA230" s="71"/>
      <c r="AB230" s="71"/>
      <c r="AC230" s="72"/>
      <c r="AD230" s="78" t="s">
        <v>580</v>
      </c>
      <c r="AE230" s="78">
        <v>11401</v>
      </c>
      <c r="AF230" s="78">
        <v>10429</v>
      </c>
      <c r="AG230" s="78">
        <v>5730</v>
      </c>
      <c r="AH230" s="78">
        <v>672</v>
      </c>
      <c r="AI230" s="78">
        <v>3600</v>
      </c>
      <c r="AJ230" s="78" t="s">
        <v>2351</v>
      </c>
      <c r="AK230" s="78" t="s">
        <v>325</v>
      </c>
      <c r="AL230" s="82" t="s">
        <v>597</v>
      </c>
      <c r="AM230" s="78" t="s">
        <v>363</v>
      </c>
      <c r="AN230" s="80">
        <v>41670.517210648148</v>
      </c>
      <c r="AO230" s="82" t="s">
        <v>2945</v>
      </c>
      <c r="AP230" s="78" t="b">
        <v>1</v>
      </c>
      <c r="AQ230" s="78" t="b">
        <v>0</v>
      </c>
      <c r="AR230" s="78" t="b">
        <v>0</v>
      </c>
      <c r="AS230" s="78" t="s">
        <v>406</v>
      </c>
      <c r="AT230" s="78">
        <v>121</v>
      </c>
      <c r="AU230" s="82" t="s">
        <v>410</v>
      </c>
      <c r="AV230" s="78" t="b">
        <v>0</v>
      </c>
      <c r="AW230" s="78" t="s">
        <v>460</v>
      </c>
      <c r="AX230" s="82" t="s">
        <v>3681</v>
      </c>
      <c r="AY230" s="78" t="s">
        <v>65</v>
      </c>
      <c r="AZ230" s="2"/>
      <c r="BA230" s="3"/>
      <c r="BB230" s="3"/>
      <c r="BC230" s="3"/>
      <c r="BD230" s="3"/>
    </row>
    <row r="231" spans="1:56" x14ac:dyDescent="0.25">
      <c r="A231" s="64" t="s">
        <v>931</v>
      </c>
      <c r="B231" s="65"/>
      <c r="C231" s="65"/>
      <c r="D231" s="66"/>
      <c r="E231" s="96"/>
      <c r="F231" s="94" t="s">
        <v>3348</v>
      </c>
      <c r="G231" s="95"/>
      <c r="H231" s="69"/>
      <c r="I231" s="70"/>
      <c r="J231" s="97"/>
      <c r="K231" s="69" t="s">
        <v>4027</v>
      </c>
      <c r="L231" s="98"/>
      <c r="M231" s="74"/>
      <c r="N231" s="74"/>
      <c r="O231" s="75"/>
      <c r="P231" s="76"/>
      <c r="Q231" s="76"/>
      <c r="R231" s="108"/>
      <c r="S231" s="108"/>
      <c r="T231" s="108"/>
      <c r="U231" s="108"/>
      <c r="V231" s="109"/>
      <c r="W231" s="109"/>
      <c r="X231" s="109"/>
      <c r="Y231" s="109"/>
      <c r="Z231" s="50"/>
      <c r="AA231" s="71"/>
      <c r="AB231" s="71"/>
      <c r="AC231" s="72"/>
      <c r="AD231" s="78" t="s">
        <v>577</v>
      </c>
      <c r="AE231" s="78">
        <v>66776</v>
      </c>
      <c r="AF231" s="78">
        <v>65117</v>
      </c>
      <c r="AG231" s="78">
        <v>18256</v>
      </c>
      <c r="AH231" s="78">
        <v>18073</v>
      </c>
      <c r="AI231" s="78"/>
      <c r="AJ231" s="78" t="s">
        <v>2352</v>
      </c>
      <c r="AK231" s="78" t="s">
        <v>326</v>
      </c>
      <c r="AL231" s="78"/>
      <c r="AM231" s="78"/>
      <c r="AN231" s="80">
        <v>40273.748807870368</v>
      </c>
      <c r="AO231" s="82" t="s">
        <v>2946</v>
      </c>
      <c r="AP231" s="78" t="b">
        <v>1</v>
      </c>
      <c r="AQ231" s="78" t="b">
        <v>0</v>
      </c>
      <c r="AR231" s="78" t="b">
        <v>1</v>
      </c>
      <c r="AS231" s="78" t="s">
        <v>398</v>
      </c>
      <c r="AT231" s="78">
        <v>127</v>
      </c>
      <c r="AU231" s="82" t="s">
        <v>410</v>
      </c>
      <c r="AV231" s="78" t="b">
        <v>0</v>
      </c>
      <c r="AW231" s="78" t="s">
        <v>460</v>
      </c>
      <c r="AX231" s="82" t="s">
        <v>3682</v>
      </c>
      <c r="AY231" s="78" t="s">
        <v>65</v>
      </c>
      <c r="AZ231" s="2"/>
      <c r="BA231" s="3"/>
      <c r="BB231" s="3"/>
      <c r="BC231" s="3"/>
      <c r="BD231" s="3"/>
    </row>
    <row r="232" spans="1:56" x14ac:dyDescent="0.25">
      <c r="A232" s="64" t="s">
        <v>501</v>
      </c>
      <c r="B232" s="65"/>
      <c r="C232" s="65"/>
      <c r="D232" s="66"/>
      <c r="E232" s="96"/>
      <c r="F232" s="94" t="s">
        <v>558</v>
      </c>
      <c r="G232" s="95"/>
      <c r="H232" s="69"/>
      <c r="I232" s="70"/>
      <c r="J232" s="97"/>
      <c r="K232" s="69" t="s">
        <v>564</v>
      </c>
      <c r="L232" s="98"/>
      <c r="M232" s="74"/>
      <c r="N232" s="74"/>
      <c r="O232" s="75"/>
      <c r="P232" s="76"/>
      <c r="Q232" s="76"/>
      <c r="R232" s="108"/>
      <c r="S232" s="108"/>
      <c r="T232" s="108"/>
      <c r="U232" s="108"/>
      <c r="V232" s="109"/>
      <c r="W232" s="109"/>
      <c r="X232" s="109"/>
      <c r="Y232" s="109"/>
      <c r="Z232" s="50"/>
      <c r="AA232" s="71"/>
      <c r="AB232" s="71"/>
      <c r="AC232" s="72"/>
      <c r="AD232" s="78" t="s">
        <v>515</v>
      </c>
      <c r="AE232" s="78">
        <v>12962</v>
      </c>
      <c r="AF232" s="78">
        <v>2851862</v>
      </c>
      <c r="AG232" s="78">
        <v>44267</v>
      </c>
      <c r="AH232" s="78">
        <v>548</v>
      </c>
      <c r="AI232" s="78">
        <v>-14400</v>
      </c>
      <c r="AJ232" s="78" t="s">
        <v>521</v>
      </c>
      <c r="AK232" s="78"/>
      <c r="AL232" s="82" t="s">
        <v>543</v>
      </c>
      <c r="AM232" s="78" t="s">
        <v>356</v>
      </c>
      <c r="AN232" s="80">
        <v>39576.571064814816</v>
      </c>
      <c r="AO232" s="82" t="s">
        <v>550</v>
      </c>
      <c r="AP232" s="78" t="b">
        <v>0</v>
      </c>
      <c r="AQ232" s="78" t="b">
        <v>0</v>
      </c>
      <c r="AR232" s="78" t="b">
        <v>0</v>
      </c>
      <c r="AS232" s="78" t="s">
        <v>398</v>
      </c>
      <c r="AT232" s="78">
        <v>18989</v>
      </c>
      <c r="AU232" s="82" t="s">
        <v>410</v>
      </c>
      <c r="AV232" s="78" t="b">
        <v>1</v>
      </c>
      <c r="AW232" s="78" t="s">
        <v>460</v>
      </c>
      <c r="AX232" s="82" t="s">
        <v>561</v>
      </c>
      <c r="AY232" s="78" t="s">
        <v>65</v>
      </c>
      <c r="AZ232" s="2"/>
      <c r="BA232" s="3"/>
      <c r="BB232" s="3"/>
      <c r="BC232" s="3"/>
      <c r="BD232" s="3"/>
    </row>
    <row r="233" spans="1:56" x14ac:dyDescent="0.25">
      <c r="A233" s="64" t="s">
        <v>207</v>
      </c>
      <c r="B233" s="65"/>
      <c r="C233" s="65"/>
      <c r="D233" s="66"/>
      <c r="E233" s="96"/>
      <c r="F233" s="94" t="s">
        <v>444</v>
      </c>
      <c r="G233" s="95"/>
      <c r="H233" s="69"/>
      <c r="I233" s="70"/>
      <c r="J233" s="97"/>
      <c r="K233" s="69" t="s">
        <v>485</v>
      </c>
      <c r="L233" s="98"/>
      <c r="M233" s="74"/>
      <c r="N233" s="74"/>
      <c r="O233" s="75"/>
      <c r="P233" s="76"/>
      <c r="Q233" s="76"/>
      <c r="R233" s="108"/>
      <c r="S233" s="108"/>
      <c r="T233" s="108"/>
      <c r="U233" s="108"/>
      <c r="V233" s="109"/>
      <c r="W233" s="109"/>
      <c r="X233" s="109"/>
      <c r="Y233" s="109"/>
      <c r="Z233" s="50"/>
      <c r="AA233" s="71"/>
      <c r="AB233" s="71"/>
      <c r="AC233" s="72"/>
      <c r="AD233" s="78" t="s">
        <v>274</v>
      </c>
      <c r="AE233" s="78">
        <v>8</v>
      </c>
      <c r="AF233" s="78">
        <v>9143761</v>
      </c>
      <c r="AG233" s="78">
        <v>805</v>
      </c>
      <c r="AH233" s="78">
        <v>0</v>
      </c>
      <c r="AI233" s="78">
        <v>7200</v>
      </c>
      <c r="AJ233" s="78" t="s">
        <v>295</v>
      </c>
      <c r="AK233" s="78" t="s">
        <v>319</v>
      </c>
      <c r="AL233" s="82" t="s">
        <v>347</v>
      </c>
      <c r="AM233" s="78" t="s">
        <v>364</v>
      </c>
      <c r="AN233" s="80">
        <v>40962.484803240739</v>
      </c>
      <c r="AO233" s="82" t="s">
        <v>385</v>
      </c>
      <c r="AP233" s="78" t="b">
        <v>0</v>
      </c>
      <c r="AQ233" s="78" t="b">
        <v>0</v>
      </c>
      <c r="AR233" s="78" t="b">
        <v>0</v>
      </c>
      <c r="AS233" s="78" t="s">
        <v>407</v>
      </c>
      <c r="AT233" s="78">
        <v>23359</v>
      </c>
      <c r="AU233" s="82" t="s">
        <v>419</v>
      </c>
      <c r="AV233" s="78" t="b">
        <v>1</v>
      </c>
      <c r="AW233" s="78" t="s">
        <v>460</v>
      </c>
      <c r="AX233" s="82" t="s">
        <v>467</v>
      </c>
      <c r="AY233" s="78" t="s">
        <v>65</v>
      </c>
      <c r="AZ233" s="2"/>
      <c r="BA233" s="3"/>
      <c r="BB233" s="3"/>
      <c r="BC233" s="3"/>
      <c r="BD233" s="3"/>
    </row>
    <row r="234" spans="1:56" x14ac:dyDescent="0.25">
      <c r="A234" s="64" t="s">
        <v>932</v>
      </c>
      <c r="B234" s="65"/>
      <c r="C234" s="65"/>
      <c r="D234" s="66"/>
      <c r="E234" s="96"/>
      <c r="F234" s="94" t="s">
        <v>3349</v>
      </c>
      <c r="G234" s="95"/>
      <c r="H234" s="69"/>
      <c r="I234" s="70"/>
      <c r="J234" s="97"/>
      <c r="K234" s="69" t="s">
        <v>4028</v>
      </c>
      <c r="L234" s="98"/>
      <c r="M234" s="74"/>
      <c r="N234" s="74"/>
      <c r="O234" s="75"/>
      <c r="P234" s="76"/>
      <c r="Q234" s="76"/>
      <c r="R234" s="108"/>
      <c r="S234" s="108"/>
      <c r="T234" s="108"/>
      <c r="U234" s="108"/>
      <c r="V234" s="109"/>
      <c r="W234" s="109"/>
      <c r="X234" s="109"/>
      <c r="Y234" s="109"/>
      <c r="Z234" s="50"/>
      <c r="AA234" s="71"/>
      <c r="AB234" s="71"/>
      <c r="AC234" s="72"/>
      <c r="AD234" s="78" t="s">
        <v>2053</v>
      </c>
      <c r="AE234" s="78">
        <v>3469</v>
      </c>
      <c r="AF234" s="78">
        <v>2955</v>
      </c>
      <c r="AG234" s="78">
        <v>59945</v>
      </c>
      <c r="AH234" s="78">
        <v>7852</v>
      </c>
      <c r="AI234" s="78"/>
      <c r="AJ234" s="78" t="s">
        <v>2353</v>
      </c>
      <c r="AK234" s="78"/>
      <c r="AL234" s="82" t="s">
        <v>2732</v>
      </c>
      <c r="AM234" s="78"/>
      <c r="AN234" s="80">
        <v>40851.465925925928</v>
      </c>
      <c r="AO234" s="78"/>
      <c r="AP234" s="78" t="b">
        <v>1</v>
      </c>
      <c r="AQ234" s="78" t="b">
        <v>0</v>
      </c>
      <c r="AR234" s="78" t="b">
        <v>0</v>
      </c>
      <c r="AS234" s="78" t="s">
        <v>398</v>
      </c>
      <c r="AT234" s="78">
        <v>112</v>
      </c>
      <c r="AU234" s="82" t="s">
        <v>410</v>
      </c>
      <c r="AV234" s="78" t="b">
        <v>0</v>
      </c>
      <c r="AW234" s="78" t="s">
        <v>460</v>
      </c>
      <c r="AX234" s="82" t="s">
        <v>3683</v>
      </c>
      <c r="AY234" s="78" t="s">
        <v>65</v>
      </c>
      <c r="AZ234" s="2"/>
      <c r="BA234" s="3"/>
      <c r="BB234" s="3"/>
      <c r="BC234" s="3"/>
      <c r="BD234" s="3"/>
    </row>
    <row r="235" spans="1:56" x14ac:dyDescent="0.25">
      <c r="A235" s="64" t="s">
        <v>839</v>
      </c>
      <c r="B235" s="65"/>
      <c r="C235" s="65"/>
      <c r="D235" s="66"/>
      <c r="E235" s="96"/>
      <c r="F235" s="94" t="s">
        <v>3350</v>
      </c>
      <c r="G235" s="95"/>
      <c r="H235" s="69"/>
      <c r="I235" s="70"/>
      <c r="J235" s="97"/>
      <c r="K235" s="69" t="s">
        <v>4029</v>
      </c>
      <c r="L235" s="98"/>
      <c r="M235" s="74"/>
      <c r="N235" s="74"/>
      <c r="O235" s="75"/>
      <c r="P235" s="76"/>
      <c r="Q235" s="76"/>
      <c r="R235" s="108"/>
      <c r="S235" s="108"/>
      <c r="T235" s="108"/>
      <c r="U235" s="108"/>
      <c r="V235" s="109"/>
      <c r="W235" s="109"/>
      <c r="X235" s="109"/>
      <c r="Y235" s="109"/>
      <c r="Z235" s="50"/>
      <c r="AA235" s="71"/>
      <c r="AB235" s="71"/>
      <c r="AC235" s="72"/>
      <c r="AD235" s="78" t="s">
        <v>2054</v>
      </c>
      <c r="AE235" s="78">
        <v>2050</v>
      </c>
      <c r="AF235" s="78">
        <v>1831</v>
      </c>
      <c r="AG235" s="78">
        <v>32969</v>
      </c>
      <c r="AH235" s="78">
        <v>39</v>
      </c>
      <c r="AI235" s="78">
        <v>-25200</v>
      </c>
      <c r="AJ235" s="78" t="s">
        <v>2354</v>
      </c>
      <c r="AK235" s="78" t="s">
        <v>2569</v>
      </c>
      <c r="AL235" s="78"/>
      <c r="AM235" s="78" t="s">
        <v>354</v>
      </c>
      <c r="AN235" s="80">
        <v>40477.449780092589</v>
      </c>
      <c r="AO235" s="82" t="s">
        <v>2947</v>
      </c>
      <c r="AP235" s="78" t="b">
        <v>0</v>
      </c>
      <c r="AQ235" s="78" t="b">
        <v>0</v>
      </c>
      <c r="AR235" s="78" t="b">
        <v>1</v>
      </c>
      <c r="AS235" s="78" t="s">
        <v>398</v>
      </c>
      <c r="AT235" s="78">
        <v>162</v>
      </c>
      <c r="AU235" s="82" t="s">
        <v>421</v>
      </c>
      <c r="AV235" s="78" t="b">
        <v>0</v>
      </c>
      <c r="AW235" s="78" t="s">
        <v>460</v>
      </c>
      <c r="AX235" s="82" t="s">
        <v>3684</v>
      </c>
      <c r="AY235" s="78" t="s">
        <v>66</v>
      </c>
      <c r="AZ235" s="2"/>
      <c r="BA235" s="3"/>
      <c r="BB235" s="3"/>
      <c r="BC235" s="3"/>
      <c r="BD235" s="3"/>
    </row>
    <row r="236" spans="1:56" x14ac:dyDescent="0.25">
      <c r="A236" s="64" t="s">
        <v>933</v>
      </c>
      <c r="B236" s="65"/>
      <c r="C236" s="65"/>
      <c r="D236" s="66"/>
      <c r="E236" s="96"/>
      <c r="F236" s="94" t="s">
        <v>3351</v>
      </c>
      <c r="G236" s="95"/>
      <c r="H236" s="69"/>
      <c r="I236" s="70"/>
      <c r="J236" s="97"/>
      <c r="K236" s="69" t="s">
        <v>4030</v>
      </c>
      <c r="L236" s="98"/>
      <c r="M236" s="74"/>
      <c r="N236" s="74"/>
      <c r="O236" s="75"/>
      <c r="P236" s="76"/>
      <c r="Q236" s="76"/>
      <c r="R236" s="108"/>
      <c r="S236" s="108"/>
      <c r="T236" s="108"/>
      <c r="U236" s="108"/>
      <c r="V236" s="109"/>
      <c r="W236" s="109"/>
      <c r="X236" s="109"/>
      <c r="Y236" s="109"/>
      <c r="Z236" s="50"/>
      <c r="AA236" s="71"/>
      <c r="AB236" s="71"/>
      <c r="AC236" s="72"/>
      <c r="AD236" s="78" t="s">
        <v>2055</v>
      </c>
      <c r="AE236" s="78">
        <v>86</v>
      </c>
      <c r="AF236" s="78">
        <v>1791</v>
      </c>
      <c r="AG236" s="78">
        <v>436</v>
      </c>
      <c r="AH236" s="78">
        <v>4</v>
      </c>
      <c r="AI236" s="78"/>
      <c r="AJ236" s="78" t="s">
        <v>2355</v>
      </c>
      <c r="AK236" s="78" t="s">
        <v>310</v>
      </c>
      <c r="AL236" s="78"/>
      <c r="AM236" s="78"/>
      <c r="AN236" s="80">
        <v>41788.717314814814</v>
      </c>
      <c r="AO236" s="82" t="s">
        <v>2948</v>
      </c>
      <c r="AP236" s="78" t="b">
        <v>1</v>
      </c>
      <c r="AQ236" s="78" t="b">
        <v>0</v>
      </c>
      <c r="AR236" s="78" t="b">
        <v>0</v>
      </c>
      <c r="AS236" s="78" t="s">
        <v>398</v>
      </c>
      <c r="AT236" s="78">
        <v>17</v>
      </c>
      <c r="AU236" s="82" t="s">
        <v>410</v>
      </c>
      <c r="AV236" s="78" t="b">
        <v>0</v>
      </c>
      <c r="AW236" s="78" t="s">
        <v>460</v>
      </c>
      <c r="AX236" s="82" t="s">
        <v>3685</v>
      </c>
      <c r="AY236" s="78" t="s">
        <v>65</v>
      </c>
      <c r="AZ236" s="2"/>
      <c r="BA236" s="3"/>
      <c r="BB236" s="3"/>
      <c r="BC236" s="3"/>
      <c r="BD236" s="3"/>
    </row>
    <row r="237" spans="1:56" x14ac:dyDescent="0.25">
      <c r="A237" s="64" t="s">
        <v>934</v>
      </c>
      <c r="B237" s="65"/>
      <c r="C237" s="65"/>
      <c r="D237" s="66"/>
      <c r="E237" s="96"/>
      <c r="F237" s="94" t="s">
        <v>3352</v>
      </c>
      <c r="G237" s="95"/>
      <c r="H237" s="69"/>
      <c r="I237" s="70"/>
      <c r="J237" s="97"/>
      <c r="K237" s="69" t="s">
        <v>4031</v>
      </c>
      <c r="L237" s="98"/>
      <c r="M237" s="74"/>
      <c r="N237" s="74"/>
      <c r="O237" s="75"/>
      <c r="P237" s="76"/>
      <c r="Q237" s="76"/>
      <c r="R237" s="108"/>
      <c r="S237" s="108"/>
      <c r="T237" s="108"/>
      <c r="U237" s="108"/>
      <c r="V237" s="109"/>
      <c r="W237" s="109"/>
      <c r="X237" s="109"/>
      <c r="Y237" s="109"/>
      <c r="Z237" s="50"/>
      <c r="AA237" s="71"/>
      <c r="AB237" s="71"/>
      <c r="AC237" s="72"/>
      <c r="AD237" s="78" t="s">
        <v>2056</v>
      </c>
      <c r="AE237" s="78">
        <v>7963</v>
      </c>
      <c r="AF237" s="78">
        <v>7252</v>
      </c>
      <c r="AG237" s="78">
        <v>53538</v>
      </c>
      <c r="AH237" s="78">
        <v>93</v>
      </c>
      <c r="AI237" s="78">
        <v>3600</v>
      </c>
      <c r="AJ237" s="78" t="s">
        <v>2356</v>
      </c>
      <c r="AK237" s="78" t="s">
        <v>2570</v>
      </c>
      <c r="AL237" s="82" t="s">
        <v>2733</v>
      </c>
      <c r="AM237" s="78" t="s">
        <v>310</v>
      </c>
      <c r="AN237" s="80">
        <v>40213.689953703702</v>
      </c>
      <c r="AO237" s="82" t="s">
        <v>2949</v>
      </c>
      <c r="AP237" s="78" t="b">
        <v>1</v>
      </c>
      <c r="AQ237" s="78" t="b">
        <v>0</v>
      </c>
      <c r="AR237" s="78" t="b">
        <v>1</v>
      </c>
      <c r="AS237" s="78" t="s">
        <v>398</v>
      </c>
      <c r="AT237" s="78">
        <v>294</v>
      </c>
      <c r="AU237" s="82" t="s">
        <v>410</v>
      </c>
      <c r="AV237" s="78" t="b">
        <v>0</v>
      </c>
      <c r="AW237" s="78" t="s">
        <v>460</v>
      </c>
      <c r="AX237" s="82" t="s">
        <v>3686</v>
      </c>
      <c r="AY237" s="78" t="s">
        <v>65</v>
      </c>
      <c r="AZ237" s="2"/>
      <c r="BA237" s="3"/>
      <c r="BB237" s="3"/>
      <c r="BC237" s="3"/>
      <c r="BD237" s="3"/>
    </row>
    <row r="238" spans="1:56" x14ac:dyDescent="0.25">
      <c r="A238" s="64" t="s">
        <v>757</v>
      </c>
      <c r="B238" s="65"/>
      <c r="C238" s="65"/>
      <c r="D238" s="66"/>
      <c r="E238" s="96"/>
      <c r="F238" s="94" t="s">
        <v>3353</v>
      </c>
      <c r="G238" s="95"/>
      <c r="H238" s="69"/>
      <c r="I238" s="70"/>
      <c r="J238" s="97"/>
      <c r="K238" s="69" t="s">
        <v>4032</v>
      </c>
      <c r="L238" s="98"/>
      <c r="M238" s="74"/>
      <c r="N238" s="74"/>
      <c r="O238" s="75"/>
      <c r="P238" s="76"/>
      <c r="Q238" s="76"/>
      <c r="R238" s="108"/>
      <c r="S238" s="108"/>
      <c r="T238" s="108"/>
      <c r="U238" s="108"/>
      <c r="V238" s="109"/>
      <c r="W238" s="109"/>
      <c r="X238" s="109"/>
      <c r="Y238" s="109"/>
      <c r="Z238" s="50"/>
      <c r="AA238" s="71"/>
      <c r="AB238" s="71"/>
      <c r="AC238" s="72"/>
      <c r="AD238" s="78" t="s">
        <v>2057</v>
      </c>
      <c r="AE238" s="78">
        <v>97</v>
      </c>
      <c r="AF238" s="78">
        <v>392</v>
      </c>
      <c r="AG238" s="78">
        <v>15094</v>
      </c>
      <c r="AH238" s="78">
        <v>1563</v>
      </c>
      <c r="AI238" s="78">
        <v>7200</v>
      </c>
      <c r="AJ238" s="78"/>
      <c r="AK238" s="78"/>
      <c r="AL238" s="78"/>
      <c r="AM238" s="78" t="s">
        <v>603</v>
      </c>
      <c r="AN238" s="80">
        <v>42152.617766203701</v>
      </c>
      <c r="AO238" s="78"/>
      <c r="AP238" s="78" t="b">
        <v>1</v>
      </c>
      <c r="AQ238" s="78" t="b">
        <v>0</v>
      </c>
      <c r="AR238" s="78" t="b">
        <v>0</v>
      </c>
      <c r="AS238" s="78" t="s">
        <v>609</v>
      </c>
      <c r="AT238" s="78">
        <v>13</v>
      </c>
      <c r="AU238" s="82" t="s">
        <v>410</v>
      </c>
      <c r="AV238" s="78" t="b">
        <v>0</v>
      </c>
      <c r="AW238" s="78" t="s">
        <v>460</v>
      </c>
      <c r="AX238" s="82" t="s">
        <v>3687</v>
      </c>
      <c r="AY238" s="78" t="s">
        <v>66</v>
      </c>
      <c r="AZ238" s="2"/>
      <c r="BA238" s="3"/>
      <c r="BB238" s="3"/>
      <c r="BC238" s="3"/>
      <c r="BD238" s="3"/>
    </row>
    <row r="239" spans="1:56" x14ac:dyDescent="0.25">
      <c r="A239" s="64" t="s">
        <v>758</v>
      </c>
      <c r="B239" s="65"/>
      <c r="C239" s="65"/>
      <c r="D239" s="66"/>
      <c r="E239" s="96"/>
      <c r="F239" s="94" t="s">
        <v>3354</v>
      </c>
      <c r="G239" s="95"/>
      <c r="H239" s="69"/>
      <c r="I239" s="70"/>
      <c r="J239" s="97"/>
      <c r="K239" s="69" t="s">
        <v>4033</v>
      </c>
      <c r="L239" s="98"/>
      <c r="M239" s="74"/>
      <c r="N239" s="74"/>
      <c r="O239" s="75"/>
      <c r="P239" s="76"/>
      <c r="Q239" s="76"/>
      <c r="R239" s="108"/>
      <c r="S239" s="108"/>
      <c r="T239" s="108"/>
      <c r="U239" s="108"/>
      <c r="V239" s="109"/>
      <c r="W239" s="109"/>
      <c r="X239" s="109"/>
      <c r="Y239" s="109"/>
      <c r="Z239" s="50"/>
      <c r="AA239" s="71"/>
      <c r="AB239" s="71"/>
      <c r="AC239" s="72"/>
      <c r="AD239" s="78" t="s">
        <v>2058</v>
      </c>
      <c r="AE239" s="78">
        <v>129</v>
      </c>
      <c r="AF239" s="78">
        <v>38</v>
      </c>
      <c r="AG239" s="78">
        <v>875</v>
      </c>
      <c r="AH239" s="78">
        <v>388</v>
      </c>
      <c r="AI239" s="78"/>
      <c r="AJ239" s="78" t="s">
        <v>2357</v>
      </c>
      <c r="AK239" s="78" t="s">
        <v>2571</v>
      </c>
      <c r="AL239" s="78"/>
      <c r="AM239" s="78"/>
      <c r="AN239" s="80">
        <v>42383.631168981483</v>
      </c>
      <c r="AO239" s="82" t="s">
        <v>2950</v>
      </c>
      <c r="AP239" s="78" t="b">
        <v>0</v>
      </c>
      <c r="AQ239" s="78" t="b">
        <v>0</v>
      </c>
      <c r="AR239" s="78" t="b">
        <v>1</v>
      </c>
      <c r="AS239" s="78" t="s">
        <v>398</v>
      </c>
      <c r="AT239" s="78">
        <v>16</v>
      </c>
      <c r="AU239" s="82" t="s">
        <v>410</v>
      </c>
      <c r="AV239" s="78" t="b">
        <v>0</v>
      </c>
      <c r="AW239" s="78" t="s">
        <v>460</v>
      </c>
      <c r="AX239" s="82" t="s">
        <v>3688</v>
      </c>
      <c r="AY239" s="78" t="s">
        <v>66</v>
      </c>
      <c r="AZ239" s="2"/>
      <c r="BA239" s="3"/>
      <c r="BB239" s="3"/>
      <c r="BC239" s="3"/>
      <c r="BD239" s="3"/>
    </row>
    <row r="240" spans="1:56" x14ac:dyDescent="0.25">
      <c r="A240" s="64" t="s">
        <v>759</v>
      </c>
      <c r="B240" s="65"/>
      <c r="C240" s="65"/>
      <c r="D240" s="66"/>
      <c r="E240" s="96"/>
      <c r="F240" s="94" t="s">
        <v>3355</v>
      </c>
      <c r="G240" s="95"/>
      <c r="H240" s="69"/>
      <c r="I240" s="70"/>
      <c r="J240" s="97"/>
      <c r="K240" s="69" t="s">
        <v>4034</v>
      </c>
      <c r="L240" s="98"/>
      <c r="M240" s="74"/>
      <c r="N240" s="74"/>
      <c r="O240" s="75"/>
      <c r="P240" s="76"/>
      <c r="Q240" s="76"/>
      <c r="R240" s="108"/>
      <c r="S240" s="108"/>
      <c r="T240" s="108"/>
      <c r="U240" s="108"/>
      <c r="V240" s="109"/>
      <c r="W240" s="109"/>
      <c r="X240" s="109"/>
      <c r="Y240" s="109"/>
      <c r="Z240" s="50"/>
      <c r="AA240" s="71"/>
      <c r="AB240" s="71"/>
      <c r="AC240" s="72"/>
      <c r="AD240" s="78" t="s">
        <v>2059</v>
      </c>
      <c r="AE240" s="78">
        <v>1121</v>
      </c>
      <c r="AF240" s="78">
        <v>566</v>
      </c>
      <c r="AG240" s="78">
        <v>5366</v>
      </c>
      <c r="AH240" s="78">
        <v>540</v>
      </c>
      <c r="AI240" s="78">
        <v>3600</v>
      </c>
      <c r="AJ240" s="78" t="s">
        <v>2358</v>
      </c>
      <c r="AK240" s="78" t="s">
        <v>2572</v>
      </c>
      <c r="AL240" s="78"/>
      <c r="AM240" s="78" t="s">
        <v>320</v>
      </c>
      <c r="AN240" s="80">
        <v>40091.866863425923</v>
      </c>
      <c r="AO240" s="82" t="s">
        <v>2951</v>
      </c>
      <c r="AP240" s="78" t="b">
        <v>1</v>
      </c>
      <c r="AQ240" s="78" t="b">
        <v>0</v>
      </c>
      <c r="AR240" s="78" t="b">
        <v>0</v>
      </c>
      <c r="AS240" s="78" t="s">
        <v>398</v>
      </c>
      <c r="AT240" s="78">
        <v>6</v>
      </c>
      <c r="AU240" s="82" t="s">
        <v>410</v>
      </c>
      <c r="AV240" s="78" t="b">
        <v>0</v>
      </c>
      <c r="AW240" s="78" t="s">
        <v>460</v>
      </c>
      <c r="AX240" s="82" t="s">
        <v>3689</v>
      </c>
      <c r="AY240" s="78" t="s">
        <v>66</v>
      </c>
      <c r="AZ240" s="2"/>
      <c r="BA240" s="3"/>
      <c r="BB240" s="3"/>
      <c r="BC240" s="3"/>
      <c r="BD240" s="3"/>
    </row>
    <row r="241" spans="1:56" x14ac:dyDescent="0.25">
      <c r="A241" s="64" t="s">
        <v>935</v>
      </c>
      <c r="B241" s="65"/>
      <c r="C241" s="65"/>
      <c r="D241" s="66"/>
      <c r="E241" s="96"/>
      <c r="F241" s="94" t="s">
        <v>3356</v>
      </c>
      <c r="G241" s="95"/>
      <c r="H241" s="69"/>
      <c r="I241" s="70"/>
      <c r="J241" s="97"/>
      <c r="K241" s="69" t="s">
        <v>4035</v>
      </c>
      <c r="L241" s="98"/>
      <c r="M241" s="74"/>
      <c r="N241" s="74"/>
      <c r="O241" s="75"/>
      <c r="P241" s="76"/>
      <c r="Q241" s="76"/>
      <c r="R241" s="108"/>
      <c r="S241" s="108"/>
      <c r="T241" s="108"/>
      <c r="U241" s="108"/>
      <c r="V241" s="109"/>
      <c r="W241" s="109"/>
      <c r="X241" s="109"/>
      <c r="Y241" s="109"/>
      <c r="Z241" s="50"/>
      <c r="AA241" s="71"/>
      <c r="AB241" s="71"/>
      <c r="AC241" s="72"/>
      <c r="AD241" s="78" t="s">
        <v>2060</v>
      </c>
      <c r="AE241" s="78">
        <v>377</v>
      </c>
      <c r="AF241" s="78">
        <v>26655</v>
      </c>
      <c r="AG241" s="78">
        <v>742</v>
      </c>
      <c r="AH241" s="78">
        <v>169</v>
      </c>
      <c r="AI241" s="78"/>
      <c r="AJ241" s="78" t="s">
        <v>2359</v>
      </c>
      <c r="AK241" s="78" t="s">
        <v>2573</v>
      </c>
      <c r="AL241" s="82" t="s">
        <v>2734</v>
      </c>
      <c r="AM241" s="78"/>
      <c r="AN241" s="80">
        <v>40197.96234953704</v>
      </c>
      <c r="AO241" s="82" t="s">
        <v>2952</v>
      </c>
      <c r="AP241" s="78" t="b">
        <v>0</v>
      </c>
      <c r="AQ241" s="78" t="b">
        <v>0</v>
      </c>
      <c r="AR241" s="78" t="b">
        <v>1</v>
      </c>
      <c r="AS241" s="78" t="s">
        <v>398</v>
      </c>
      <c r="AT241" s="78">
        <v>427</v>
      </c>
      <c r="AU241" s="82" t="s">
        <v>3120</v>
      </c>
      <c r="AV241" s="78" t="b">
        <v>1</v>
      </c>
      <c r="AW241" s="78" t="s">
        <v>460</v>
      </c>
      <c r="AX241" s="82" t="s">
        <v>3690</v>
      </c>
      <c r="AY241" s="78" t="s">
        <v>65</v>
      </c>
      <c r="AZ241" s="2"/>
      <c r="BA241" s="3"/>
      <c r="BB241" s="3"/>
      <c r="BC241" s="3"/>
      <c r="BD241" s="3"/>
    </row>
    <row r="242" spans="1:56" x14ac:dyDescent="0.25">
      <c r="A242" s="64" t="s">
        <v>760</v>
      </c>
      <c r="B242" s="65"/>
      <c r="C242" s="65"/>
      <c r="D242" s="66"/>
      <c r="E242" s="96"/>
      <c r="F242" s="94" t="s">
        <v>3357</v>
      </c>
      <c r="G242" s="95"/>
      <c r="H242" s="69"/>
      <c r="I242" s="70"/>
      <c r="J242" s="97"/>
      <c r="K242" s="69" t="s">
        <v>4036</v>
      </c>
      <c r="L242" s="98"/>
      <c r="M242" s="74"/>
      <c r="N242" s="74"/>
      <c r="O242" s="75"/>
      <c r="P242" s="76"/>
      <c r="Q242" s="76"/>
      <c r="R242" s="108"/>
      <c r="S242" s="108"/>
      <c r="T242" s="108"/>
      <c r="U242" s="108"/>
      <c r="V242" s="109"/>
      <c r="W242" s="109"/>
      <c r="X242" s="109"/>
      <c r="Y242" s="109"/>
      <c r="Z242" s="50"/>
      <c r="AA242" s="71"/>
      <c r="AB242" s="71"/>
      <c r="AC242" s="72"/>
      <c r="AD242" s="78" t="s">
        <v>2061</v>
      </c>
      <c r="AE242" s="78">
        <v>80</v>
      </c>
      <c r="AF242" s="78">
        <v>54</v>
      </c>
      <c r="AG242" s="78">
        <v>6707</v>
      </c>
      <c r="AH242" s="78">
        <v>39</v>
      </c>
      <c r="AI242" s="78"/>
      <c r="AJ242" s="78"/>
      <c r="AK242" s="78"/>
      <c r="AL242" s="78"/>
      <c r="AM242" s="78"/>
      <c r="AN242" s="80">
        <v>41933.776712962965</v>
      </c>
      <c r="AO242" s="78"/>
      <c r="AP242" s="78" t="b">
        <v>1</v>
      </c>
      <c r="AQ242" s="78" t="b">
        <v>0</v>
      </c>
      <c r="AR242" s="78" t="b">
        <v>1</v>
      </c>
      <c r="AS242" s="78" t="s">
        <v>403</v>
      </c>
      <c r="AT242" s="78">
        <v>11</v>
      </c>
      <c r="AU242" s="82" t="s">
        <v>410</v>
      </c>
      <c r="AV242" s="78" t="b">
        <v>0</v>
      </c>
      <c r="AW242" s="78" t="s">
        <v>460</v>
      </c>
      <c r="AX242" s="82" t="s">
        <v>3691</v>
      </c>
      <c r="AY242" s="78" t="s">
        <v>66</v>
      </c>
      <c r="AZ242" s="2"/>
      <c r="BA242" s="3"/>
      <c r="BB242" s="3"/>
      <c r="BC242" s="3"/>
      <c r="BD242" s="3"/>
    </row>
    <row r="243" spans="1:56" x14ac:dyDescent="0.25">
      <c r="A243" s="64" t="s">
        <v>936</v>
      </c>
      <c r="B243" s="65"/>
      <c r="C243" s="65"/>
      <c r="D243" s="66"/>
      <c r="E243" s="96"/>
      <c r="F243" s="94" t="s">
        <v>3358</v>
      </c>
      <c r="G243" s="95"/>
      <c r="H243" s="69"/>
      <c r="I243" s="70"/>
      <c r="J243" s="97"/>
      <c r="K243" s="69" t="s">
        <v>4037</v>
      </c>
      <c r="L243" s="98"/>
      <c r="M243" s="74"/>
      <c r="N243" s="74"/>
      <c r="O243" s="75"/>
      <c r="P243" s="76"/>
      <c r="Q243" s="76"/>
      <c r="R243" s="108"/>
      <c r="S243" s="108"/>
      <c r="T243" s="108"/>
      <c r="U243" s="108"/>
      <c r="V243" s="109"/>
      <c r="W243" s="109"/>
      <c r="X243" s="109"/>
      <c r="Y243" s="109"/>
      <c r="Z243" s="50"/>
      <c r="AA243" s="71"/>
      <c r="AB243" s="71"/>
      <c r="AC243" s="72"/>
      <c r="AD243" s="78" t="s">
        <v>2062</v>
      </c>
      <c r="AE243" s="78">
        <v>819</v>
      </c>
      <c r="AF243" s="78">
        <v>863</v>
      </c>
      <c r="AG243" s="78">
        <v>1611</v>
      </c>
      <c r="AH243" s="78">
        <v>772</v>
      </c>
      <c r="AI243" s="78">
        <v>10800</v>
      </c>
      <c r="AJ243" s="78" t="s">
        <v>2360</v>
      </c>
      <c r="AK243" s="78" t="s">
        <v>323</v>
      </c>
      <c r="AL243" s="82" t="s">
        <v>2735</v>
      </c>
      <c r="AM243" s="78" t="s">
        <v>327</v>
      </c>
      <c r="AN243" s="80">
        <v>41103.862002314818</v>
      </c>
      <c r="AO243" s="78"/>
      <c r="AP243" s="78" t="b">
        <v>0</v>
      </c>
      <c r="AQ243" s="78" t="b">
        <v>0</v>
      </c>
      <c r="AR243" s="78" t="b">
        <v>0</v>
      </c>
      <c r="AS243" s="78" t="s">
        <v>403</v>
      </c>
      <c r="AT243" s="78">
        <v>26</v>
      </c>
      <c r="AU243" s="82" t="s">
        <v>3121</v>
      </c>
      <c r="AV243" s="78" t="b">
        <v>0</v>
      </c>
      <c r="AW243" s="78" t="s">
        <v>460</v>
      </c>
      <c r="AX243" s="82" t="s">
        <v>3692</v>
      </c>
      <c r="AY243" s="78" t="s">
        <v>65</v>
      </c>
      <c r="AZ243" s="2"/>
      <c r="BA243" s="3"/>
      <c r="BB243" s="3"/>
      <c r="BC243" s="3"/>
      <c r="BD243" s="3"/>
    </row>
    <row r="244" spans="1:56" x14ac:dyDescent="0.25">
      <c r="A244" s="64" t="s">
        <v>937</v>
      </c>
      <c r="B244" s="65"/>
      <c r="C244" s="65"/>
      <c r="D244" s="66"/>
      <c r="E244" s="96"/>
      <c r="F244" s="94" t="s">
        <v>3359</v>
      </c>
      <c r="G244" s="95"/>
      <c r="H244" s="69"/>
      <c r="I244" s="70"/>
      <c r="J244" s="97"/>
      <c r="K244" s="69" t="s">
        <v>4038</v>
      </c>
      <c r="L244" s="98"/>
      <c r="M244" s="74"/>
      <c r="N244" s="74"/>
      <c r="O244" s="75"/>
      <c r="P244" s="76"/>
      <c r="Q244" s="76"/>
      <c r="R244" s="108"/>
      <c r="S244" s="108"/>
      <c r="T244" s="108"/>
      <c r="U244" s="108"/>
      <c r="V244" s="109"/>
      <c r="W244" s="109"/>
      <c r="X244" s="109"/>
      <c r="Y244" s="109"/>
      <c r="Z244" s="50"/>
      <c r="AA244" s="71"/>
      <c r="AB244" s="71"/>
      <c r="AC244" s="72"/>
      <c r="AD244" s="78" t="s">
        <v>2063</v>
      </c>
      <c r="AE244" s="78">
        <v>204</v>
      </c>
      <c r="AF244" s="78">
        <v>9671</v>
      </c>
      <c r="AG244" s="78">
        <v>2973</v>
      </c>
      <c r="AH244" s="78">
        <v>429</v>
      </c>
      <c r="AI244" s="78">
        <v>7200</v>
      </c>
      <c r="AJ244" s="78" t="s">
        <v>2361</v>
      </c>
      <c r="AK244" s="78" t="s">
        <v>323</v>
      </c>
      <c r="AL244" s="82" t="s">
        <v>2736</v>
      </c>
      <c r="AM244" s="78" t="s">
        <v>317</v>
      </c>
      <c r="AN244" s="80">
        <v>41480.352118055554</v>
      </c>
      <c r="AO244" s="82" t="s">
        <v>2953</v>
      </c>
      <c r="AP244" s="78" t="b">
        <v>0</v>
      </c>
      <c r="AQ244" s="78" t="b">
        <v>0</v>
      </c>
      <c r="AR244" s="78" t="b">
        <v>0</v>
      </c>
      <c r="AS244" s="78" t="s">
        <v>398</v>
      </c>
      <c r="AT244" s="78">
        <v>149</v>
      </c>
      <c r="AU244" s="82" t="s">
        <v>410</v>
      </c>
      <c r="AV244" s="78" t="b">
        <v>1</v>
      </c>
      <c r="AW244" s="78" t="s">
        <v>460</v>
      </c>
      <c r="AX244" s="82" t="s">
        <v>3693</v>
      </c>
      <c r="AY244" s="78" t="s">
        <v>65</v>
      </c>
      <c r="AZ244" s="2"/>
      <c r="BA244" s="3"/>
      <c r="BB244" s="3"/>
      <c r="BC244" s="3"/>
      <c r="BD244" s="3"/>
    </row>
    <row r="245" spans="1:56" x14ac:dyDescent="0.25">
      <c r="A245" s="64" t="s">
        <v>761</v>
      </c>
      <c r="B245" s="65"/>
      <c r="C245" s="65"/>
      <c r="D245" s="66"/>
      <c r="E245" s="96"/>
      <c r="F245" s="94" t="s">
        <v>3360</v>
      </c>
      <c r="G245" s="95"/>
      <c r="H245" s="69"/>
      <c r="I245" s="70"/>
      <c r="J245" s="97"/>
      <c r="K245" s="69" t="s">
        <v>4039</v>
      </c>
      <c r="L245" s="98"/>
      <c r="M245" s="74"/>
      <c r="N245" s="74"/>
      <c r="O245" s="75"/>
      <c r="P245" s="76"/>
      <c r="Q245" s="76"/>
      <c r="R245" s="108"/>
      <c r="S245" s="108"/>
      <c r="T245" s="108"/>
      <c r="U245" s="108"/>
      <c r="V245" s="109"/>
      <c r="W245" s="109"/>
      <c r="X245" s="109"/>
      <c r="Y245" s="109"/>
      <c r="Z245" s="50"/>
      <c r="AA245" s="71"/>
      <c r="AB245" s="71"/>
      <c r="AC245" s="72"/>
      <c r="AD245" s="78" t="s">
        <v>2064</v>
      </c>
      <c r="AE245" s="78">
        <v>1575</v>
      </c>
      <c r="AF245" s="78">
        <v>1146</v>
      </c>
      <c r="AG245" s="78">
        <v>18278</v>
      </c>
      <c r="AH245" s="78">
        <v>1149</v>
      </c>
      <c r="AI245" s="78">
        <v>43200</v>
      </c>
      <c r="AJ245" s="78" t="s">
        <v>2362</v>
      </c>
      <c r="AK245" s="78" t="s">
        <v>2574</v>
      </c>
      <c r="AL245" s="82" t="s">
        <v>2737</v>
      </c>
      <c r="AM245" s="78" t="s">
        <v>2515</v>
      </c>
      <c r="AN245" s="80">
        <v>39463.991481481484</v>
      </c>
      <c r="AO245" s="78"/>
      <c r="AP245" s="78" t="b">
        <v>0</v>
      </c>
      <c r="AQ245" s="78" t="b">
        <v>0</v>
      </c>
      <c r="AR245" s="78" t="b">
        <v>1</v>
      </c>
      <c r="AS245" s="78" t="s">
        <v>398</v>
      </c>
      <c r="AT245" s="78">
        <v>57</v>
      </c>
      <c r="AU245" s="82" t="s">
        <v>418</v>
      </c>
      <c r="AV245" s="78" t="b">
        <v>0</v>
      </c>
      <c r="AW245" s="78" t="s">
        <v>460</v>
      </c>
      <c r="AX245" s="82" t="s">
        <v>3694</v>
      </c>
      <c r="AY245" s="78" t="s">
        <v>66</v>
      </c>
      <c r="AZ245" s="2"/>
      <c r="BA245" s="3"/>
      <c r="BB245" s="3"/>
      <c r="BC245" s="3"/>
      <c r="BD245" s="3"/>
    </row>
    <row r="246" spans="1:56" x14ac:dyDescent="0.25">
      <c r="A246" s="64" t="s">
        <v>762</v>
      </c>
      <c r="B246" s="65"/>
      <c r="C246" s="65"/>
      <c r="D246" s="66"/>
      <c r="E246" s="96"/>
      <c r="F246" s="94" t="s">
        <v>3361</v>
      </c>
      <c r="G246" s="95"/>
      <c r="H246" s="69"/>
      <c r="I246" s="70"/>
      <c r="J246" s="97"/>
      <c r="K246" s="69" t="s">
        <v>4040</v>
      </c>
      <c r="L246" s="98"/>
      <c r="M246" s="74"/>
      <c r="N246" s="74"/>
      <c r="O246" s="75"/>
      <c r="P246" s="76"/>
      <c r="Q246" s="76"/>
      <c r="R246" s="108"/>
      <c r="S246" s="108"/>
      <c r="T246" s="108"/>
      <c r="U246" s="108"/>
      <c r="V246" s="109"/>
      <c r="W246" s="109"/>
      <c r="X246" s="109"/>
      <c r="Y246" s="109"/>
      <c r="Z246" s="50"/>
      <c r="AA246" s="71"/>
      <c r="AB246" s="71"/>
      <c r="AC246" s="72"/>
      <c r="AD246" s="78" t="s">
        <v>2065</v>
      </c>
      <c r="AE246" s="78">
        <v>746</v>
      </c>
      <c r="AF246" s="78">
        <v>780</v>
      </c>
      <c r="AG246" s="78">
        <v>21670</v>
      </c>
      <c r="AH246" s="78">
        <v>1098</v>
      </c>
      <c r="AI246" s="78">
        <v>10800</v>
      </c>
      <c r="AJ246" s="78"/>
      <c r="AK246" s="78" t="s">
        <v>2575</v>
      </c>
      <c r="AL246" s="78"/>
      <c r="AM246" s="78" t="s">
        <v>376</v>
      </c>
      <c r="AN246" s="80">
        <v>40920.769050925926</v>
      </c>
      <c r="AO246" s="82" t="s">
        <v>2954</v>
      </c>
      <c r="AP246" s="78" t="b">
        <v>0</v>
      </c>
      <c r="AQ246" s="78" t="b">
        <v>0</v>
      </c>
      <c r="AR246" s="78" t="b">
        <v>1</v>
      </c>
      <c r="AS246" s="78" t="s">
        <v>552</v>
      </c>
      <c r="AT246" s="78">
        <v>3</v>
      </c>
      <c r="AU246" s="82" t="s">
        <v>3122</v>
      </c>
      <c r="AV246" s="78" t="b">
        <v>0</v>
      </c>
      <c r="AW246" s="78" t="s">
        <v>460</v>
      </c>
      <c r="AX246" s="82" t="s">
        <v>3695</v>
      </c>
      <c r="AY246" s="78" t="s">
        <v>66</v>
      </c>
      <c r="AZ246" s="2"/>
      <c r="BA246" s="3"/>
      <c r="BB246" s="3"/>
      <c r="BC246" s="3"/>
      <c r="BD246" s="3"/>
    </row>
    <row r="247" spans="1:56" x14ac:dyDescent="0.25">
      <c r="A247" s="64" t="s">
        <v>765</v>
      </c>
      <c r="B247" s="65"/>
      <c r="C247" s="65"/>
      <c r="D247" s="66"/>
      <c r="E247" s="96"/>
      <c r="F247" s="94" t="s">
        <v>3362</v>
      </c>
      <c r="G247" s="95"/>
      <c r="H247" s="69"/>
      <c r="I247" s="70"/>
      <c r="J247" s="97"/>
      <c r="K247" s="69" t="s">
        <v>4041</v>
      </c>
      <c r="L247" s="98"/>
      <c r="M247" s="74"/>
      <c r="N247" s="74"/>
      <c r="O247" s="75"/>
      <c r="P247" s="76"/>
      <c r="Q247" s="76"/>
      <c r="R247" s="108"/>
      <c r="S247" s="108"/>
      <c r="T247" s="108"/>
      <c r="U247" s="108"/>
      <c r="V247" s="109"/>
      <c r="W247" s="109"/>
      <c r="X247" s="109"/>
      <c r="Y247" s="109"/>
      <c r="Z247" s="50"/>
      <c r="AA247" s="71"/>
      <c r="AB247" s="71"/>
      <c r="AC247" s="72"/>
      <c r="AD247" s="78" t="s">
        <v>2066</v>
      </c>
      <c r="AE247" s="78">
        <v>992</v>
      </c>
      <c r="AF247" s="78">
        <v>499</v>
      </c>
      <c r="AG247" s="78">
        <v>1341</v>
      </c>
      <c r="AH247" s="78">
        <v>55</v>
      </c>
      <c r="AI247" s="78">
        <v>43200</v>
      </c>
      <c r="AJ247" s="78" t="s">
        <v>2363</v>
      </c>
      <c r="AK247" s="78" t="s">
        <v>2576</v>
      </c>
      <c r="AL247" s="82" t="s">
        <v>2738</v>
      </c>
      <c r="AM247" s="78" t="s">
        <v>2515</v>
      </c>
      <c r="AN247" s="80">
        <v>40031.890011574076</v>
      </c>
      <c r="AO247" s="82" t="s">
        <v>2955</v>
      </c>
      <c r="AP247" s="78" t="b">
        <v>0</v>
      </c>
      <c r="AQ247" s="78" t="b">
        <v>0</v>
      </c>
      <c r="AR247" s="78" t="b">
        <v>1</v>
      </c>
      <c r="AS247" s="78" t="s">
        <v>398</v>
      </c>
      <c r="AT247" s="78">
        <v>18</v>
      </c>
      <c r="AU247" s="82" t="s">
        <v>3123</v>
      </c>
      <c r="AV247" s="78" t="b">
        <v>0</v>
      </c>
      <c r="AW247" s="78" t="s">
        <v>460</v>
      </c>
      <c r="AX247" s="82" t="s">
        <v>3696</v>
      </c>
      <c r="AY247" s="78" t="s">
        <v>66</v>
      </c>
      <c r="AZ247" s="2"/>
      <c r="BA247" s="3"/>
      <c r="BB247" s="3"/>
      <c r="BC247" s="3"/>
      <c r="BD247" s="3"/>
    </row>
    <row r="248" spans="1:56" x14ac:dyDescent="0.25">
      <c r="A248" s="64" t="s">
        <v>766</v>
      </c>
      <c r="B248" s="65"/>
      <c r="C248" s="65"/>
      <c r="D248" s="66"/>
      <c r="E248" s="96"/>
      <c r="F248" s="94" t="s">
        <v>3363</v>
      </c>
      <c r="G248" s="95"/>
      <c r="H248" s="69"/>
      <c r="I248" s="70"/>
      <c r="J248" s="97"/>
      <c r="K248" s="69" t="s">
        <v>4042</v>
      </c>
      <c r="L248" s="98"/>
      <c r="M248" s="74"/>
      <c r="N248" s="74"/>
      <c r="O248" s="75"/>
      <c r="P248" s="76"/>
      <c r="Q248" s="76"/>
      <c r="R248" s="108"/>
      <c r="S248" s="108"/>
      <c r="T248" s="108"/>
      <c r="U248" s="108"/>
      <c r="V248" s="109"/>
      <c r="W248" s="109"/>
      <c r="X248" s="109"/>
      <c r="Y248" s="109"/>
      <c r="Z248" s="50"/>
      <c r="AA248" s="71"/>
      <c r="AB248" s="71"/>
      <c r="AC248" s="72"/>
      <c r="AD248" s="78" t="s">
        <v>2067</v>
      </c>
      <c r="AE248" s="78">
        <v>434</v>
      </c>
      <c r="AF248" s="78">
        <v>685</v>
      </c>
      <c r="AG248" s="78">
        <v>1688</v>
      </c>
      <c r="AH248" s="78">
        <v>1001</v>
      </c>
      <c r="AI248" s="78">
        <v>-25200</v>
      </c>
      <c r="AJ248" s="78" t="s">
        <v>2364</v>
      </c>
      <c r="AK248" s="78"/>
      <c r="AL248" s="82" t="s">
        <v>2739</v>
      </c>
      <c r="AM248" s="78" t="s">
        <v>354</v>
      </c>
      <c r="AN248" s="80">
        <v>42284.518136574072</v>
      </c>
      <c r="AO248" s="82" t="s">
        <v>2956</v>
      </c>
      <c r="AP248" s="78" t="b">
        <v>0</v>
      </c>
      <c r="AQ248" s="78" t="b">
        <v>0</v>
      </c>
      <c r="AR248" s="78" t="b">
        <v>0</v>
      </c>
      <c r="AS248" s="78" t="s">
        <v>398</v>
      </c>
      <c r="AT248" s="78">
        <v>21</v>
      </c>
      <c r="AU248" s="82" t="s">
        <v>410</v>
      </c>
      <c r="AV248" s="78" t="b">
        <v>0</v>
      </c>
      <c r="AW248" s="78" t="s">
        <v>460</v>
      </c>
      <c r="AX248" s="82" t="s">
        <v>3697</v>
      </c>
      <c r="AY248" s="78" t="s">
        <v>66</v>
      </c>
      <c r="AZ248" s="2"/>
      <c r="BA248" s="3"/>
      <c r="BB248" s="3"/>
      <c r="BC248" s="3"/>
      <c r="BD248" s="3"/>
    </row>
    <row r="249" spans="1:56" x14ac:dyDescent="0.25">
      <c r="A249" s="64" t="s">
        <v>767</v>
      </c>
      <c r="B249" s="65"/>
      <c r="C249" s="65"/>
      <c r="D249" s="66"/>
      <c r="E249" s="96"/>
      <c r="F249" s="94" t="s">
        <v>3364</v>
      </c>
      <c r="G249" s="95"/>
      <c r="H249" s="69"/>
      <c r="I249" s="70"/>
      <c r="J249" s="97"/>
      <c r="K249" s="69" t="s">
        <v>4043</v>
      </c>
      <c r="L249" s="98"/>
      <c r="M249" s="74"/>
      <c r="N249" s="74"/>
      <c r="O249" s="75"/>
      <c r="P249" s="76"/>
      <c r="Q249" s="76"/>
      <c r="R249" s="108"/>
      <c r="S249" s="108"/>
      <c r="T249" s="108"/>
      <c r="U249" s="108"/>
      <c r="V249" s="109"/>
      <c r="W249" s="109"/>
      <c r="X249" s="109"/>
      <c r="Y249" s="109"/>
      <c r="Z249" s="50"/>
      <c r="AA249" s="71"/>
      <c r="AB249" s="71"/>
      <c r="AC249" s="72"/>
      <c r="AD249" s="78" t="s">
        <v>2068</v>
      </c>
      <c r="AE249" s="78">
        <v>1158</v>
      </c>
      <c r="AF249" s="78">
        <v>1091</v>
      </c>
      <c r="AG249" s="78">
        <v>76394</v>
      </c>
      <c r="AH249" s="78">
        <v>12257</v>
      </c>
      <c r="AI249" s="78">
        <v>43200</v>
      </c>
      <c r="AJ249" s="78" t="s">
        <v>2365</v>
      </c>
      <c r="AK249" s="78" t="s">
        <v>2576</v>
      </c>
      <c r="AL249" s="78"/>
      <c r="AM249" s="78" t="s">
        <v>602</v>
      </c>
      <c r="AN249" s="80">
        <v>39816.209513888891</v>
      </c>
      <c r="AO249" s="82" t="s">
        <v>2957</v>
      </c>
      <c r="AP249" s="78" t="b">
        <v>0</v>
      </c>
      <c r="AQ249" s="78" t="b">
        <v>0</v>
      </c>
      <c r="AR249" s="78" t="b">
        <v>1</v>
      </c>
      <c r="AS249" s="78" t="s">
        <v>398</v>
      </c>
      <c r="AT249" s="78">
        <v>55</v>
      </c>
      <c r="AU249" s="82" t="s">
        <v>3124</v>
      </c>
      <c r="AV249" s="78" t="b">
        <v>0</v>
      </c>
      <c r="AW249" s="78" t="s">
        <v>460</v>
      </c>
      <c r="AX249" s="82" t="s">
        <v>3698</v>
      </c>
      <c r="AY249" s="78" t="s">
        <v>66</v>
      </c>
      <c r="AZ249" s="2"/>
      <c r="BA249" s="3"/>
      <c r="BB249" s="3"/>
      <c r="BC249" s="3"/>
      <c r="BD249" s="3"/>
    </row>
    <row r="250" spans="1:56" x14ac:dyDescent="0.25">
      <c r="A250" s="64" t="s">
        <v>826</v>
      </c>
      <c r="B250" s="65"/>
      <c r="C250" s="65"/>
      <c r="D250" s="66"/>
      <c r="E250" s="96"/>
      <c r="F250" s="94" t="s">
        <v>3365</v>
      </c>
      <c r="G250" s="95"/>
      <c r="H250" s="69"/>
      <c r="I250" s="70"/>
      <c r="J250" s="97"/>
      <c r="K250" s="69" t="s">
        <v>4044</v>
      </c>
      <c r="L250" s="98"/>
      <c r="M250" s="74"/>
      <c r="N250" s="74"/>
      <c r="O250" s="75"/>
      <c r="P250" s="76"/>
      <c r="Q250" s="76"/>
      <c r="R250" s="108"/>
      <c r="S250" s="108"/>
      <c r="T250" s="108"/>
      <c r="U250" s="108"/>
      <c r="V250" s="109"/>
      <c r="W250" s="109"/>
      <c r="X250" s="109"/>
      <c r="Y250" s="109"/>
      <c r="Z250" s="50"/>
      <c r="AA250" s="71"/>
      <c r="AB250" s="71"/>
      <c r="AC250" s="72"/>
      <c r="AD250" s="78" t="s">
        <v>2069</v>
      </c>
      <c r="AE250" s="78">
        <v>846</v>
      </c>
      <c r="AF250" s="78">
        <v>9494</v>
      </c>
      <c r="AG250" s="78">
        <v>9362</v>
      </c>
      <c r="AH250" s="78">
        <v>1252</v>
      </c>
      <c r="AI250" s="78">
        <v>43200</v>
      </c>
      <c r="AJ250" s="78" t="s">
        <v>2366</v>
      </c>
      <c r="AK250" s="78" t="s">
        <v>602</v>
      </c>
      <c r="AL250" s="82" t="s">
        <v>2740</v>
      </c>
      <c r="AM250" s="78" t="s">
        <v>2515</v>
      </c>
      <c r="AN250" s="80">
        <v>39834.0784375</v>
      </c>
      <c r="AO250" s="82" t="s">
        <v>2958</v>
      </c>
      <c r="AP250" s="78" t="b">
        <v>0</v>
      </c>
      <c r="AQ250" s="78" t="b">
        <v>0</v>
      </c>
      <c r="AR250" s="78" t="b">
        <v>1</v>
      </c>
      <c r="AS250" s="78" t="s">
        <v>398</v>
      </c>
      <c r="AT250" s="78">
        <v>341</v>
      </c>
      <c r="AU250" s="82" t="s">
        <v>3125</v>
      </c>
      <c r="AV250" s="78" t="b">
        <v>0</v>
      </c>
      <c r="AW250" s="78" t="s">
        <v>460</v>
      </c>
      <c r="AX250" s="82" t="s">
        <v>3699</v>
      </c>
      <c r="AY250" s="78" t="s">
        <v>66</v>
      </c>
      <c r="AZ250" s="2"/>
      <c r="BA250" s="3"/>
      <c r="BB250" s="3"/>
      <c r="BC250" s="3"/>
      <c r="BD250" s="3"/>
    </row>
    <row r="251" spans="1:56" x14ac:dyDescent="0.25">
      <c r="A251" s="64" t="s">
        <v>825</v>
      </c>
      <c r="B251" s="65"/>
      <c r="C251" s="65"/>
      <c r="D251" s="66"/>
      <c r="E251" s="96"/>
      <c r="F251" s="94" t="s">
        <v>3366</v>
      </c>
      <c r="G251" s="95"/>
      <c r="H251" s="69"/>
      <c r="I251" s="70"/>
      <c r="J251" s="97"/>
      <c r="K251" s="69" t="s">
        <v>4045</v>
      </c>
      <c r="L251" s="98"/>
      <c r="M251" s="74"/>
      <c r="N251" s="74"/>
      <c r="O251" s="75"/>
      <c r="P251" s="76"/>
      <c r="Q251" s="76"/>
      <c r="R251" s="108"/>
      <c r="S251" s="108"/>
      <c r="T251" s="108"/>
      <c r="U251" s="108"/>
      <c r="V251" s="109"/>
      <c r="W251" s="109"/>
      <c r="X251" s="109"/>
      <c r="Y251" s="109"/>
      <c r="Z251" s="50"/>
      <c r="AA251" s="71"/>
      <c r="AB251" s="71"/>
      <c r="AC251" s="72"/>
      <c r="AD251" s="78" t="s">
        <v>2070</v>
      </c>
      <c r="AE251" s="78">
        <v>610</v>
      </c>
      <c r="AF251" s="78">
        <v>311</v>
      </c>
      <c r="AG251" s="78">
        <v>510</v>
      </c>
      <c r="AH251" s="78">
        <v>40</v>
      </c>
      <c r="AI251" s="78"/>
      <c r="AJ251" s="78" t="s">
        <v>2367</v>
      </c>
      <c r="AK251" s="78" t="s">
        <v>2577</v>
      </c>
      <c r="AL251" s="78"/>
      <c r="AM251" s="78"/>
      <c r="AN251" s="80">
        <v>41529.04791666667</v>
      </c>
      <c r="AO251" s="78"/>
      <c r="AP251" s="78" t="b">
        <v>0</v>
      </c>
      <c r="AQ251" s="78" t="b">
        <v>0</v>
      </c>
      <c r="AR251" s="78" t="b">
        <v>0</v>
      </c>
      <c r="AS251" s="78" t="s">
        <v>398</v>
      </c>
      <c r="AT251" s="78">
        <v>10</v>
      </c>
      <c r="AU251" s="82" t="s">
        <v>421</v>
      </c>
      <c r="AV251" s="78" t="b">
        <v>0</v>
      </c>
      <c r="AW251" s="78" t="s">
        <v>460</v>
      </c>
      <c r="AX251" s="82" t="s">
        <v>3700</v>
      </c>
      <c r="AY251" s="78" t="s">
        <v>66</v>
      </c>
      <c r="AZ251" s="2"/>
      <c r="BA251" s="3"/>
      <c r="BB251" s="3"/>
      <c r="BC251" s="3"/>
      <c r="BD251" s="3"/>
    </row>
    <row r="252" spans="1:56" x14ac:dyDescent="0.25">
      <c r="A252" s="64" t="s">
        <v>824</v>
      </c>
      <c r="B252" s="65"/>
      <c r="C252" s="65"/>
      <c r="D252" s="66"/>
      <c r="E252" s="96"/>
      <c r="F252" s="94" t="s">
        <v>3367</v>
      </c>
      <c r="G252" s="95"/>
      <c r="H252" s="69"/>
      <c r="I252" s="70"/>
      <c r="J252" s="97"/>
      <c r="K252" s="69" t="s">
        <v>4046</v>
      </c>
      <c r="L252" s="98"/>
      <c r="M252" s="74"/>
      <c r="N252" s="74"/>
      <c r="O252" s="75"/>
      <c r="P252" s="76"/>
      <c r="Q252" s="76"/>
      <c r="R252" s="108"/>
      <c r="S252" s="108"/>
      <c r="T252" s="108"/>
      <c r="U252" s="108"/>
      <c r="V252" s="109"/>
      <c r="W252" s="109"/>
      <c r="X252" s="109"/>
      <c r="Y252" s="109"/>
      <c r="Z252" s="50"/>
      <c r="AA252" s="71"/>
      <c r="AB252" s="71"/>
      <c r="AC252" s="72"/>
      <c r="AD252" s="78" t="s">
        <v>2071</v>
      </c>
      <c r="AE252" s="78">
        <v>912</v>
      </c>
      <c r="AF252" s="78">
        <v>534</v>
      </c>
      <c r="AG252" s="78">
        <v>2611</v>
      </c>
      <c r="AH252" s="78">
        <v>2054</v>
      </c>
      <c r="AI252" s="78">
        <v>-36000</v>
      </c>
      <c r="AJ252" s="78" t="s">
        <v>2368</v>
      </c>
      <c r="AK252" s="78" t="s">
        <v>587</v>
      </c>
      <c r="AL252" s="78"/>
      <c r="AM252" s="78" t="s">
        <v>373</v>
      </c>
      <c r="AN252" s="80">
        <v>39905.229212962964</v>
      </c>
      <c r="AO252" s="82" t="s">
        <v>2959</v>
      </c>
      <c r="AP252" s="78" t="b">
        <v>0</v>
      </c>
      <c r="AQ252" s="78" t="b">
        <v>0</v>
      </c>
      <c r="AR252" s="78" t="b">
        <v>0</v>
      </c>
      <c r="AS252" s="78" t="s">
        <v>398</v>
      </c>
      <c r="AT252" s="78">
        <v>13</v>
      </c>
      <c r="AU252" s="82" t="s">
        <v>411</v>
      </c>
      <c r="AV252" s="78" t="b">
        <v>0</v>
      </c>
      <c r="AW252" s="78" t="s">
        <v>460</v>
      </c>
      <c r="AX252" s="82" t="s">
        <v>3701</v>
      </c>
      <c r="AY252" s="78" t="s">
        <v>66</v>
      </c>
      <c r="AZ252" s="2"/>
      <c r="BA252" s="3"/>
      <c r="BB252" s="3"/>
      <c r="BC252" s="3"/>
      <c r="BD252" s="3"/>
    </row>
    <row r="253" spans="1:56" x14ac:dyDescent="0.25">
      <c r="A253" s="64" t="s">
        <v>768</v>
      </c>
      <c r="B253" s="65"/>
      <c r="C253" s="65"/>
      <c r="D253" s="66"/>
      <c r="E253" s="96"/>
      <c r="F253" s="94" t="s">
        <v>3368</v>
      </c>
      <c r="G253" s="95"/>
      <c r="H253" s="69"/>
      <c r="I253" s="70"/>
      <c r="J253" s="97"/>
      <c r="K253" s="69" t="s">
        <v>4047</v>
      </c>
      <c r="L253" s="98"/>
      <c r="M253" s="74"/>
      <c r="N253" s="74"/>
      <c r="O253" s="75"/>
      <c r="P253" s="76"/>
      <c r="Q253" s="76"/>
      <c r="R253" s="108"/>
      <c r="S253" s="108"/>
      <c r="T253" s="108"/>
      <c r="U253" s="108"/>
      <c r="V253" s="109"/>
      <c r="W253" s="109"/>
      <c r="X253" s="109"/>
      <c r="Y253" s="109"/>
      <c r="Z253" s="50"/>
      <c r="AA253" s="71"/>
      <c r="AB253" s="71"/>
      <c r="AC253" s="72"/>
      <c r="AD253" s="78" t="s">
        <v>517</v>
      </c>
      <c r="AE253" s="78">
        <v>77</v>
      </c>
      <c r="AF253" s="78">
        <v>42</v>
      </c>
      <c r="AG253" s="78">
        <v>190</v>
      </c>
      <c r="AH253" s="78">
        <v>41</v>
      </c>
      <c r="AI253" s="78">
        <v>-25200</v>
      </c>
      <c r="AJ253" s="78" t="s">
        <v>2369</v>
      </c>
      <c r="AK253" s="78" t="s">
        <v>2578</v>
      </c>
      <c r="AL253" s="78"/>
      <c r="AM253" s="78" t="s">
        <v>354</v>
      </c>
      <c r="AN253" s="80">
        <v>42479.810694444444</v>
      </c>
      <c r="AO253" s="82" t="s">
        <v>2960</v>
      </c>
      <c r="AP253" s="78" t="b">
        <v>1</v>
      </c>
      <c r="AQ253" s="78" t="b">
        <v>0</v>
      </c>
      <c r="AR253" s="78" t="b">
        <v>0</v>
      </c>
      <c r="AS253" s="78" t="s">
        <v>404</v>
      </c>
      <c r="AT253" s="78">
        <v>1</v>
      </c>
      <c r="AU253" s="78"/>
      <c r="AV253" s="78" t="b">
        <v>0</v>
      </c>
      <c r="AW253" s="78" t="s">
        <v>460</v>
      </c>
      <c r="AX253" s="82" t="s">
        <v>3702</v>
      </c>
      <c r="AY253" s="78" t="s">
        <v>66</v>
      </c>
      <c r="AZ253" s="2"/>
      <c r="BA253" s="3"/>
      <c r="BB253" s="3"/>
      <c r="BC253" s="3"/>
      <c r="BD253" s="3"/>
    </row>
    <row r="254" spans="1:56" x14ac:dyDescent="0.25">
      <c r="A254" s="64" t="s">
        <v>769</v>
      </c>
      <c r="B254" s="65"/>
      <c r="C254" s="65"/>
      <c r="D254" s="66"/>
      <c r="E254" s="96"/>
      <c r="F254" s="94" t="s">
        <v>3369</v>
      </c>
      <c r="G254" s="95"/>
      <c r="H254" s="69"/>
      <c r="I254" s="70"/>
      <c r="J254" s="97"/>
      <c r="K254" s="69" t="s">
        <v>4048</v>
      </c>
      <c r="L254" s="98"/>
      <c r="M254" s="74"/>
      <c r="N254" s="74"/>
      <c r="O254" s="75"/>
      <c r="P254" s="76"/>
      <c r="Q254" s="76"/>
      <c r="R254" s="108"/>
      <c r="S254" s="108"/>
      <c r="T254" s="108"/>
      <c r="U254" s="108"/>
      <c r="V254" s="109"/>
      <c r="W254" s="109"/>
      <c r="X254" s="109"/>
      <c r="Y254" s="109"/>
      <c r="Z254" s="50"/>
      <c r="AA254" s="71"/>
      <c r="AB254" s="71"/>
      <c r="AC254" s="72"/>
      <c r="AD254" s="78" t="s">
        <v>2072</v>
      </c>
      <c r="AE254" s="78">
        <v>8560</v>
      </c>
      <c r="AF254" s="78">
        <v>8833</v>
      </c>
      <c r="AG254" s="78">
        <v>49449</v>
      </c>
      <c r="AH254" s="78">
        <v>7565</v>
      </c>
      <c r="AI254" s="78"/>
      <c r="AJ254" s="78" t="s">
        <v>2370</v>
      </c>
      <c r="AK254" s="78" t="s">
        <v>2579</v>
      </c>
      <c r="AL254" s="82" t="s">
        <v>2741</v>
      </c>
      <c r="AM254" s="78"/>
      <c r="AN254" s="80">
        <v>41677.496678240743</v>
      </c>
      <c r="AO254" s="82" t="s">
        <v>2961</v>
      </c>
      <c r="AP254" s="78" t="b">
        <v>0</v>
      </c>
      <c r="AQ254" s="78" t="b">
        <v>0</v>
      </c>
      <c r="AR254" s="78" t="b">
        <v>0</v>
      </c>
      <c r="AS254" s="78" t="s">
        <v>404</v>
      </c>
      <c r="AT254" s="78">
        <v>226</v>
      </c>
      <c r="AU254" s="82" t="s">
        <v>410</v>
      </c>
      <c r="AV254" s="78" t="b">
        <v>0</v>
      </c>
      <c r="AW254" s="78" t="s">
        <v>460</v>
      </c>
      <c r="AX254" s="82" t="s">
        <v>3703</v>
      </c>
      <c r="AY254" s="78" t="s">
        <v>66</v>
      </c>
      <c r="AZ254" s="2"/>
      <c r="BA254" s="3"/>
      <c r="BB254" s="3"/>
      <c r="BC254" s="3"/>
      <c r="BD254" s="3"/>
    </row>
    <row r="255" spans="1:56" x14ac:dyDescent="0.25">
      <c r="A255" s="64" t="s">
        <v>770</v>
      </c>
      <c r="B255" s="65"/>
      <c r="C255" s="65"/>
      <c r="D255" s="66"/>
      <c r="E255" s="96"/>
      <c r="F255" s="94" t="s">
        <v>453</v>
      </c>
      <c r="G255" s="95"/>
      <c r="H255" s="69"/>
      <c r="I255" s="70"/>
      <c r="J255" s="97"/>
      <c r="K255" s="69" t="s">
        <v>4049</v>
      </c>
      <c r="L255" s="98"/>
      <c r="M255" s="74"/>
      <c r="N255" s="74"/>
      <c r="O255" s="75"/>
      <c r="P255" s="76"/>
      <c r="Q255" s="76"/>
      <c r="R255" s="108"/>
      <c r="S255" s="108"/>
      <c r="T255" s="108"/>
      <c r="U255" s="108"/>
      <c r="V255" s="109"/>
      <c r="W255" s="109"/>
      <c r="X255" s="109"/>
      <c r="Y255" s="109"/>
      <c r="Z255" s="50"/>
      <c r="AA255" s="71"/>
      <c r="AB255" s="71"/>
      <c r="AC255" s="72"/>
      <c r="AD255" s="78" t="s">
        <v>2073</v>
      </c>
      <c r="AE255" s="78">
        <v>200</v>
      </c>
      <c r="AF255" s="78">
        <v>508</v>
      </c>
      <c r="AG255" s="78">
        <v>123963</v>
      </c>
      <c r="AH255" s="78">
        <v>108</v>
      </c>
      <c r="AI255" s="78">
        <v>7200</v>
      </c>
      <c r="AJ255" s="78" t="s">
        <v>2371</v>
      </c>
      <c r="AK255" s="78" t="s">
        <v>2580</v>
      </c>
      <c r="AL255" s="78"/>
      <c r="AM255" s="78" t="s">
        <v>366</v>
      </c>
      <c r="AN255" s="80">
        <v>40884.425335648149</v>
      </c>
      <c r="AO255" s="78"/>
      <c r="AP255" s="78" t="b">
        <v>0</v>
      </c>
      <c r="AQ255" s="78" t="b">
        <v>1</v>
      </c>
      <c r="AR255" s="78" t="b">
        <v>0</v>
      </c>
      <c r="AS255" s="78" t="s">
        <v>399</v>
      </c>
      <c r="AT255" s="78">
        <v>258</v>
      </c>
      <c r="AU255" s="82" t="s">
        <v>410</v>
      </c>
      <c r="AV255" s="78" t="b">
        <v>0</v>
      </c>
      <c r="AW255" s="78" t="s">
        <v>460</v>
      </c>
      <c r="AX255" s="82" t="s">
        <v>3704</v>
      </c>
      <c r="AY255" s="78" t="s">
        <v>66</v>
      </c>
      <c r="AZ255" s="2"/>
      <c r="BA255" s="3"/>
      <c r="BB255" s="3"/>
      <c r="BC255" s="3"/>
      <c r="BD255" s="3"/>
    </row>
    <row r="256" spans="1:56" x14ac:dyDescent="0.25">
      <c r="A256" s="64" t="s">
        <v>938</v>
      </c>
      <c r="B256" s="65"/>
      <c r="C256" s="65"/>
      <c r="D256" s="66"/>
      <c r="E256" s="96"/>
      <c r="F256" s="94" t="s">
        <v>3370</v>
      </c>
      <c r="G256" s="95"/>
      <c r="H256" s="69"/>
      <c r="I256" s="70"/>
      <c r="J256" s="97"/>
      <c r="K256" s="69" t="s">
        <v>4050</v>
      </c>
      <c r="L256" s="98"/>
      <c r="M256" s="74"/>
      <c r="N256" s="74"/>
      <c r="O256" s="75"/>
      <c r="P256" s="76"/>
      <c r="Q256" s="76"/>
      <c r="R256" s="108"/>
      <c r="S256" s="108"/>
      <c r="T256" s="108"/>
      <c r="U256" s="108"/>
      <c r="V256" s="109"/>
      <c r="W256" s="109"/>
      <c r="X256" s="109"/>
      <c r="Y256" s="109"/>
      <c r="Z256" s="50"/>
      <c r="AA256" s="71"/>
      <c r="AB256" s="71"/>
      <c r="AC256" s="72"/>
      <c r="AD256" s="78" t="s">
        <v>2074</v>
      </c>
      <c r="AE256" s="78">
        <v>810</v>
      </c>
      <c r="AF256" s="78">
        <v>7922</v>
      </c>
      <c r="AG256" s="78">
        <v>11698</v>
      </c>
      <c r="AH256" s="78">
        <v>1374</v>
      </c>
      <c r="AI256" s="78">
        <v>7200</v>
      </c>
      <c r="AJ256" s="78" t="s">
        <v>2372</v>
      </c>
      <c r="AK256" s="78" t="s">
        <v>2581</v>
      </c>
      <c r="AL256" s="82" t="s">
        <v>2742</v>
      </c>
      <c r="AM256" s="78" t="s">
        <v>366</v>
      </c>
      <c r="AN256" s="80">
        <v>40664.404548611114</v>
      </c>
      <c r="AO256" s="82" t="s">
        <v>2962</v>
      </c>
      <c r="AP256" s="78" t="b">
        <v>0</v>
      </c>
      <c r="AQ256" s="78" t="b">
        <v>0</v>
      </c>
      <c r="AR256" s="78" t="b">
        <v>0</v>
      </c>
      <c r="AS256" s="78" t="s">
        <v>399</v>
      </c>
      <c r="AT256" s="78">
        <v>398</v>
      </c>
      <c r="AU256" s="82" t="s">
        <v>3126</v>
      </c>
      <c r="AV256" s="78" t="b">
        <v>0</v>
      </c>
      <c r="AW256" s="78" t="s">
        <v>460</v>
      </c>
      <c r="AX256" s="82" t="s">
        <v>3705</v>
      </c>
      <c r="AY256" s="78" t="s">
        <v>65</v>
      </c>
      <c r="AZ256" s="2"/>
      <c r="BA256" s="3"/>
      <c r="BB256" s="3"/>
      <c r="BC256" s="3"/>
      <c r="BD256" s="3"/>
    </row>
    <row r="257" spans="1:56" x14ac:dyDescent="0.25">
      <c r="A257" s="64" t="s">
        <v>939</v>
      </c>
      <c r="B257" s="65"/>
      <c r="C257" s="65"/>
      <c r="D257" s="66"/>
      <c r="E257" s="96"/>
      <c r="F257" s="94" t="s">
        <v>3371</v>
      </c>
      <c r="G257" s="95"/>
      <c r="H257" s="69"/>
      <c r="I257" s="70"/>
      <c r="J257" s="97"/>
      <c r="K257" s="69" t="s">
        <v>4051</v>
      </c>
      <c r="L257" s="98"/>
      <c r="M257" s="74"/>
      <c r="N257" s="74"/>
      <c r="O257" s="75"/>
      <c r="P257" s="76"/>
      <c r="Q257" s="76"/>
      <c r="R257" s="108"/>
      <c r="S257" s="108"/>
      <c r="T257" s="108"/>
      <c r="U257" s="108"/>
      <c r="V257" s="109"/>
      <c r="W257" s="109"/>
      <c r="X257" s="109"/>
      <c r="Y257" s="109"/>
      <c r="Z257" s="50"/>
      <c r="AA257" s="71"/>
      <c r="AB257" s="71"/>
      <c r="AC257" s="72"/>
      <c r="AD257" s="78" t="s">
        <v>2075</v>
      </c>
      <c r="AE257" s="78">
        <v>1922</v>
      </c>
      <c r="AF257" s="78">
        <v>1872</v>
      </c>
      <c r="AG257" s="78">
        <v>2427</v>
      </c>
      <c r="AH257" s="78">
        <v>843</v>
      </c>
      <c r="AI257" s="78">
        <v>7200</v>
      </c>
      <c r="AJ257" s="78" t="s">
        <v>2373</v>
      </c>
      <c r="AK257" s="78" t="s">
        <v>2582</v>
      </c>
      <c r="AL257" s="82" t="s">
        <v>2743</v>
      </c>
      <c r="AM257" s="78" t="s">
        <v>358</v>
      </c>
      <c r="AN257" s="80">
        <v>40947.823969907404</v>
      </c>
      <c r="AO257" s="82" t="s">
        <v>2963</v>
      </c>
      <c r="AP257" s="78" t="b">
        <v>0</v>
      </c>
      <c r="AQ257" s="78" t="b">
        <v>0</v>
      </c>
      <c r="AR257" s="78" t="b">
        <v>1</v>
      </c>
      <c r="AS257" s="78" t="s">
        <v>399</v>
      </c>
      <c r="AT257" s="78">
        <v>48</v>
      </c>
      <c r="AU257" s="82" t="s">
        <v>3127</v>
      </c>
      <c r="AV257" s="78" t="b">
        <v>0</v>
      </c>
      <c r="AW257" s="78" t="s">
        <v>460</v>
      </c>
      <c r="AX257" s="82" t="s">
        <v>3706</v>
      </c>
      <c r="AY257" s="78" t="s">
        <v>65</v>
      </c>
      <c r="AZ257" s="2"/>
      <c r="BA257" s="3"/>
      <c r="BB257" s="3"/>
      <c r="BC257" s="3"/>
      <c r="BD257" s="3"/>
    </row>
    <row r="258" spans="1:56" x14ac:dyDescent="0.25">
      <c r="A258" s="64" t="s">
        <v>771</v>
      </c>
      <c r="B258" s="65"/>
      <c r="C258" s="65"/>
      <c r="D258" s="66"/>
      <c r="E258" s="96"/>
      <c r="F258" s="94" t="s">
        <v>3372</v>
      </c>
      <c r="G258" s="95"/>
      <c r="H258" s="69"/>
      <c r="I258" s="70"/>
      <c r="J258" s="97"/>
      <c r="K258" s="69" t="s">
        <v>4052</v>
      </c>
      <c r="L258" s="98"/>
      <c r="M258" s="74"/>
      <c r="N258" s="74"/>
      <c r="O258" s="75"/>
      <c r="P258" s="76"/>
      <c r="Q258" s="76"/>
      <c r="R258" s="108"/>
      <c r="S258" s="108"/>
      <c r="T258" s="108"/>
      <c r="U258" s="108"/>
      <c r="V258" s="109"/>
      <c r="W258" s="109"/>
      <c r="X258" s="109"/>
      <c r="Y258" s="109"/>
      <c r="Z258" s="50"/>
      <c r="AA258" s="71"/>
      <c r="AB258" s="71"/>
      <c r="AC258" s="72"/>
      <c r="AD258" s="78" t="s">
        <v>2076</v>
      </c>
      <c r="AE258" s="78">
        <v>607</v>
      </c>
      <c r="AF258" s="78">
        <v>5799</v>
      </c>
      <c r="AG258" s="78">
        <v>145696</v>
      </c>
      <c r="AH258" s="78">
        <v>9527</v>
      </c>
      <c r="AI258" s="78">
        <v>7200</v>
      </c>
      <c r="AJ258" s="78" t="s">
        <v>2374</v>
      </c>
      <c r="AK258" s="78"/>
      <c r="AL258" s="78"/>
      <c r="AM258" s="78" t="s">
        <v>362</v>
      </c>
      <c r="AN258" s="80">
        <v>40716.561747685184</v>
      </c>
      <c r="AO258" s="82" t="s">
        <v>2964</v>
      </c>
      <c r="AP258" s="78" t="b">
        <v>0</v>
      </c>
      <c r="AQ258" s="78" t="b">
        <v>0</v>
      </c>
      <c r="AR258" s="78" t="b">
        <v>1</v>
      </c>
      <c r="AS258" s="78" t="s">
        <v>404</v>
      </c>
      <c r="AT258" s="78">
        <v>156</v>
      </c>
      <c r="AU258" s="82" t="s">
        <v>3128</v>
      </c>
      <c r="AV258" s="78" t="b">
        <v>0</v>
      </c>
      <c r="AW258" s="78" t="s">
        <v>460</v>
      </c>
      <c r="AX258" s="82" t="s">
        <v>3707</v>
      </c>
      <c r="AY258" s="78" t="s">
        <v>66</v>
      </c>
      <c r="AZ258" s="2"/>
      <c r="BA258" s="3"/>
      <c r="BB258" s="3"/>
      <c r="BC258" s="3"/>
      <c r="BD258" s="3"/>
    </row>
    <row r="259" spans="1:56" x14ac:dyDescent="0.25">
      <c r="A259" s="64" t="s">
        <v>772</v>
      </c>
      <c r="B259" s="65"/>
      <c r="C259" s="65"/>
      <c r="D259" s="66"/>
      <c r="E259" s="96"/>
      <c r="F259" s="94" t="s">
        <v>3373</v>
      </c>
      <c r="G259" s="95"/>
      <c r="H259" s="69"/>
      <c r="I259" s="70"/>
      <c r="J259" s="97"/>
      <c r="K259" s="69" t="s">
        <v>4053</v>
      </c>
      <c r="L259" s="98"/>
      <c r="M259" s="74"/>
      <c r="N259" s="74"/>
      <c r="O259" s="75"/>
      <c r="P259" s="76"/>
      <c r="Q259" s="76"/>
      <c r="R259" s="108"/>
      <c r="S259" s="108"/>
      <c r="T259" s="108"/>
      <c r="U259" s="108"/>
      <c r="V259" s="109"/>
      <c r="W259" s="109"/>
      <c r="X259" s="109"/>
      <c r="Y259" s="109"/>
      <c r="Z259" s="50"/>
      <c r="AA259" s="71"/>
      <c r="AB259" s="71"/>
      <c r="AC259" s="72"/>
      <c r="AD259" s="78" t="s">
        <v>2077</v>
      </c>
      <c r="AE259" s="78">
        <v>261</v>
      </c>
      <c r="AF259" s="78">
        <v>41</v>
      </c>
      <c r="AG259" s="78">
        <v>1294</v>
      </c>
      <c r="AH259" s="78">
        <v>454</v>
      </c>
      <c r="AI259" s="78"/>
      <c r="AJ259" s="78" t="s">
        <v>2375</v>
      </c>
      <c r="AK259" s="78"/>
      <c r="AL259" s="78"/>
      <c r="AM259" s="78"/>
      <c r="AN259" s="80">
        <v>41718.876840277779</v>
      </c>
      <c r="AO259" s="82" t="s">
        <v>2965</v>
      </c>
      <c r="AP259" s="78" t="b">
        <v>1</v>
      </c>
      <c r="AQ259" s="78" t="b">
        <v>0</v>
      </c>
      <c r="AR259" s="78" t="b">
        <v>0</v>
      </c>
      <c r="AS259" s="78" t="s">
        <v>404</v>
      </c>
      <c r="AT259" s="78">
        <v>8</v>
      </c>
      <c r="AU259" s="82" t="s">
        <v>410</v>
      </c>
      <c r="AV259" s="78" t="b">
        <v>0</v>
      </c>
      <c r="AW259" s="78" t="s">
        <v>460</v>
      </c>
      <c r="AX259" s="82" t="s">
        <v>3708</v>
      </c>
      <c r="AY259" s="78" t="s">
        <v>66</v>
      </c>
      <c r="AZ259" s="2"/>
      <c r="BA259" s="3"/>
      <c r="BB259" s="3"/>
      <c r="BC259" s="3"/>
      <c r="BD259" s="3"/>
    </row>
    <row r="260" spans="1:56" x14ac:dyDescent="0.25">
      <c r="A260" s="64" t="s">
        <v>773</v>
      </c>
      <c r="B260" s="65"/>
      <c r="C260" s="65"/>
      <c r="D260" s="66"/>
      <c r="E260" s="96"/>
      <c r="F260" s="94" t="s">
        <v>3374</v>
      </c>
      <c r="G260" s="95"/>
      <c r="H260" s="69"/>
      <c r="I260" s="70"/>
      <c r="J260" s="97"/>
      <c r="K260" s="69" t="s">
        <v>4054</v>
      </c>
      <c r="L260" s="98"/>
      <c r="M260" s="74"/>
      <c r="N260" s="74"/>
      <c r="O260" s="75"/>
      <c r="P260" s="76"/>
      <c r="Q260" s="76"/>
      <c r="R260" s="108"/>
      <c r="S260" s="108"/>
      <c r="T260" s="108"/>
      <c r="U260" s="108"/>
      <c r="V260" s="109"/>
      <c r="W260" s="109"/>
      <c r="X260" s="109"/>
      <c r="Y260" s="109"/>
      <c r="Z260" s="50"/>
      <c r="AA260" s="71"/>
      <c r="AB260" s="71"/>
      <c r="AC260" s="72"/>
      <c r="AD260" s="78" t="s">
        <v>2078</v>
      </c>
      <c r="AE260" s="78">
        <v>3187</v>
      </c>
      <c r="AF260" s="78">
        <v>2801</v>
      </c>
      <c r="AG260" s="78">
        <v>56509</v>
      </c>
      <c r="AH260" s="78">
        <v>8801</v>
      </c>
      <c r="AI260" s="78">
        <v>3600</v>
      </c>
      <c r="AJ260" s="78" t="s">
        <v>2376</v>
      </c>
      <c r="AK260" s="78" t="s">
        <v>2583</v>
      </c>
      <c r="AL260" s="78"/>
      <c r="AM260" s="78" t="s">
        <v>310</v>
      </c>
      <c r="AN260" s="80">
        <v>40633.494699074072</v>
      </c>
      <c r="AO260" s="82" t="s">
        <v>2966</v>
      </c>
      <c r="AP260" s="78" t="b">
        <v>0</v>
      </c>
      <c r="AQ260" s="78" t="b">
        <v>0</v>
      </c>
      <c r="AR260" s="78" t="b">
        <v>1</v>
      </c>
      <c r="AS260" s="78" t="s">
        <v>398</v>
      </c>
      <c r="AT260" s="78">
        <v>104</v>
      </c>
      <c r="AU260" s="82" t="s">
        <v>423</v>
      </c>
      <c r="AV260" s="78" t="b">
        <v>0</v>
      </c>
      <c r="AW260" s="78" t="s">
        <v>460</v>
      </c>
      <c r="AX260" s="82" t="s">
        <v>3709</v>
      </c>
      <c r="AY260" s="78" t="s">
        <v>66</v>
      </c>
      <c r="AZ260" s="2"/>
      <c r="BA260" s="3"/>
      <c r="BB260" s="3"/>
      <c r="BC260" s="3"/>
      <c r="BD260" s="3"/>
    </row>
    <row r="261" spans="1:56" x14ac:dyDescent="0.25">
      <c r="A261" s="64" t="s">
        <v>774</v>
      </c>
      <c r="B261" s="65"/>
      <c r="C261" s="65"/>
      <c r="D261" s="66"/>
      <c r="E261" s="96"/>
      <c r="F261" s="94" t="s">
        <v>3375</v>
      </c>
      <c r="G261" s="95"/>
      <c r="H261" s="69"/>
      <c r="I261" s="70"/>
      <c r="J261" s="97"/>
      <c r="K261" s="69" t="s">
        <v>4055</v>
      </c>
      <c r="L261" s="98"/>
      <c r="M261" s="74"/>
      <c r="N261" s="74"/>
      <c r="O261" s="75"/>
      <c r="P261" s="76"/>
      <c r="Q261" s="76"/>
      <c r="R261" s="108"/>
      <c r="S261" s="108"/>
      <c r="T261" s="108"/>
      <c r="U261" s="108"/>
      <c r="V261" s="109"/>
      <c r="W261" s="109"/>
      <c r="X261" s="109"/>
      <c r="Y261" s="109"/>
      <c r="Z261" s="50"/>
      <c r="AA261" s="71"/>
      <c r="AB261" s="71"/>
      <c r="AC261" s="72"/>
      <c r="AD261" s="78" t="s">
        <v>2079</v>
      </c>
      <c r="AE261" s="78">
        <v>1125</v>
      </c>
      <c r="AF261" s="78">
        <v>835</v>
      </c>
      <c r="AG261" s="78">
        <v>47644</v>
      </c>
      <c r="AH261" s="78">
        <v>729</v>
      </c>
      <c r="AI261" s="78">
        <v>3600</v>
      </c>
      <c r="AJ261" s="78" t="s">
        <v>2377</v>
      </c>
      <c r="AK261" s="78" t="s">
        <v>336</v>
      </c>
      <c r="AL261" s="82" t="s">
        <v>2744</v>
      </c>
      <c r="AM261" s="78" t="s">
        <v>310</v>
      </c>
      <c r="AN261" s="80">
        <v>41051.689745370371</v>
      </c>
      <c r="AO261" s="82" t="s">
        <v>2967</v>
      </c>
      <c r="AP261" s="78" t="b">
        <v>0</v>
      </c>
      <c r="AQ261" s="78" t="b">
        <v>0</v>
      </c>
      <c r="AR261" s="78" t="b">
        <v>0</v>
      </c>
      <c r="AS261" s="78" t="s">
        <v>398</v>
      </c>
      <c r="AT261" s="78">
        <v>46</v>
      </c>
      <c r="AU261" s="82" t="s">
        <v>422</v>
      </c>
      <c r="AV261" s="78" t="b">
        <v>0</v>
      </c>
      <c r="AW261" s="78" t="s">
        <v>460</v>
      </c>
      <c r="AX261" s="82" t="s">
        <v>3710</v>
      </c>
      <c r="AY261" s="78" t="s">
        <v>66</v>
      </c>
      <c r="AZ261" s="2"/>
      <c r="BA261" s="3"/>
      <c r="BB261" s="3"/>
      <c r="BC261" s="3"/>
      <c r="BD261" s="3"/>
    </row>
    <row r="262" spans="1:56" x14ac:dyDescent="0.25">
      <c r="A262" s="64" t="s">
        <v>775</v>
      </c>
      <c r="B262" s="65"/>
      <c r="C262" s="65"/>
      <c r="D262" s="66"/>
      <c r="E262" s="96"/>
      <c r="F262" s="94" t="s">
        <v>3376</v>
      </c>
      <c r="G262" s="95"/>
      <c r="H262" s="69"/>
      <c r="I262" s="70"/>
      <c r="J262" s="97"/>
      <c r="K262" s="69" t="s">
        <v>4056</v>
      </c>
      <c r="L262" s="98"/>
      <c r="M262" s="74"/>
      <c r="N262" s="74"/>
      <c r="O262" s="75"/>
      <c r="P262" s="76"/>
      <c r="Q262" s="76"/>
      <c r="R262" s="108"/>
      <c r="S262" s="108"/>
      <c r="T262" s="108"/>
      <c r="U262" s="108"/>
      <c r="V262" s="109"/>
      <c r="W262" s="109"/>
      <c r="X262" s="109"/>
      <c r="Y262" s="109"/>
      <c r="Z262" s="50"/>
      <c r="AA262" s="71"/>
      <c r="AB262" s="71"/>
      <c r="AC262" s="72"/>
      <c r="AD262" s="78" t="s">
        <v>2080</v>
      </c>
      <c r="AE262" s="78">
        <v>2321</v>
      </c>
      <c r="AF262" s="78">
        <v>1886</v>
      </c>
      <c r="AG262" s="78">
        <v>11485</v>
      </c>
      <c r="AH262" s="78">
        <v>3362</v>
      </c>
      <c r="AI262" s="78"/>
      <c r="AJ262" s="78" t="s">
        <v>2378</v>
      </c>
      <c r="AK262" s="78"/>
      <c r="AL262" s="78"/>
      <c r="AM262" s="78"/>
      <c r="AN262" s="80">
        <v>40979.678124999999</v>
      </c>
      <c r="AO262" s="82" t="s">
        <v>2968</v>
      </c>
      <c r="AP262" s="78" t="b">
        <v>1</v>
      </c>
      <c r="AQ262" s="78" t="b">
        <v>0</v>
      </c>
      <c r="AR262" s="78" t="b">
        <v>0</v>
      </c>
      <c r="AS262" s="78" t="s">
        <v>399</v>
      </c>
      <c r="AT262" s="78">
        <v>42</v>
      </c>
      <c r="AU262" s="82" t="s">
        <v>410</v>
      </c>
      <c r="AV262" s="78" t="b">
        <v>0</v>
      </c>
      <c r="AW262" s="78" t="s">
        <v>460</v>
      </c>
      <c r="AX262" s="82" t="s">
        <v>3711</v>
      </c>
      <c r="AY262" s="78" t="s">
        <v>66</v>
      </c>
      <c r="AZ262" s="2"/>
      <c r="BA262" s="3"/>
      <c r="BB262" s="3"/>
      <c r="BC262" s="3"/>
      <c r="BD262" s="3"/>
    </row>
    <row r="263" spans="1:56" x14ac:dyDescent="0.25">
      <c r="A263" s="64" t="s">
        <v>940</v>
      </c>
      <c r="B263" s="65"/>
      <c r="C263" s="65"/>
      <c r="D263" s="66"/>
      <c r="E263" s="96"/>
      <c r="F263" s="94" t="s">
        <v>3377</v>
      </c>
      <c r="G263" s="95"/>
      <c r="H263" s="69"/>
      <c r="I263" s="70"/>
      <c r="J263" s="97"/>
      <c r="K263" s="69" t="s">
        <v>4057</v>
      </c>
      <c r="L263" s="98"/>
      <c r="M263" s="74"/>
      <c r="N263" s="74"/>
      <c r="O263" s="75"/>
      <c r="P263" s="76"/>
      <c r="Q263" s="76"/>
      <c r="R263" s="108"/>
      <c r="S263" s="108"/>
      <c r="T263" s="108"/>
      <c r="U263" s="108"/>
      <c r="V263" s="109"/>
      <c r="W263" s="109"/>
      <c r="X263" s="109"/>
      <c r="Y263" s="109"/>
      <c r="Z263" s="50"/>
      <c r="AA263" s="71"/>
      <c r="AB263" s="71"/>
      <c r="AC263" s="72"/>
      <c r="AD263" s="78" t="s">
        <v>2081</v>
      </c>
      <c r="AE263" s="78">
        <v>1481</v>
      </c>
      <c r="AF263" s="78">
        <v>2781</v>
      </c>
      <c r="AG263" s="78">
        <v>5330</v>
      </c>
      <c r="AH263" s="78">
        <v>381</v>
      </c>
      <c r="AI263" s="78">
        <v>7200</v>
      </c>
      <c r="AJ263" s="78" t="s">
        <v>2379</v>
      </c>
      <c r="AK263" s="78" t="s">
        <v>2580</v>
      </c>
      <c r="AL263" s="82" t="s">
        <v>2745</v>
      </c>
      <c r="AM263" s="78" t="s">
        <v>366</v>
      </c>
      <c r="AN263" s="80">
        <v>42250.638483796298</v>
      </c>
      <c r="AO263" s="82" t="s">
        <v>2969</v>
      </c>
      <c r="AP263" s="78" t="b">
        <v>1</v>
      </c>
      <c r="AQ263" s="78" t="b">
        <v>0</v>
      </c>
      <c r="AR263" s="78" t="b">
        <v>0</v>
      </c>
      <c r="AS263" s="78" t="s">
        <v>399</v>
      </c>
      <c r="AT263" s="78">
        <v>70</v>
      </c>
      <c r="AU263" s="82" t="s">
        <v>410</v>
      </c>
      <c r="AV263" s="78" t="b">
        <v>0</v>
      </c>
      <c r="AW263" s="78" t="s">
        <v>460</v>
      </c>
      <c r="AX263" s="82" t="s">
        <v>3712</v>
      </c>
      <c r="AY263" s="78" t="s">
        <v>65</v>
      </c>
      <c r="AZ263" s="2"/>
      <c r="BA263" s="3"/>
      <c r="BB263" s="3"/>
      <c r="BC263" s="3"/>
      <c r="BD263" s="3"/>
    </row>
    <row r="264" spans="1:56" x14ac:dyDescent="0.25">
      <c r="A264" s="64" t="s">
        <v>776</v>
      </c>
      <c r="B264" s="65"/>
      <c r="C264" s="65"/>
      <c r="D264" s="66"/>
      <c r="E264" s="96"/>
      <c r="F264" s="94" t="s">
        <v>3378</v>
      </c>
      <c r="G264" s="95"/>
      <c r="H264" s="69"/>
      <c r="I264" s="70"/>
      <c r="J264" s="97"/>
      <c r="K264" s="69" t="s">
        <v>4058</v>
      </c>
      <c r="L264" s="98"/>
      <c r="M264" s="74"/>
      <c r="N264" s="74"/>
      <c r="O264" s="75"/>
      <c r="P264" s="76"/>
      <c r="Q264" s="76"/>
      <c r="R264" s="108"/>
      <c r="S264" s="108"/>
      <c r="T264" s="108"/>
      <c r="U264" s="108"/>
      <c r="V264" s="109"/>
      <c r="W264" s="109"/>
      <c r="X264" s="109"/>
      <c r="Y264" s="109"/>
      <c r="Z264" s="50"/>
      <c r="AA264" s="71"/>
      <c r="AB264" s="71"/>
      <c r="AC264" s="72"/>
      <c r="AD264" s="78" t="s">
        <v>2082</v>
      </c>
      <c r="AE264" s="78">
        <v>2679</v>
      </c>
      <c r="AF264" s="78">
        <v>1572</v>
      </c>
      <c r="AG264" s="78">
        <v>25108</v>
      </c>
      <c r="AH264" s="78">
        <v>1236</v>
      </c>
      <c r="AI264" s="78">
        <v>7200</v>
      </c>
      <c r="AJ264" s="78" t="s">
        <v>2380</v>
      </c>
      <c r="AK264" s="78"/>
      <c r="AL264" s="78"/>
      <c r="AM264" s="78" t="s">
        <v>360</v>
      </c>
      <c r="AN264" s="80">
        <v>41906.801342592589</v>
      </c>
      <c r="AO264" s="82" t="s">
        <v>2970</v>
      </c>
      <c r="AP264" s="78" t="b">
        <v>1</v>
      </c>
      <c r="AQ264" s="78" t="b">
        <v>0</v>
      </c>
      <c r="AR264" s="78" t="b">
        <v>0</v>
      </c>
      <c r="AS264" s="78" t="s">
        <v>399</v>
      </c>
      <c r="AT264" s="78">
        <v>36</v>
      </c>
      <c r="AU264" s="82" t="s">
        <v>410</v>
      </c>
      <c r="AV264" s="78" t="b">
        <v>0</v>
      </c>
      <c r="AW264" s="78" t="s">
        <v>460</v>
      </c>
      <c r="AX264" s="82" t="s">
        <v>3713</v>
      </c>
      <c r="AY264" s="78" t="s">
        <v>66</v>
      </c>
      <c r="AZ264" s="2"/>
      <c r="BA264" s="3"/>
      <c r="BB264" s="3"/>
      <c r="BC264" s="3"/>
      <c r="BD264" s="3"/>
    </row>
    <row r="265" spans="1:56" x14ac:dyDescent="0.25">
      <c r="A265" s="64" t="s">
        <v>941</v>
      </c>
      <c r="B265" s="65"/>
      <c r="C265" s="65"/>
      <c r="D265" s="66"/>
      <c r="E265" s="96"/>
      <c r="F265" s="94" t="s">
        <v>3379</v>
      </c>
      <c r="G265" s="95"/>
      <c r="H265" s="69"/>
      <c r="I265" s="70"/>
      <c r="J265" s="97"/>
      <c r="K265" s="69" t="s">
        <v>4059</v>
      </c>
      <c r="L265" s="98"/>
      <c r="M265" s="74"/>
      <c r="N265" s="74"/>
      <c r="O265" s="75"/>
      <c r="P265" s="76"/>
      <c r="Q265" s="76"/>
      <c r="R265" s="108"/>
      <c r="S265" s="108"/>
      <c r="T265" s="108"/>
      <c r="U265" s="108"/>
      <c r="V265" s="109"/>
      <c r="W265" s="109"/>
      <c r="X265" s="109"/>
      <c r="Y265" s="109"/>
      <c r="Z265" s="50"/>
      <c r="AA265" s="71"/>
      <c r="AB265" s="71"/>
      <c r="AC265" s="72"/>
      <c r="AD265" s="78" t="s">
        <v>2083</v>
      </c>
      <c r="AE265" s="78">
        <v>830</v>
      </c>
      <c r="AF265" s="78">
        <v>659</v>
      </c>
      <c r="AG265" s="78">
        <v>1748</v>
      </c>
      <c r="AH265" s="78">
        <v>1</v>
      </c>
      <c r="AI265" s="78">
        <v>-18000</v>
      </c>
      <c r="AJ265" s="78" t="s">
        <v>2381</v>
      </c>
      <c r="AK265" s="78" t="s">
        <v>2584</v>
      </c>
      <c r="AL265" s="82" t="s">
        <v>2746</v>
      </c>
      <c r="AM265" s="78" t="s">
        <v>353</v>
      </c>
      <c r="AN265" s="80">
        <v>40700.96292824074</v>
      </c>
      <c r="AO265" s="82" t="s">
        <v>2971</v>
      </c>
      <c r="AP265" s="78" t="b">
        <v>0</v>
      </c>
      <c r="AQ265" s="78" t="b">
        <v>0</v>
      </c>
      <c r="AR265" s="78" t="b">
        <v>0</v>
      </c>
      <c r="AS265" s="78" t="s">
        <v>399</v>
      </c>
      <c r="AT265" s="78">
        <v>12</v>
      </c>
      <c r="AU265" s="82" t="s">
        <v>3129</v>
      </c>
      <c r="AV265" s="78" t="b">
        <v>0</v>
      </c>
      <c r="AW265" s="78" t="s">
        <v>460</v>
      </c>
      <c r="AX265" s="82" t="s">
        <v>3714</v>
      </c>
      <c r="AY265" s="78" t="s">
        <v>65</v>
      </c>
      <c r="AZ265" s="2"/>
      <c r="BA265" s="3"/>
      <c r="BB265" s="3"/>
      <c r="BC265" s="3"/>
      <c r="BD265" s="3"/>
    </row>
    <row r="266" spans="1:56" x14ac:dyDescent="0.25">
      <c r="A266" s="64" t="s">
        <v>777</v>
      </c>
      <c r="B266" s="65"/>
      <c r="C266" s="65"/>
      <c r="D266" s="66"/>
      <c r="E266" s="96"/>
      <c r="F266" s="94" t="s">
        <v>3380</v>
      </c>
      <c r="G266" s="95"/>
      <c r="H266" s="69"/>
      <c r="I266" s="70"/>
      <c r="J266" s="97"/>
      <c r="K266" s="69" t="s">
        <v>4060</v>
      </c>
      <c r="L266" s="98"/>
      <c r="M266" s="74"/>
      <c r="N266" s="74"/>
      <c r="O266" s="75"/>
      <c r="P266" s="76"/>
      <c r="Q266" s="76"/>
      <c r="R266" s="108"/>
      <c r="S266" s="108"/>
      <c r="T266" s="108"/>
      <c r="U266" s="108"/>
      <c r="V266" s="109"/>
      <c r="W266" s="109"/>
      <c r="X266" s="109"/>
      <c r="Y266" s="109"/>
      <c r="Z266" s="50"/>
      <c r="AA266" s="71"/>
      <c r="AB266" s="71"/>
      <c r="AC266" s="72"/>
      <c r="AD266" s="78" t="s">
        <v>2084</v>
      </c>
      <c r="AE266" s="78">
        <v>580</v>
      </c>
      <c r="AF266" s="78">
        <v>138</v>
      </c>
      <c r="AG266" s="78">
        <v>10558</v>
      </c>
      <c r="AH266" s="78">
        <v>312</v>
      </c>
      <c r="AI266" s="78">
        <v>7200</v>
      </c>
      <c r="AJ266" s="78"/>
      <c r="AK266" s="78"/>
      <c r="AL266" s="78"/>
      <c r="AM266" s="78" t="s">
        <v>317</v>
      </c>
      <c r="AN266" s="80">
        <v>41658.00582175926</v>
      </c>
      <c r="AO266" s="82" t="s">
        <v>2972</v>
      </c>
      <c r="AP266" s="78" t="b">
        <v>1</v>
      </c>
      <c r="AQ266" s="78" t="b">
        <v>0</v>
      </c>
      <c r="AR266" s="78" t="b">
        <v>0</v>
      </c>
      <c r="AS266" s="78" t="s">
        <v>404</v>
      </c>
      <c r="AT266" s="78">
        <v>28</v>
      </c>
      <c r="AU266" s="82" t="s">
        <v>410</v>
      </c>
      <c r="AV266" s="78" t="b">
        <v>0</v>
      </c>
      <c r="AW266" s="78" t="s">
        <v>460</v>
      </c>
      <c r="AX266" s="82" t="s">
        <v>3715</v>
      </c>
      <c r="AY266" s="78" t="s">
        <v>66</v>
      </c>
      <c r="AZ266" s="2"/>
      <c r="BA266" s="3"/>
      <c r="BB266" s="3"/>
      <c r="BC266" s="3"/>
      <c r="BD266" s="3"/>
    </row>
    <row r="267" spans="1:56" x14ac:dyDescent="0.25">
      <c r="A267" s="64" t="s">
        <v>778</v>
      </c>
      <c r="B267" s="65"/>
      <c r="C267" s="65"/>
      <c r="D267" s="66"/>
      <c r="E267" s="96"/>
      <c r="F267" s="94" t="s">
        <v>443</v>
      </c>
      <c r="G267" s="95"/>
      <c r="H267" s="69"/>
      <c r="I267" s="70"/>
      <c r="J267" s="97"/>
      <c r="K267" s="69" t="s">
        <v>4061</v>
      </c>
      <c r="L267" s="98"/>
      <c r="M267" s="74"/>
      <c r="N267" s="74"/>
      <c r="O267" s="75"/>
      <c r="P267" s="76"/>
      <c r="Q267" s="76"/>
      <c r="R267" s="108"/>
      <c r="S267" s="108"/>
      <c r="T267" s="108"/>
      <c r="U267" s="108"/>
      <c r="V267" s="109"/>
      <c r="W267" s="109"/>
      <c r="X267" s="109"/>
      <c r="Y267" s="109"/>
      <c r="Z267" s="50"/>
      <c r="AA267" s="71"/>
      <c r="AB267" s="71"/>
      <c r="AC267" s="72"/>
      <c r="AD267" s="78" t="s">
        <v>2085</v>
      </c>
      <c r="AE267" s="78">
        <v>246</v>
      </c>
      <c r="AF267" s="78">
        <v>124</v>
      </c>
      <c r="AG267" s="78">
        <v>4175</v>
      </c>
      <c r="AH267" s="78">
        <v>3329</v>
      </c>
      <c r="AI267" s="78"/>
      <c r="AJ267" s="78" t="s">
        <v>2382</v>
      </c>
      <c r="AK267" s="78"/>
      <c r="AL267" s="78"/>
      <c r="AM267" s="78"/>
      <c r="AN267" s="80">
        <v>42313.885925925926</v>
      </c>
      <c r="AO267" s="78"/>
      <c r="AP267" s="78" t="b">
        <v>1</v>
      </c>
      <c r="AQ267" s="78" t="b">
        <v>1</v>
      </c>
      <c r="AR267" s="78" t="b">
        <v>0</v>
      </c>
      <c r="AS267" s="78" t="s">
        <v>403</v>
      </c>
      <c r="AT267" s="78">
        <v>11</v>
      </c>
      <c r="AU267" s="82" t="s">
        <v>410</v>
      </c>
      <c r="AV267" s="78" t="b">
        <v>0</v>
      </c>
      <c r="AW267" s="78" t="s">
        <v>460</v>
      </c>
      <c r="AX267" s="82" t="s">
        <v>3716</v>
      </c>
      <c r="AY267" s="78" t="s">
        <v>66</v>
      </c>
      <c r="AZ267" s="2"/>
      <c r="BA267" s="3"/>
      <c r="BB267" s="3"/>
      <c r="BC267" s="3"/>
      <c r="BD267" s="3"/>
    </row>
    <row r="268" spans="1:56" x14ac:dyDescent="0.25">
      <c r="A268" s="64" t="s">
        <v>779</v>
      </c>
      <c r="B268" s="65"/>
      <c r="C268" s="65"/>
      <c r="D268" s="66"/>
      <c r="E268" s="96"/>
      <c r="F268" s="94" t="s">
        <v>3381</v>
      </c>
      <c r="G268" s="95"/>
      <c r="H268" s="69"/>
      <c r="I268" s="70"/>
      <c r="J268" s="97"/>
      <c r="K268" s="69" t="s">
        <v>4062</v>
      </c>
      <c r="L268" s="98"/>
      <c r="M268" s="74"/>
      <c r="N268" s="74"/>
      <c r="O268" s="75"/>
      <c r="P268" s="76"/>
      <c r="Q268" s="76"/>
      <c r="R268" s="108"/>
      <c r="S268" s="108"/>
      <c r="T268" s="108"/>
      <c r="U268" s="108"/>
      <c r="V268" s="109"/>
      <c r="W268" s="109"/>
      <c r="X268" s="109"/>
      <c r="Y268" s="109"/>
      <c r="Z268" s="50"/>
      <c r="AA268" s="71"/>
      <c r="AB268" s="71"/>
      <c r="AC268" s="72"/>
      <c r="AD268" s="78" t="s">
        <v>2086</v>
      </c>
      <c r="AE268" s="78">
        <v>480</v>
      </c>
      <c r="AF268" s="78">
        <v>270</v>
      </c>
      <c r="AG268" s="78">
        <v>2377</v>
      </c>
      <c r="AH268" s="78">
        <v>473</v>
      </c>
      <c r="AI268" s="78">
        <v>7200</v>
      </c>
      <c r="AJ268" s="78" t="s">
        <v>2383</v>
      </c>
      <c r="AK268" s="78" t="s">
        <v>310</v>
      </c>
      <c r="AL268" s="78"/>
      <c r="AM268" s="78" t="s">
        <v>317</v>
      </c>
      <c r="AN268" s="80">
        <v>41507.794710648152</v>
      </c>
      <c r="AO268" s="82" t="s">
        <v>2973</v>
      </c>
      <c r="AP268" s="78" t="b">
        <v>1</v>
      </c>
      <c r="AQ268" s="78" t="b">
        <v>0</v>
      </c>
      <c r="AR268" s="78" t="b">
        <v>1</v>
      </c>
      <c r="AS268" s="78" t="s">
        <v>398</v>
      </c>
      <c r="AT268" s="78">
        <v>18</v>
      </c>
      <c r="AU268" s="82" t="s">
        <v>410</v>
      </c>
      <c r="AV268" s="78" t="b">
        <v>0</v>
      </c>
      <c r="AW268" s="78" t="s">
        <v>460</v>
      </c>
      <c r="AX268" s="82" t="s">
        <v>3717</v>
      </c>
      <c r="AY268" s="78" t="s">
        <v>66</v>
      </c>
      <c r="AZ268" s="2"/>
      <c r="BA268" s="3"/>
      <c r="BB268" s="3"/>
      <c r="BC268" s="3"/>
      <c r="BD268" s="3"/>
    </row>
    <row r="269" spans="1:56" x14ac:dyDescent="0.25">
      <c r="A269" s="64" t="s">
        <v>942</v>
      </c>
      <c r="B269" s="65"/>
      <c r="C269" s="65"/>
      <c r="D269" s="66"/>
      <c r="E269" s="96"/>
      <c r="F269" s="94" t="s">
        <v>3382</v>
      </c>
      <c r="G269" s="95"/>
      <c r="H269" s="69"/>
      <c r="I269" s="70"/>
      <c r="J269" s="97"/>
      <c r="K269" s="69" t="s">
        <v>4063</v>
      </c>
      <c r="L269" s="98"/>
      <c r="M269" s="74"/>
      <c r="N269" s="74"/>
      <c r="O269" s="75"/>
      <c r="P269" s="76"/>
      <c r="Q269" s="76"/>
      <c r="R269" s="108"/>
      <c r="S269" s="108"/>
      <c r="T269" s="108"/>
      <c r="U269" s="108"/>
      <c r="V269" s="109"/>
      <c r="W269" s="109"/>
      <c r="X269" s="109"/>
      <c r="Y269" s="109"/>
      <c r="Z269" s="50"/>
      <c r="AA269" s="71"/>
      <c r="AB269" s="71"/>
      <c r="AC269" s="72"/>
      <c r="AD269" s="78" t="s">
        <v>2087</v>
      </c>
      <c r="AE269" s="78">
        <v>2015</v>
      </c>
      <c r="AF269" s="78">
        <v>2568</v>
      </c>
      <c r="AG269" s="78">
        <v>35128</v>
      </c>
      <c r="AH269" s="78">
        <v>8</v>
      </c>
      <c r="AI269" s="78">
        <v>3600</v>
      </c>
      <c r="AJ269" s="78" t="s">
        <v>2384</v>
      </c>
      <c r="AK269" s="78" t="s">
        <v>2585</v>
      </c>
      <c r="AL269" s="82" t="s">
        <v>2747</v>
      </c>
      <c r="AM269" s="78" t="s">
        <v>310</v>
      </c>
      <c r="AN269" s="80">
        <v>40936.233912037038</v>
      </c>
      <c r="AO269" s="82" t="s">
        <v>2974</v>
      </c>
      <c r="AP269" s="78" t="b">
        <v>0</v>
      </c>
      <c r="AQ269" s="78" t="b">
        <v>0</v>
      </c>
      <c r="AR269" s="78" t="b">
        <v>1</v>
      </c>
      <c r="AS269" s="78" t="s">
        <v>398</v>
      </c>
      <c r="AT269" s="78">
        <v>136</v>
      </c>
      <c r="AU269" s="82" t="s">
        <v>3130</v>
      </c>
      <c r="AV269" s="78" t="b">
        <v>0</v>
      </c>
      <c r="AW269" s="78" t="s">
        <v>460</v>
      </c>
      <c r="AX269" s="82" t="s">
        <v>3718</v>
      </c>
      <c r="AY269" s="78" t="s">
        <v>65</v>
      </c>
      <c r="AZ269" s="2"/>
      <c r="BA269" s="3"/>
      <c r="BB269" s="3"/>
      <c r="BC269" s="3"/>
      <c r="BD269" s="3"/>
    </row>
    <row r="270" spans="1:56" x14ac:dyDescent="0.25">
      <c r="A270" s="64" t="s">
        <v>780</v>
      </c>
      <c r="B270" s="65"/>
      <c r="C270" s="65"/>
      <c r="D270" s="66"/>
      <c r="E270" s="96"/>
      <c r="F270" s="94" t="s">
        <v>3383</v>
      </c>
      <c r="G270" s="95"/>
      <c r="H270" s="69"/>
      <c r="I270" s="70"/>
      <c r="J270" s="97"/>
      <c r="K270" s="69" t="s">
        <v>4064</v>
      </c>
      <c r="L270" s="98"/>
      <c r="M270" s="74"/>
      <c r="N270" s="74"/>
      <c r="O270" s="75"/>
      <c r="P270" s="76"/>
      <c r="Q270" s="76"/>
      <c r="R270" s="108"/>
      <c r="S270" s="108"/>
      <c r="T270" s="108"/>
      <c r="U270" s="108"/>
      <c r="V270" s="109"/>
      <c r="W270" s="109"/>
      <c r="X270" s="109"/>
      <c r="Y270" s="109"/>
      <c r="Z270" s="50"/>
      <c r="AA270" s="71"/>
      <c r="AB270" s="71"/>
      <c r="AC270" s="72"/>
      <c r="AD270" s="78" t="s">
        <v>2088</v>
      </c>
      <c r="AE270" s="78">
        <v>38</v>
      </c>
      <c r="AF270" s="78">
        <v>206</v>
      </c>
      <c r="AG270" s="78">
        <v>25661</v>
      </c>
      <c r="AH270" s="78">
        <v>361</v>
      </c>
      <c r="AI270" s="78"/>
      <c r="AJ270" s="78" t="s">
        <v>2385</v>
      </c>
      <c r="AK270" s="78"/>
      <c r="AL270" s="78"/>
      <c r="AM270" s="78"/>
      <c r="AN270" s="80">
        <v>40348.854201388887</v>
      </c>
      <c r="AO270" s="82" t="s">
        <v>2975</v>
      </c>
      <c r="AP270" s="78" t="b">
        <v>1</v>
      </c>
      <c r="AQ270" s="78" t="b">
        <v>0</v>
      </c>
      <c r="AR270" s="78" t="b">
        <v>0</v>
      </c>
      <c r="AS270" s="78" t="s">
        <v>398</v>
      </c>
      <c r="AT270" s="78">
        <v>45</v>
      </c>
      <c r="AU270" s="82" t="s">
        <v>410</v>
      </c>
      <c r="AV270" s="78" t="b">
        <v>0</v>
      </c>
      <c r="AW270" s="78" t="s">
        <v>460</v>
      </c>
      <c r="AX270" s="82" t="s">
        <v>3719</v>
      </c>
      <c r="AY270" s="78" t="s">
        <v>66</v>
      </c>
      <c r="AZ270" s="2"/>
      <c r="BA270" s="3"/>
      <c r="BB270" s="3"/>
      <c r="BC270" s="3"/>
      <c r="BD270" s="3"/>
    </row>
    <row r="271" spans="1:56" x14ac:dyDescent="0.25">
      <c r="A271" s="64" t="s">
        <v>781</v>
      </c>
      <c r="B271" s="65"/>
      <c r="C271" s="65"/>
      <c r="D271" s="66"/>
      <c r="E271" s="96"/>
      <c r="F271" s="94" t="s">
        <v>3384</v>
      </c>
      <c r="G271" s="95"/>
      <c r="H271" s="69"/>
      <c r="I271" s="70"/>
      <c r="J271" s="97"/>
      <c r="K271" s="69" t="s">
        <v>4065</v>
      </c>
      <c r="L271" s="98"/>
      <c r="M271" s="74"/>
      <c r="N271" s="74"/>
      <c r="O271" s="75"/>
      <c r="P271" s="76"/>
      <c r="Q271" s="76"/>
      <c r="R271" s="108"/>
      <c r="S271" s="108"/>
      <c r="T271" s="108"/>
      <c r="U271" s="108"/>
      <c r="V271" s="109"/>
      <c r="W271" s="109"/>
      <c r="X271" s="109"/>
      <c r="Y271" s="109"/>
      <c r="Z271" s="50"/>
      <c r="AA271" s="71"/>
      <c r="AB271" s="71"/>
      <c r="AC271" s="72"/>
      <c r="AD271" s="78" t="s">
        <v>2089</v>
      </c>
      <c r="AE271" s="78">
        <v>818</v>
      </c>
      <c r="AF271" s="78">
        <v>2123</v>
      </c>
      <c r="AG271" s="78">
        <v>51645</v>
      </c>
      <c r="AH271" s="78">
        <v>2685</v>
      </c>
      <c r="AI271" s="78">
        <v>3600</v>
      </c>
      <c r="AJ271" s="84" t="s">
        <v>2386</v>
      </c>
      <c r="AK271" s="78" t="s">
        <v>336</v>
      </c>
      <c r="AL271" s="82" t="s">
        <v>2748</v>
      </c>
      <c r="AM271" s="78" t="s">
        <v>310</v>
      </c>
      <c r="AN271" s="80">
        <v>39924.630706018521</v>
      </c>
      <c r="AO271" s="78"/>
      <c r="AP271" s="78" t="b">
        <v>0</v>
      </c>
      <c r="AQ271" s="78" t="b">
        <v>0</v>
      </c>
      <c r="AR271" s="78" t="b">
        <v>1</v>
      </c>
      <c r="AS271" s="78" t="s">
        <v>398</v>
      </c>
      <c r="AT271" s="78">
        <v>100</v>
      </c>
      <c r="AU271" s="82" t="s">
        <v>418</v>
      </c>
      <c r="AV271" s="78" t="b">
        <v>0</v>
      </c>
      <c r="AW271" s="78" t="s">
        <v>460</v>
      </c>
      <c r="AX271" s="82" t="s">
        <v>3720</v>
      </c>
      <c r="AY271" s="78" t="s">
        <v>66</v>
      </c>
      <c r="AZ271" s="2"/>
      <c r="BA271" s="3"/>
      <c r="BB271" s="3"/>
      <c r="BC271" s="3"/>
      <c r="BD271" s="3"/>
    </row>
    <row r="272" spans="1:56" x14ac:dyDescent="0.25">
      <c r="A272" s="64" t="s">
        <v>782</v>
      </c>
      <c r="B272" s="65"/>
      <c r="C272" s="65"/>
      <c r="D272" s="66"/>
      <c r="E272" s="96"/>
      <c r="F272" s="94" t="s">
        <v>3385</v>
      </c>
      <c r="G272" s="95"/>
      <c r="H272" s="69"/>
      <c r="I272" s="70"/>
      <c r="J272" s="97"/>
      <c r="K272" s="69" t="s">
        <v>4066</v>
      </c>
      <c r="L272" s="98"/>
      <c r="M272" s="74"/>
      <c r="N272" s="74"/>
      <c r="O272" s="75"/>
      <c r="P272" s="76"/>
      <c r="Q272" s="76"/>
      <c r="R272" s="108"/>
      <c r="S272" s="108"/>
      <c r="T272" s="108"/>
      <c r="U272" s="108"/>
      <c r="V272" s="109"/>
      <c r="W272" s="109"/>
      <c r="X272" s="109"/>
      <c r="Y272" s="109"/>
      <c r="Z272" s="50"/>
      <c r="AA272" s="71"/>
      <c r="AB272" s="71"/>
      <c r="AC272" s="72"/>
      <c r="AD272" s="78" t="s">
        <v>2090</v>
      </c>
      <c r="AE272" s="78">
        <v>215</v>
      </c>
      <c r="AF272" s="78">
        <v>103</v>
      </c>
      <c r="AG272" s="78">
        <v>821</v>
      </c>
      <c r="AH272" s="78">
        <v>66</v>
      </c>
      <c r="AI272" s="78">
        <v>3600</v>
      </c>
      <c r="AJ272" s="78" t="s">
        <v>2387</v>
      </c>
      <c r="AK272" s="78" t="s">
        <v>310</v>
      </c>
      <c r="AL272" s="82" t="s">
        <v>2749</v>
      </c>
      <c r="AM272" s="78" t="s">
        <v>310</v>
      </c>
      <c r="AN272" s="80">
        <v>39840.403148148151</v>
      </c>
      <c r="AO272" s="78"/>
      <c r="AP272" s="78" t="b">
        <v>0</v>
      </c>
      <c r="AQ272" s="78" t="b">
        <v>0</v>
      </c>
      <c r="AR272" s="78" t="b">
        <v>0</v>
      </c>
      <c r="AS272" s="78" t="s">
        <v>398</v>
      </c>
      <c r="AT272" s="78">
        <v>4</v>
      </c>
      <c r="AU272" s="82" t="s">
        <v>422</v>
      </c>
      <c r="AV272" s="78" t="b">
        <v>0</v>
      </c>
      <c r="AW272" s="78" t="s">
        <v>460</v>
      </c>
      <c r="AX272" s="82" t="s">
        <v>3721</v>
      </c>
      <c r="AY272" s="78" t="s">
        <v>66</v>
      </c>
      <c r="AZ272" s="2"/>
      <c r="BA272" s="3"/>
      <c r="BB272" s="3"/>
      <c r="BC272" s="3"/>
      <c r="BD272" s="3"/>
    </row>
    <row r="273" spans="1:56" x14ac:dyDescent="0.25">
      <c r="A273" s="64" t="s">
        <v>943</v>
      </c>
      <c r="B273" s="65"/>
      <c r="C273" s="65"/>
      <c r="D273" s="66"/>
      <c r="E273" s="96"/>
      <c r="F273" s="94" t="s">
        <v>3386</v>
      </c>
      <c r="G273" s="95"/>
      <c r="H273" s="69"/>
      <c r="I273" s="70"/>
      <c r="J273" s="97"/>
      <c r="K273" s="69" t="s">
        <v>4067</v>
      </c>
      <c r="L273" s="98"/>
      <c r="M273" s="74"/>
      <c r="N273" s="74"/>
      <c r="O273" s="75"/>
      <c r="P273" s="76"/>
      <c r="Q273" s="76"/>
      <c r="R273" s="108"/>
      <c r="S273" s="108"/>
      <c r="T273" s="108"/>
      <c r="U273" s="108"/>
      <c r="V273" s="109"/>
      <c r="W273" s="109"/>
      <c r="X273" s="109"/>
      <c r="Y273" s="109"/>
      <c r="Z273" s="50"/>
      <c r="AA273" s="71"/>
      <c r="AB273" s="71"/>
      <c r="AC273" s="72"/>
      <c r="AD273" s="78" t="s">
        <v>2091</v>
      </c>
      <c r="AE273" s="78">
        <v>477</v>
      </c>
      <c r="AF273" s="78">
        <v>7404</v>
      </c>
      <c r="AG273" s="78">
        <v>2965</v>
      </c>
      <c r="AH273" s="78">
        <v>293</v>
      </c>
      <c r="AI273" s="78">
        <v>-36000</v>
      </c>
      <c r="AJ273" s="78" t="s">
        <v>2388</v>
      </c>
      <c r="AK273" s="78" t="s">
        <v>310</v>
      </c>
      <c r="AL273" s="82" t="s">
        <v>2750</v>
      </c>
      <c r="AM273" s="78" t="s">
        <v>373</v>
      </c>
      <c r="AN273" s="80">
        <v>40280.732094907406</v>
      </c>
      <c r="AO273" s="82" t="s">
        <v>2976</v>
      </c>
      <c r="AP273" s="78" t="b">
        <v>0</v>
      </c>
      <c r="AQ273" s="78" t="b">
        <v>0</v>
      </c>
      <c r="AR273" s="78" t="b">
        <v>0</v>
      </c>
      <c r="AS273" s="78" t="s">
        <v>398</v>
      </c>
      <c r="AT273" s="78">
        <v>290</v>
      </c>
      <c r="AU273" s="82" t="s">
        <v>410</v>
      </c>
      <c r="AV273" s="78" t="b">
        <v>1</v>
      </c>
      <c r="AW273" s="78" t="s">
        <v>460</v>
      </c>
      <c r="AX273" s="82" t="s">
        <v>3722</v>
      </c>
      <c r="AY273" s="78" t="s">
        <v>65</v>
      </c>
      <c r="AZ273" s="2"/>
      <c r="BA273" s="3"/>
      <c r="BB273" s="3"/>
      <c r="BC273" s="3"/>
      <c r="BD273" s="3"/>
    </row>
    <row r="274" spans="1:56" x14ac:dyDescent="0.25">
      <c r="A274" s="64" t="s">
        <v>783</v>
      </c>
      <c r="B274" s="65"/>
      <c r="C274" s="65"/>
      <c r="D274" s="66"/>
      <c r="E274" s="96"/>
      <c r="F274" s="94" t="s">
        <v>3387</v>
      </c>
      <c r="G274" s="95"/>
      <c r="H274" s="69"/>
      <c r="I274" s="70"/>
      <c r="J274" s="97"/>
      <c r="K274" s="69" t="s">
        <v>4068</v>
      </c>
      <c r="L274" s="98"/>
      <c r="M274" s="74"/>
      <c r="N274" s="74"/>
      <c r="O274" s="75"/>
      <c r="P274" s="76"/>
      <c r="Q274" s="76"/>
      <c r="R274" s="108"/>
      <c r="S274" s="108"/>
      <c r="T274" s="108"/>
      <c r="U274" s="108"/>
      <c r="V274" s="109"/>
      <c r="W274" s="109"/>
      <c r="X274" s="109"/>
      <c r="Y274" s="109"/>
      <c r="Z274" s="50"/>
      <c r="AA274" s="71"/>
      <c r="AB274" s="71"/>
      <c r="AC274" s="72"/>
      <c r="AD274" s="78" t="s">
        <v>2092</v>
      </c>
      <c r="AE274" s="78">
        <v>191</v>
      </c>
      <c r="AF274" s="78">
        <v>94</v>
      </c>
      <c r="AG274" s="78">
        <v>2476</v>
      </c>
      <c r="AH274" s="78">
        <v>646</v>
      </c>
      <c r="AI274" s="78"/>
      <c r="AJ274" s="78"/>
      <c r="AK274" s="78"/>
      <c r="AL274" s="78"/>
      <c r="AM274" s="78"/>
      <c r="AN274" s="80">
        <v>42318.714479166665</v>
      </c>
      <c r="AO274" s="82" t="s">
        <v>2977</v>
      </c>
      <c r="AP274" s="78" t="b">
        <v>1</v>
      </c>
      <c r="AQ274" s="78" t="b">
        <v>0</v>
      </c>
      <c r="AR274" s="78" t="b">
        <v>0</v>
      </c>
      <c r="AS274" s="78" t="s">
        <v>399</v>
      </c>
      <c r="AT274" s="78">
        <v>3</v>
      </c>
      <c r="AU274" s="82" t="s">
        <v>410</v>
      </c>
      <c r="AV274" s="78" t="b">
        <v>0</v>
      </c>
      <c r="AW274" s="78" t="s">
        <v>460</v>
      </c>
      <c r="AX274" s="82" t="s">
        <v>3723</v>
      </c>
      <c r="AY274" s="78" t="s">
        <v>66</v>
      </c>
      <c r="AZ274" s="2"/>
      <c r="BA274" s="3"/>
      <c r="BB274" s="3"/>
      <c r="BC274" s="3"/>
      <c r="BD274" s="3"/>
    </row>
    <row r="275" spans="1:56" x14ac:dyDescent="0.25">
      <c r="A275" s="64" t="s">
        <v>944</v>
      </c>
      <c r="B275" s="65"/>
      <c r="C275" s="65"/>
      <c r="D275" s="66"/>
      <c r="E275" s="96"/>
      <c r="F275" s="94" t="s">
        <v>3388</v>
      </c>
      <c r="G275" s="95"/>
      <c r="H275" s="69"/>
      <c r="I275" s="70"/>
      <c r="J275" s="97"/>
      <c r="K275" s="69" t="s">
        <v>4069</v>
      </c>
      <c r="L275" s="98"/>
      <c r="M275" s="74"/>
      <c r="N275" s="74"/>
      <c r="O275" s="75"/>
      <c r="P275" s="76"/>
      <c r="Q275" s="76"/>
      <c r="R275" s="108"/>
      <c r="S275" s="108"/>
      <c r="T275" s="108"/>
      <c r="U275" s="108"/>
      <c r="V275" s="109"/>
      <c r="W275" s="109"/>
      <c r="X275" s="109"/>
      <c r="Y275" s="109"/>
      <c r="Z275" s="50"/>
      <c r="AA275" s="71"/>
      <c r="AB275" s="71"/>
      <c r="AC275" s="72"/>
      <c r="AD275" s="78" t="s">
        <v>2093</v>
      </c>
      <c r="AE275" s="78">
        <v>225</v>
      </c>
      <c r="AF275" s="78">
        <v>625</v>
      </c>
      <c r="AG275" s="78">
        <v>1079</v>
      </c>
      <c r="AH275" s="78">
        <v>29</v>
      </c>
      <c r="AI275" s="78"/>
      <c r="AJ275" s="78" t="s">
        <v>2389</v>
      </c>
      <c r="AK275" s="78" t="s">
        <v>2586</v>
      </c>
      <c r="AL275" s="82" t="s">
        <v>2751</v>
      </c>
      <c r="AM275" s="78"/>
      <c r="AN275" s="80">
        <v>41808.730347222219</v>
      </c>
      <c r="AO275" s="82" t="s">
        <v>2978</v>
      </c>
      <c r="AP275" s="78" t="b">
        <v>0</v>
      </c>
      <c r="AQ275" s="78" t="b">
        <v>0</v>
      </c>
      <c r="AR275" s="78" t="b">
        <v>1</v>
      </c>
      <c r="AS275" s="78" t="s">
        <v>399</v>
      </c>
      <c r="AT275" s="78">
        <v>13</v>
      </c>
      <c r="AU275" s="82" t="s">
        <v>414</v>
      </c>
      <c r="AV275" s="78" t="b">
        <v>0</v>
      </c>
      <c r="AW275" s="78" t="s">
        <v>460</v>
      </c>
      <c r="AX275" s="82" t="s">
        <v>3724</v>
      </c>
      <c r="AY275" s="78" t="s">
        <v>65</v>
      </c>
      <c r="AZ275" s="2"/>
      <c r="BA275" s="3"/>
      <c r="BB275" s="3"/>
      <c r="BC275" s="3"/>
      <c r="BD275" s="3"/>
    </row>
    <row r="276" spans="1:56" x14ac:dyDescent="0.25">
      <c r="A276" s="64" t="s">
        <v>784</v>
      </c>
      <c r="B276" s="65"/>
      <c r="C276" s="65"/>
      <c r="D276" s="66"/>
      <c r="E276" s="96"/>
      <c r="F276" s="94" t="s">
        <v>3389</v>
      </c>
      <c r="G276" s="95"/>
      <c r="H276" s="69"/>
      <c r="I276" s="70"/>
      <c r="J276" s="97"/>
      <c r="K276" s="69" t="s">
        <v>4070</v>
      </c>
      <c r="L276" s="98"/>
      <c r="M276" s="74"/>
      <c r="N276" s="74"/>
      <c r="O276" s="75"/>
      <c r="P276" s="76"/>
      <c r="Q276" s="76"/>
      <c r="R276" s="108"/>
      <c r="S276" s="108"/>
      <c r="T276" s="108"/>
      <c r="U276" s="108"/>
      <c r="V276" s="109"/>
      <c r="W276" s="109"/>
      <c r="X276" s="109"/>
      <c r="Y276" s="109"/>
      <c r="Z276" s="50"/>
      <c r="AA276" s="71"/>
      <c r="AB276" s="71"/>
      <c r="AC276" s="72"/>
      <c r="AD276" s="78" t="s">
        <v>2094</v>
      </c>
      <c r="AE276" s="78">
        <v>111</v>
      </c>
      <c r="AF276" s="78">
        <v>4</v>
      </c>
      <c r="AG276" s="78">
        <v>11</v>
      </c>
      <c r="AH276" s="78">
        <v>2</v>
      </c>
      <c r="AI276" s="78">
        <v>-25200</v>
      </c>
      <c r="AJ276" s="78" t="s">
        <v>2390</v>
      </c>
      <c r="AK276" s="78" t="s">
        <v>595</v>
      </c>
      <c r="AL276" s="78"/>
      <c r="AM276" s="78" t="s">
        <v>354</v>
      </c>
      <c r="AN276" s="80">
        <v>42461.861400462964</v>
      </c>
      <c r="AO276" s="82" t="s">
        <v>2979</v>
      </c>
      <c r="AP276" s="78" t="b">
        <v>0</v>
      </c>
      <c r="AQ276" s="78" t="b">
        <v>0</v>
      </c>
      <c r="AR276" s="78" t="b">
        <v>0</v>
      </c>
      <c r="AS276" s="78" t="s">
        <v>552</v>
      </c>
      <c r="AT276" s="78">
        <v>0</v>
      </c>
      <c r="AU276" s="82" t="s">
        <v>410</v>
      </c>
      <c r="AV276" s="78" t="b">
        <v>0</v>
      </c>
      <c r="AW276" s="78" t="s">
        <v>460</v>
      </c>
      <c r="AX276" s="82" t="s">
        <v>3725</v>
      </c>
      <c r="AY276" s="78" t="s">
        <v>66</v>
      </c>
      <c r="AZ276" s="2"/>
      <c r="BA276" s="3"/>
      <c r="BB276" s="3"/>
      <c r="BC276" s="3"/>
      <c r="BD276" s="3"/>
    </row>
    <row r="277" spans="1:56" x14ac:dyDescent="0.25">
      <c r="A277" s="64" t="s">
        <v>786</v>
      </c>
      <c r="B277" s="65"/>
      <c r="C277" s="65"/>
      <c r="D277" s="66"/>
      <c r="E277" s="96"/>
      <c r="F277" s="94" t="s">
        <v>3390</v>
      </c>
      <c r="G277" s="95"/>
      <c r="H277" s="69"/>
      <c r="I277" s="70"/>
      <c r="J277" s="97"/>
      <c r="K277" s="69" t="s">
        <v>4071</v>
      </c>
      <c r="L277" s="98"/>
      <c r="M277" s="74"/>
      <c r="N277" s="74"/>
      <c r="O277" s="75"/>
      <c r="P277" s="76"/>
      <c r="Q277" s="76"/>
      <c r="R277" s="108"/>
      <c r="S277" s="108"/>
      <c r="T277" s="108"/>
      <c r="U277" s="108"/>
      <c r="V277" s="109"/>
      <c r="W277" s="109"/>
      <c r="X277" s="109"/>
      <c r="Y277" s="109"/>
      <c r="Z277" s="50"/>
      <c r="AA277" s="71"/>
      <c r="AB277" s="71"/>
      <c r="AC277" s="72"/>
      <c r="AD277" s="78" t="s">
        <v>2095</v>
      </c>
      <c r="AE277" s="78">
        <v>1901</v>
      </c>
      <c r="AF277" s="78">
        <v>1211</v>
      </c>
      <c r="AG277" s="78">
        <v>47797</v>
      </c>
      <c r="AH277" s="78">
        <v>25152</v>
      </c>
      <c r="AI277" s="78">
        <v>-7200</v>
      </c>
      <c r="AJ277" s="78" t="s">
        <v>2391</v>
      </c>
      <c r="AK277" s="78" t="s">
        <v>2587</v>
      </c>
      <c r="AL277" s="78"/>
      <c r="AM277" s="78" t="s">
        <v>374</v>
      </c>
      <c r="AN277" s="80">
        <v>39987.442106481481</v>
      </c>
      <c r="AO277" s="82" t="s">
        <v>2980</v>
      </c>
      <c r="AP277" s="78" t="b">
        <v>0</v>
      </c>
      <c r="AQ277" s="78" t="b">
        <v>0</v>
      </c>
      <c r="AR277" s="78" t="b">
        <v>1</v>
      </c>
      <c r="AS277" s="78" t="s">
        <v>403</v>
      </c>
      <c r="AT277" s="78">
        <v>112</v>
      </c>
      <c r="AU277" s="82" t="s">
        <v>3131</v>
      </c>
      <c r="AV277" s="78" t="b">
        <v>0</v>
      </c>
      <c r="AW277" s="78" t="s">
        <v>460</v>
      </c>
      <c r="AX277" s="82" t="s">
        <v>3726</v>
      </c>
      <c r="AY277" s="78" t="s">
        <v>66</v>
      </c>
      <c r="AZ277" s="2"/>
      <c r="BA277" s="3"/>
      <c r="BB277" s="3"/>
      <c r="BC277" s="3"/>
      <c r="BD277" s="3"/>
    </row>
    <row r="278" spans="1:56" x14ac:dyDescent="0.25">
      <c r="A278" s="64" t="s">
        <v>787</v>
      </c>
      <c r="B278" s="65"/>
      <c r="C278" s="65"/>
      <c r="D278" s="66"/>
      <c r="E278" s="96"/>
      <c r="F278" s="94" t="s">
        <v>3391</v>
      </c>
      <c r="G278" s="95"/>
      <c r="H278" s="69"/>
      <c r="I278" s="70"/>
      <c r="J278" s="97"/>
      <c r="K278" s="69" t="s">
        <v>4072</v>
      </c>
      <c r="L278" s="98"/>
      <c r="M278" s="74"/>
      <c r="N278" s="74"/>
      <c r="O278" s="75"/>
      <c r="P278" s="76"/>
      <c r="Q278" s="76"/>
      <c r="R278" s="108"/>
      <c r="S278" s="108"/>
      <c r="T278" s="108"/>
      <c r="U278" s="108"/>
      <c r="V278" s="109"/>
      <c r="W278" s="109"/>
      <c r="X278" s="109"/>
      <c r="Y278" s="109"/>
      <c r="Z278" s="50"/>
      <c r="AA278" s="71"/>
      <c r="AB278" s="71"/>
      <c r="AC278" s="72"/>
      <c r="AD278" s="78" t="s">
        <v>2096</v>
      </c>
      <c r="AE278" s="78">
        <v>173</v>
      </c>
      <c r="AF278" s="78">
        <v>89</v>
      </c>
      <c r="AG278" s="78">
        <v>814</v>
      </c>
      <c r="AH278" s="78">
        <v>455</v>
      </c>
      <c r="AI278" s="78"/>
      <c r="AJ278" s="78"/>
      <c r="AK278" s="78" t="s">
        <v>537</v>
      </c>
      <c r="AL278" s="78"/>
      <c r="AM278" s="78"/>
      <c r="AN278" s="80">
        <v>39932.194027777776</v>
      </c>
      <c r="AO278" s="82" t="s">
        <v>2981</v>
      </c>
      <c r="AP278" s="78" t="b">
        <v>0</v>
      </c>
      <c r="AQ278" s="78" t="b">
        <v>0</v>
      </c>
      <c r="AR278" s="78" t="b">
        <v>1</v>
      </c>
      <c r="AS278" s="78" t="s">
        <v>398</v>
      </c>
      <c r="AT278" s="78">
        <v>7</v>
      </c>
      <c r="AU278" s="82" t="s">
        <v>3132</v>
      </c>
      <c r="AV278" s="78" t="b">
        <v>0</v>
      </c>
      <c r="AW278" s="78" t="s">
        <v>460</v>
      </c>
      <c r="AX278" s="82" t="s">
        <v>3727</v>
      </c>
      <c r="AY278" s="78" t="s">
        <v>66</v>
      </c>
      <c r="AZ278" s="2"/>
      <c r="BA278" s="3"/>
      <c r="BB278" s="3"/>
      <c r="BC278" s="3"/>
      <c r="BD278" s="3"/>
    </row>
    <row r="279" spans="1:56" x14ac:dyDescent="0.25">
      <c r="A279" s="64" t="s">
        <v>945</v>
      </c>
      <c r="B279" s="65"/>
      <c r="C279" s="65"/>
      <c r="D279" s="66"/>
      <c r="E279" s="96"/>
      <c r="F279" s="94" t="s">
        <v>3392</v>
      </c>
      <c r="G279" s="95"/>
      <c r="H279" s="69"/>
      <c r="I279" s="70"/>
      <c r="J279" s="97"/>
      <c r="K279" s="69" t="s">
        <v>4073</v>
      </c>
      <c r="L279" s="98"/>
      <c r="M279" s="74"/>
      <c r="N279" s="74"/>
      <c r="O279" s="75"/>
      <c r="P279" s="76"/>
      <c r="Q279" s="76"/>
      <c r="R279" s="108"/>
      <c r="S279" s="108"/>
      <c r="T279" s="108"/>
      <c r="U279" s="108"/>
      <c r="V279" s="109"/>
      <c r="W279" s="109"/>
      <c r="X279" s="109"/>
      <c r="Y279" s="109"/>
      <c r="Z279" s="50"/>
      <c r="AA279" s="71"/>
      <c r="AB279" s="71"/>
      <c r="AC279" s="72"/>
      <c r="AD279" s="78" t="s">
        <v>2097</v>
      </c>
      <c r="AE279" s="78">
        <v>706</v>
      </c>
      <c r="AF279" s="78">
        <v>6413</v>
      </c>
      <c r="AG279" s="78">
        <v>8879</v>
      </c>
      <c r="AH279" s="78">
        <v>8268</v>
      </c>
      <c r="AI279" s="78">
        <v>3600</v>
      </c>
      <c r="AJ279" s="78" t="s">
        <v>2392</v>
      </c>
      <c r="AK279" s="78" t="s">
        <v>308</v>
      </c>
      <c r="AL279" s="82" t="s">
        <v>2752</v>
      </c>
      <c r="AM279" s="78" t="s">
        <v>310</v>
      </c>
      <c r="AN279" s="80">
        <v>41423.489201388889</v>
      </c>
      <c r="AO279" s="82" t="s">
        <v>2982</v>
      </c>
      <c r="AP279" s="78" t="b">
        <v>0</v>
      </c>
      <c r="AQ279" s="78" t="b">
        <v>0</v>
      </c>
      <c r="AR279" s="78" t="b">
        <v>1</v>
      </c>
      <c r="AS279" s="78" t="s">
        <v>398</v>
      </c>
      <c r="AT279" s="78">
        <v>126</v>
      </c>
      <c r="AU279" s="82" t="s">
        <v>3133</v>
      </c>
      <c r="AV279" s="78" t="b">
        <v>0</v>
      </c>
      <c r="AW279" s="78" t="s">
        <v>460</v>
      </c>
      <c r="AX279" s="82" t="s">
        <v>3728</v>
      </c>
      <c r="AY279" s="78" t="s">
        <v>65</v>
      </c>
      <c r="AZ279" s="2"/>
      <c r="BA279" s="3"/>
      <c r="BB279" s="3"/>
      <c r="BC279" s="3"/>
      <c r="BD279" s="3"/>
    </row>
    <row r="280" spans="1:56" x14ac:dyDescent="0.25">
      <c r="A280" s="64" t="s">
        <v>946</v>
      </c>
      <c r="B280" s="65"/>
      <c r="C280" s="65"/>
      <c r="D280" s="66"/>
      <c r="E280" s="96"/>
      <c r="F280" s="94" t="s">
        <v>3393</v>
      </c>
      <c r="G280" s="95"/>
      <c r="H280" s="69"/>
      <c r="I280" s="70"/>
      <c r="J280" s="97"/>
      <c r="K280" s="69" t="s">
        <v>4074</v>
      </c>
      <c r="L280" s="98"/>
      <c r="M280" s="74"/>
      <c r="N280" s="74"/>
      <c r="O280" s="75"/>
      <c r="P280" s="76"/>
      <c r="Q280" s="76"/>
      <c r="R280" s="108"/>
      <c r="S280" s="108"/>
      <c r="T280" s="108"/>
      <c r="U280" s="108"/>
      <c r="V280" s="109"/>
      <c r="W280" s="109"/>
      <c r="X280" s="109"/>
      <c r="Y280" s="109"/>
      <c r="Z280" s="50"/>
      <c r="AA280" s="71"/>
      <c r="AB280" s="71"/>
      <c r="AC280" s="72"/>
      <c r="AD280" s="78" t="s">
        <v>2098</v>
      </c>
      <c r="AE280" s="78">
        <v>1571</v>
      </c>
      <c r="AF280" s="78">
        <v>1562893</v>
      </c>
      <c r="AG280" s="78">
        <v>4535</v>
      </c>
      <c r="AH280" s="78">
        <v>0</v>
      </c>
      <c r="AI280" s="78">
        <v>7200</v>
      </c>
      <c r="AJ280" s="78" t="s">
        <v>2393</v>
      </c>
      <c r="AK280" s="78" t="s">
        <v>2588</v>
      </c>
      <c r="AL280" s="82" t="s">
        <v>2753</v>
      </c>
      <c r="AM280" s="78" t="s">
        <v>362</v>
      </c>
      <c r="AN280" s="80">
        <v>39822.87091435185</v>
      </c>
      <c r="AO280" s="82" t="s">
        <v>2983</v>
      </c>
      <c r="AP280" s="78" t="b">
        <v>0</v>
      </c>
      <c r="AQ280" s="78" t="b">
        <v>0</v>
      </c>
      <c r="AR280" s="78" t="b">
        <v>0</v>
      </c>
      <c r="AS280" s="78" t="s">
        <v>404</v>
      </c>
      <c r="AT280" s="78">
        <v>8791</v>
      </c>
      <c r="AU280" s="82" t="s">
        <v>3134</v>
      </c>
      <c r="AV280" s="78" t="b">
        <v>1</v>
      </c>
      <c r="AW280" s="78" t="s">
        <v>460</v>
      </c>
      <c r="AX280" s="82" t="s">
        <v>3729</v>
      </c>
      <c r="AY280" s="78" t="s">
        <v>65</v>
      </c>
      <c r="AZ280" s="2"/>
      <c r="BA280" s="3"/>
      <c r="BB280" s="3"/>
      <c r="BC280" s="3"/>
      <c r="BD280" s="3"/>
    </row>
    <row r="281" spans="1:56" x14ac:dyDescent="0.25">
      <c r="A281" s="64" t="s">
        <v>567</v>
      </c>
      <c r="B281" s="65"/>
      <c r="C281" s="65"/>
      <c r="D281" s="66"/>
      <c r="E281" s="96"/>
      <c r="F281" s="94" t="s">
        <v>614</v>
      </c>
      <c r="G281" s="95"/>
      <c r="H281" s="69"/>
      <c r="I281" s="70"/>
      <c r="J281" s="97"/>
      <c r="K281" s="69" t="s">
        <v>624</v>
      </c>
      <c r="L281" s="98"/>
      <c r="M281" s="74"/>
      <c r="N281" s="74"/>
      <c r="O281" s="75"/>
      <c r="P281" s="76"/>
      <c r="Q281" s="76"/>
      <c r="R281" s="108"/>
      <c r="S281" s="108"/>
      <c r="T281" s="108"/>
      <c r="U281" s="108"/>
      <c r="V281" s="109"/>
      <c r="W281" s="109"/>
      <c r="X281" s="109"/>
      <c r="Y281" s="109"/>
      <c r="Z281" s="50"/>
      <c r="AA281" s="71"/>
      <c r="AB281" s="71"/>
      <c r="AC281" s="72"/>
      <c r="AD281" s="78" t="s">
        <v>573</v>
      </c>
      <c r="AE281" s="78">
        <v>386</v>
      </c>
      <c r="AF281" s="78">
        <v>1419074</v>
      </c>
      <c r="AG281" s="78">
        <v>2230</v>
      </c>
      <c r="AH281" s="78">
        <v>3</v>
      </c>
      <c r="AI281" s="78">
        <v>3600</v>
      </c>
      <c r="AJ281" s="78" t="s">
        <v>581</v>
      </c>
      <c r="AK281" s="78" t="s">
        <v>321</v>
      </c>
      <c r="AL281" s="82" t="s">
        <v>598</v>
      </c>
      <c r="AM281" s="78" t="s">
        <v>310</v>
      </c>
      <c r="AN281" s="80">
        <v>40186.80804398148</v>
      </c>
      <c r="AO281" s="82" t="s">
        <v>604</v>
      </c>
      <c r="AP281" s="78" t="b">
        <v>0</v>
      </c>
      <c r="AQ281" s="78" t="b">
        <v>0</v>
      </c>
      <c r="AR281" s="78" t="b">
        <v>0</v>
      </c>
      <c r="AS281" s="78" t="s">
        <v>398</v>
      </c>
      <c r="AT281" s="78">
        <v>7888</v>
      </c>
      <c r="AU281" s="82" t="s">
        <v>610</v>
      </c>
      <c r="AV281" s="78" t="b">
        <v>1</v>
      </c>
      <c r="AW281" s="78" t="s">
        <v>460</v>
      </c>
      <c r="AX281" s="82" t="s">
        <v>619</v>
      </c>
      <c r="AY281" s="78" t="s">
        <v>65</v>
      </c>
      <c r="AZ281" s="2"/>
      <c r="BA281" s="3"/>
      <c r="BB281" s="3"/>
      <c r="BC281" s="3"/>
      <c r="BD281" s="3"/>
    </row>
    <row r="282" spans="1:56" x14ac:dyDescent="0.25">
      <c r="A282" s="64" t="s">
        <v>947</v>
      </c>
      <c r="B282" s="65"/>
      <c r="C282" s="65"/>
      <c r="D282" s="66"/>
      <c r="E282" s="96"/>
      <c r="F282" s="94" t="s">
        <v>3394</v>
      </c>
      <c r="G282" s="95"/>
      <c r="H282" s="69"/>
      <c r="I282" s="70"/>
      <c r="J282" s="97"/>
      <c r="K282" s="69" t="s">
        <v>4075</v>
      </c>
      <c r="L282" s="98"/>
      <c r="M282" s="74"/>
      <c r="N282" s="74"/>
      <c r="O282" s="75"/>
      <c r="P282" s="76"/>
      <c r="Q282" s="76"/>
      <c r="R282" s="108"/>
      <c r="S282" s="108"/>
      <c r="T282" s="108"/>
      <c r="U282" s="108"/>
      <c r="V282" s="109"/>
      <c r="W282" s="109"/>
      <c r="X282" s="109"/>
      <c r="Y282" s="109"/>
      <c r="Z282" s="50"/>
      <c r="AA282" s="71"/>
      <c r="AB282" s="71"/>
      <c r="AC282" s="72"/>
      <c r="AD282" s="78" t="s">
        <v>2099</v>
      </c>
      <c r="AE282" s="78">
        <v>130</v>
      </c>
      <c r="AF282" s="78">
        <v>114238</v>
      </c>
      <c r="AG282" s="78">
        <v>104</v>
      </c>
      <c r="AH282" s="78">
        <v>4</v>
      </c>
      <c r="AI282" s="78">
        <v>-25200</v>
      </c>
      <c r="AJ282" s="78" t="s">
        <v>2394</v>
      </c>
      <c r="AK282" s="78"/>
      <c r="AL282" s="78"/>
      <c r="AM282" s="78" t="s">
        <v>354</v>
      </c>
      <c r="AN282" s="80">
        <v>42083.65892361111</v>
      </c>
      <c r="AO282" s="82" t="s">
        <v>2984</v>
      </c>
      <c r="AP282" s="78" t="b">
        <v>0</v>
      </c>
      <c r="AQ282" s="78" t="b">
        <v>0</v>
      </c>
      <c r="AR282" s="78" t="b">
        <v>1</v>
      </c>
      <c r="AS282" s="78" t="s">
        <v>398</v>
      </c>
      <c r="AT282" s="78">
        <v>603</v>
      </c>
      <c r="AU282" s="82" t="s">
        <v>410</v>
      </c>
      <c r="AV282" s="78" t="b">
        <v>1</v>
      </c>
      <c r="AW282" s="78" t="s">
        <v>460</v>
      </c>
      <c r="AX282" s="82" t="s">
        <v>3730</v>
      </c>
      <c r="AY282" s="78" t="s">
        <v>65</v>
      </c>
      <c r="AZ282" s="2"/>
      <c r="BA282" s="3"/>
      <c r="BB282" s="3"/>
      <c r="BC282" s="3"/>
      <c r="BD282" s="3"/>
    </row>
    <row r="283" spans="1:56" x14ac:dyDescent="0.25">
      <c r="A283" s="64" t="s">
        <v>788</v>
      </c>
      <c r="B283" s="65"/>
      <c r="C283" s="65"/>
      <c r="D283" s="66"/>
      <c r="E283" s="96"/>
      <c r="F283" s="94" t="s">
        <v>3395</v>
      </c>
      <c r="G283" s="95"/>
      <c r="H283" s="69"/>
      <c r="I283" s="70"/>
      <c r="J283" s="97"/>
      <c r="K283" s="69" t="s">
        <v>4076</v>
      </c>
      <c r="L283" s="98"/>
      <c r="M283" s="74"/>
      <c r="N283" s="74"/>
      <c r="O283" s="75"/>
      <c r="P283" s="76"/>
      <c r="Q283" s="76"/>
      <c r="R283" s="108"/>
      <c r="S283" s="108"/>
      <c r="T283" s="108"/>
      <c r="U283" s="108"/>
      <c r="V283" s="109"/>
      <c r="W283" s="109"/>
      <c r="X283" s="109"/>
      <c r="Y283" s="109"/>
      <c r="Z283" s="50"/>
      <c r="AA283" s="71"/>
      <c r="AB283" s="71"/>
      <c r="AC283" s="72"/>
      <c r="AD283" s="78" t="s">
        <v>2100</v>
      </c>
      <c r="AE283" s="78">
        <v>33</v>
      </c>
      <c r="AF283" s="78">
        <v>32</v>
      </c>
      <c r="AG283" s="78">
        <v>1805</v>
      </c>
      <c r="AH283" s="78">
        <v>0</v>
      </c>
      <c r="AI283" s="78"/>
      <c r="AJ283" s="78"/>
      <c r="AK283" s="78"/>
      <c r="AL283" s="78"/>
      <c r="AM283" s="78"/>
      <c r="AN283" s="80">
        <v>42426.658101851855</v>
      </c>
      <c r="AO283" s="78"/>
      <c r="AP283" s="78" t="b">
        <v>1</v>
      </c>
      <c r="AQ283" s="78" t="b">
        <v>0</v>
      </c>
      <c r="AR283" s="78" t="b">
        <v>0</v>
      </c>
      <c r="AS283" s="78" t="s">
        <v>398</v>
      </c>
      <c r="AT283" s="78">
        <v>51</v>
      </c>
      <c r="AU283" s="78"/>
      <c r="AV283" s="78" t="b">
        <v>0</v>
      </c>
      <c r="AW283" s="78" t="s">
        <v>460</v>
      </c>
      <c r="AX283" s="82" t="s">
        <v>3731</v>
      </c>
      <c r="AY283" s="78" t="s">
        <v>66</v>
      </c>
      <c r="AZ283" s="2"/>
      <c r="BA283" s="3"/>
      <c r="BB283" s="3"/>
      <c r="BC283" s="3"/>
      <c r="BD283" s="3"/>
    </row>
    <row r="284" spans="1:56" x14ac:dyDescent="0.25">
      <c r="A284" s="64" t="s">
        <v>948</v>
      </c>
      <c r="B284" s="65"/>
      <c r="C284" s="65"/>
      <c r="D284" s="66"/>
      <c r="E284" s="96"/>
      <c r="F284" s="94" t="s">
        <v>3396</v>
      </c>
      <c r="G284" s="95"/>
      <c r="H284" s="69"/>
      <c r="I284" s="70"/>
      <c r="J284" s="97"/>
      <c r="K284" s="69" t="s">
        <v>4077</v>
      </c>
      <c r="L284" s="98"/>
      <c r="M284" s="74"/>
      <c r="N284" s="74"/>
      <c r="O284" s="75"/>
      <c r="P284" s="76"/>
      <c r="Q284" s="76"/>
      <c r="R284" s="108"/>
      <c r="S284" s="108"/>
      <c r="T284" s="108"/>
      <c r="U284" s="108"/>
      <c r="V284" s="109"/>
      <c r="W284" s="109"/>
      <c r="X284" s="109"/>
      <c r="Y284" s="109"/>
      <c r="Z284" s="50"/>
      <c r="AA284" s="71"/>
      <c r="AB284" s="71"/>
      <c r="AC284" s="72"/>
      <c r="AD284" s="78" t="s">
        <v>2101</v>
      </c>
      <c r="AE284" s="78">
        <v>144</v>
      </c>
      <c r="AF284" s="78">
        <v>44</v>
      </c>
      <c r="AG284" s="78">
        <v>10</v>
      </c>
      <c r="AH284" s="78">
        <v>1</v>
      </c>
      <c r="AI284" s="78"/>
      <c r="AJ284" s="78"/>
      <c r="AK284" s="78"/>
      <c r="AL284" s="78"/>
      <c r="AM284" s="78"/>
      <c r="AN284" s="80">
        <v>42426.112500000003</v>
      </c>
      <c r="AO284" s="78"/>
      <c r="AP284" s="78" t="b">
        <v>1</v>
      </c>
      <c r="AQ284" s="78" t="b">
        <v>0</v>
      </c>
      <c r="AR284" s="78" t="b">
        <v>0</v>
      </c>
      <c r="AS284" s="78" t="s">
        <v>398</v>
      </c>
      <c r="AT284" s="78">
        <v>0</v>
      </c>
      <c r="AU284" s="78"/>
      <c r="AV284" s="78" t="b">
        <v>0</v>
      </c>
      <c r="AW284" s="78" t="s">
        <v>460</v>
      </c>
      <c r="AX284" s="82" t="s">
        <v>3732</v>
      </c>
      <c r="AY284" s="78" t="s">
        <v>65</v>
      </c>
      <c r="AZ284" s="2"/>
      <c r="BA284" s="3"/>
      <c r="BB284" s="3"/>
      <c r="BC284" s="3"/>
      <c r="BD284" s="3"/>
    </row>
    <row r="285" spans="1:56" x14ac:dyDescent="0.25">
      <c r="A285" s="64" t="s">
        <v>789</v>
      </c>
      <c r="B285" s="65"/>
      <c r="C285" s="65"/>
      <c r="D285" s="66"/>
      <c r="E285" s="96"/>
      <c r="F285" s="94" t="s">
        <v>3397</v>
      </c>
      <c r="G285" s="95"/>
      <c r="H285" s="69"/>
      <c r="I285" s="70"/>
      <c r="J285" s="97"/>
      <c r="K285" s="69" t="s">
        <v>4078</v>
      </c>
      <c r="L285" s="98"/>
      <c r="M285" s="74"/>
      <c r="N285" s="74"/>
      <c r="O285" s="75"/>
      <c r="P285" s="76"/>
      <c r="Q285" s="76"/>
      <c r="R285" s="108"/>
      <c r="S285" s="108"/>
      <c r="T285" s="108"/>
      <c r="U285" s="108"/>
      <c r="V285" s="109"/>
      <c r="W285" s="109"/>
      <c r="X285" s="109"/>
      <c r="Y285" s="109"/>
      <c r="Z285" s="50"/>
      <c r="AA285" s="71"/>
      <c r="AB285" s="71"/>
      <c r="AC285" s="72"/>
      <c r="AD285" s="78" t="s">
        <v>2102</v>
      </c>
      <c r="AE285" s="78">
        <v>706</v>
      </c>
      <c r="AF285" s="78">
        <v>170</v>
      </c>
      <c r="AG285" s="78">
        <v>3758</v>
      </c>
      <c r="AH285" s="78">
        <v>795</v>
      </c>
      <c r="AI285" s="78"/>
      <c r="AJ285" s="78"/>
      <c r="AK285" s="78" t="s">
        <v>321</v>
      </c>
      <c r="AL285" s="78"/>
      <c r="AM285" s="78"/>
      <c r="AN285" s="80">
        <v>40995.799201388887</v>
      </c>
      <c r="AO285" s="82" t="s">
        <v>2985</v>
      </c>
      <c r="AP285" s="78" t="b">
        <v>0</v>
      </c>
      <c r="AQ285" s="78" t="b">
        <v>0</v>
      </c>
      <c r="AR285" s="78" t="b">
        <v>1</v>
      </c>
      <c r="AS285" s="78" t="s">
        <v>398</v>
      </c>
      <c r="AT285" s="78">
        <v>39</v>
      </c>
      <c r="AU285" s="82" t="s">
        <v>3135</v>
      </c>
      <c r="AV285" s="78" t="b">
        <v>0</v>
      </c>
      <c r="AW285" s="78" t="s">
        <v>460</v>
      </c>
      <c r="AX285" s="82" t="s">
        <v>3733</v>
      </c>
      <c r="AY285" s="78" t="s">
        <v>66</v>
      </c>
      <c r="AZ285" s="2"/>
      <c r="BA285" s="3"/>
      <c r="BB285" s="3"/>
      <c r="BC285" s="3"/>
      <c r="BD285" s="3"/>
    </row>
    <row r="286" spans="1:56" x14ac:dyDescent="0.25">
      <c r="A286" s="64" t="s">
        <v>949</v>
      </c>
      <c r="B286" s="65"/>
      <c r="C286" s="65"/>
      <c r="D286" s="66"/>
      <c r="E286" s="96"/>
      <c r="F286" s="94" t="s">
        <v>3398</v>
      </c>
      <c r="G286" s="95"/>
      <c r="H286" s="69"/>
      <c r="I286" s="70"/>
      <c r="J286" s="97"/>
      <c r="K286" s="69" t="s">
        <v>4079</v>
      </c>
      <c r="L286" s="98"/>
      <c r="M286" s="74"/>
      <c r="N286" s="74"/>
      <c r="O286" s="75"/>
      <c r="P286" s="76"/>
      <c r="Q286" s="76"/>
      <c r="R286" s="108"/>
      <c r="S286" s="108"/>
      <c r="T286" s="108"/>
      <c r="U286" s="108"/>
      <c r="V286" s="109"/>
      <c r="W286" s="109"/>
      <c r="X286" s="109"/>
      <c r="Y286" s="109"/>
      <c r="Z286" s="50"/>
      <c r="AA286" s="71"/>
      <c r="AB286" s="71"/>
      <c r="AC286" s="72"/>
      <c r="AD286" s="78" t="s">
        <v>2103</v>
      </c>
      <c r="AE286" s="78">
        <v>2827</v>
      </c>
      <c r="AF286" s="78">
        <v>6983</v>
      </c>
      <c r="AG286" s="78">
        <v>51225</v>
      </c>
      <c r="AH286" s="78">
        <v>30518</v>
      </c>
      <c r="AI286" s="78"/>
      <c r="AJ286" s="78" t="s">
        <v>2395</v>
      </c>
      <c r="AK286" s="78" t="s">
        <v>2589</v>
      </c>
      <c r="AL286" s="78"/>
      <c r="AM286" s="78"/>
      <c r="AN286" s="80">
        <v>41490.585335648146</v>
      </c>
      <c r="AO286" s="82" t="s">
        <v>2986</v>
      </c>
      <c r="AP286" s="78" t="b">
        <v>1</v>
      </c>
      <c r="AQ286" s="78" t="b">
        <v>0</v>
      </c>
      <c r="AR286" s="78" t="b">
        <v>1</v>
      </c>
      <c r="AS286" s="78" t="s">
        <v>398</v>
      </c>
      <c r="AT286" s="78">
        <v>117</v>
      </c>
      <c r="AU286" s="82" t="s">
        <v>410</v>
      </c>
      <c r="AV286" s="78" t="b">
        <v>0</v>
      </c>
      <c r="AW286" s="78" t="s">
        <v>460</v>
      </c>
      <c r="AX286" s="82" t="s">
        <v>3734</v>
      </c>
      <c r="AY286" s="78" t="s">
        <v>65</v>
      </c>
      <c r="AZ286" s="2"/>
      <c r="BA286" s="3"/>
      <c r="BB286" s="3"/>
      <c r="BC286" s="3"/>
      <c r="BD286" s="3"/>
    </row>
    <row r="287" spans="1:56" x14ac:dyDescent="0.25">
      <c r="A287" s="64" t="s">
        <v>790</v>
      </c>
      <c r="B287" s="65"/>
      <c r="C287" s="65"/>
      <c r="D287" s="66"/>
      <c r="E287" s="96"/>
      <c r="F287" s="94" t="s">
        <v>3399</v>
      </c>
      <c r="G287" s="95"/>
      <c r="H287" s="69"/>
      <c r="I287" s="70"/>
      <c r="J287" s="97"/>
      <c r="K287" s="69" t="s">
        <v>4080</v>
      </c>
      <c r="L287" s="98"/>
      <c r="M287" s="74"/>
      <c r="N287" s="74"/>
      <c r="O287" s="75"/>
      <c r="P287" s="76"/>
      <c r="Q287" s="76"/>
      <c r="R287" s="108"/>
      <c r="S287" s="108"/>
      <c r="T287" s="108"/>
      <c r="U287" s="108"/>
      <c r="V287" s="109"/>
      <c r="W287" s="109"/>
      <c r="X287" s="109"/>
      <c r="Y287" s="109"/>
      <c r="Z287" s="50"/>
      <c r="AA287" s="71"/>
      <c r="AB287" s="71"/>
      <c r="AC287" s="72"/>
      <c r="AD287" s="78" t="s">
        <v>2104</v>
      </c>
      <c r="AE287" s="78">
        <v>839</v>
      </c>
      <c r="AF287" s="78">
        <v>446</v>
      </c>
      <c r="AG287" s="78">
        <v>2594</v>
      </c>
      <c r="AH287" s="78">
        <v>0</v>
      </c>
      <c r="AI287" s="78">
        <v>-25200</v>
      </c>
      <c r="AJ287" s="78" t="s">
        <v>2396</v>
      </c>
      <c r="AK287" s="78"/>
      <c r="AL287" s="78"/>
      <c r="AM287" s="78" t="s">
        <v>354</v>
      </c>
      <c r="AN287" s="80">
        <v>42404.956631944442</v>
      </c>
      <c r="AO287" s="82" t="s">
        <v>2987</v>
      </c>
      <c r="AP287" s="78" t="b">
        <v>1</v>
      </c>
      <c r="AQ287" s="78" t="b">
        <v>0</v>
      </c>
      <c r="AR287" s="78" t="b">
        <v>0</v>
      </c>
      <c r="AS287" s="78" t="s">
        <v>398</v>
      </c>
      <c r="AT287" s="78">
        <v>405</v>
      </c>
      <c r="AU287" s="78"/>
      <c r="AV287" s="78" t="b">
        <v>0</v>
      </c>
      <c r="AW287" s="78" t="s">
        <v>460</v>
      </c>
      <c r="AX287" s="82" t="s">
        <v>3735</v>
      </c>
      <c r="AY287" s="78" t="s">
        <v>66</v>
      </c>
      <c r="AZ287" s="2"/>
      <c r="BA287" s="3"/>
      <c r="BB287" s="3"/>
      <c r="BC287" s="3"/>
      <c r="BD287" s="3"/>
    </row>
    <row r="288" spans="1:56" x14ac:dyDescent="0.25">
      <c r="A288" s="64" t="s">
        <v>791</v>
      </c>
      <c r="B288" s="65"/>
      <c r="C288" s="65"/>
      <c r="D288" s="66"/>
      <c r="E288" s="96"/>
      <c r="F288" s="94" t="s">
        <v>3400</v>
      </c>
      <c r="G288" s="95"/>
      <c r="H288" s="69"/>
      <c r="I288" s="70"/>
      <c r="J288" s="97"/>
      <c r="K288" s="69" t="s">
        <v>4081</v>
      </c>
      <c r="L288" s="98"/>
      <c r="M288" s="74"/>
      <c r="N288" s="74"/>
      <c r="O288" s="75"/>
      <c r="P288" s="76"/>
      <c r="Q288" s="76"/>
      <c r="R288" s="108"/>
      <c r="S288" s="108"/>
      <c r="T288" s="108"/>
      <c r="U288" s="108"/>
      <c r="V288" s="109"/>
      <c r="W288" s="109"/>
      <c r="X288" s="109"/>
      <c r="Y288" s="109"/>
      <c r="Z288" s="50"/>
      <c r="AA288" s="71"/>
      <c r="AB288" s="71"/>
      <c r="AC288" s="72"/>
      <c r="AD288" s="78" t="s">
        <v>287</v>
      </c>
      <c r="AE288" s="78">
        <v>12</v>
      </c>
      <c r="AF288" s="78">
        <v>37</v>
      </c>
      <c r="AG288" s="78">
        <v>2820</v>
      </c>
      <c r="AH288" s="78">
        <v>5242</v>
      </c>
      <c r="AI288" s="78">
        <v>-25200</v>
      </c>
      <c r="AJ288" s="78" t="s">
        <v>2397</v>
      </c>
      <c r="AK288" s="78" t="s">
        <v>2590</v>
      </c>
      <c r="AL288" s="78"/>
      <c r="AM288" s="78" t="s">
        <v>354</v>
      </c>
      <c r="AN288" s="80">
        <v>42259.814791666664</v>
      </c>
      <c r="AO288" s="82" t="s">
        <v>2988</v>
      </c>
      <c r="AP288" s="78" t="b">
        <v>1</v>
      </c>
      <c r="AQ288" s="78" t="b">
        <v>0</v>
      </c>
      <c r="AR288" s="78" t="b">
        <v>0</v>
      </c>
      <c r="AS288" s="78" t="s">
        <v>399</v>
      </c>
      <c r="AT288" s="78">
        <v>1</v>
      </c>
      <c r="AU288" s="82" t="s">
        <v>410</v>
      </c>
      <c r="AV288" s="78" t="b">
        <v>0</v>
      </c>
      <c r="AW288" s="78" t="s">
        <v>460</v>
      </c>
      <c r="AX288" s="82" t="s">
        <v>3736</v>
      </c>
      <c r="AY288" s="78" t="s">
        <v>66</v>
      </c>
      <c r="AZ288" s="2"/>
      <c r="BA288" s="3"/>
      <c r="BB288" s="3"/>
      <c r="BC288" s="3"/>
      <c r="BD288" s="3"/>
    </row>
    <row r="289" spans="1:56" x14ac:dyDescent="0.25">
      <c r="A289" s="64" t="s">
        <v>950</v>
      </c>
      <c r="B289" s="65"/>
      <c r="C289" s="65"/>
      <c r="D289" s="66"/>
      <c r="E289" s="96"/>
      <c r="F289" s="94" t="s">
        <v>3401</v>
      </c>
      <c r="G289" s="95"/>
      <c r="H289" s="69"/>
      <c r="I289" s="70"/>
      <c r="J289" s="97"/>
      <c r="K289" s="69" t="s">
        <v>4082</v>
      </c>
      <c r="L289" s="98"/>
      <c r="M289" s="74"/>
      <c r="N289" s="74"/>
      <c r="O289" s="75"/>
      <c r="P289" s="76"/>
      <c r="Q289" s="76"/>
      <c r="R289" s="108"/>
      <c r="S289" s="108"/>
      <c r="T289" s="108"/>
      <c r="U289" s="108"/>
      <c r="V289" s="109"/>
      <c r="W289" s="109"/>
      <c r="X289" s="109"/>
      <c r="Y289" s="109"/>
      <c r="Z289" s="50"/>
      <c r="AA289" s="71"/>
      <c r="AB289" s="71"/>
      <c r="AC289" s="72"/>
      <c r="AD289" s="78" t="s">
        <v>2105</v>
      </c>
      <c r="AE289" s="78">
        <v>13435</v>
      </c>
      <c r="AF289" s="78">
        <v>13899</v>
      </c>
      <c r="AG289" s="78">
        <v>966</v>
      </c>
      <c r="AH289" s="78">
        <v>1650</v>
      </c>
      <c r="AI289" s="78"/>
      <c r="AJ289" s="78" t="s">
        <v>2398</v>
      </c>
      <c r="AK289" s="78" t="s">
        <v>2591</v>
      </c>
      <c r="AL289" s="78"/>
      <c r="AM289" s="78"/>
      <c r="AN289" s="80">
        <v>41182.510567129626</v>
      </c>
      <c r="AO289" s="82" t="s">
        <v>2989</v>
      </c>
      <c r="AP289" s="78" t="b">
        <v>0</v>
      </c>
      <c r="AQ289" s="78" t="b">
        <v>0</v>
      </c>
      <c r="AR289" s="78" t="b">
        <v>0</v>
      </c>
      <c r="AS289" s="78" t="s">
        <v>399</v>
      </c>
      <c r="AT289" s="78">
        <v>39</v>
      </c>
      <c r="AU289" s="82" t="s">
        <v>3136</v>
      </c>
      <c r="AV289" s="78" t="b">
        <v>0</v>
      </c>
      <c r="AW289" s="78" t="s">
        <v>460</v>
      </c>
      <c r="AX289" s="82" t="s">
        <v>3737</v>
      </c>
      <c r="AY289" s="78" t="s">
        <v>65</v>
      </c>
      <c r="AZ289" s="2"/>
      <c r="BA289" s="3"/>
      <c r="BB289" s="3"/>
      <c r="BC289" s="3"/>
      <c r="BD289" s="3"/>
    </row>
    <row r="290" spans="1:56" x14ac:dyDescent="0.25">
      <c r="A290" s="64" t="s">
        <v>792</v>
      </c>
      <c r="B290" s="65"/>
      <c r="C290" s="65"/>
      <c r="D290" s="66"/>
      <c r="E290" s="96"/>
      <c r="F290" s="94" t="s">
        <v>3402</v>
      </c>
      <c r="G290" s="95"/>
      <c r="H290" s="69"/>
      <c r="I290" s="70"/>
      <c r="J290" s="97"/>
      <c r="K290" s="69" t="s">
        <v>4083</v>
      </c>
      <c r="L290" s="98"/>
      <c r="M290" s="74"/>
      <c r="N290" s="74"/>
      <c r="O290" s="75"/>
      <c r="P290" s="76"/>
      <c r="Q290" s="76"/>
      <c r="R290" s="108"/>
      <c r="S290" s="108"/>
      <c r="T290" s="108"/>
      <c r="U290" s="108"/>
      <c r="V290" s="109"/>
      <c r="W290" s="109"/>
      <c r="X290" s="109"/>
      <c r="Y290" s="109"/>
      <c r="Z290" s="50"/>
      <c r="AA290" s="71"/>
      <c r="AB290" s="71"/>
      <c r="AC290" s="72"/>
      <c r="AD290" s="78" t="s">
        <v>2106</v>
      </c>
      <c r="AE290" s="78">
        <v>23</v>
      </c>
      <c r="AF290" s="78">
        <v>26</v>
      </c>
      <c r="AG290" s="78">
        <v>47</v>
      </c>
      <c r="AH290" s="78">
        <v>68</v>
      </c>
      <c r="AI290" s="78"/>
      <c r="AJ290" s="78" t="s">
        <v>2399</v>
      </c>
      <c r="AK290" s="78" t="s">
        <v>594</v>
      </c>
      <c r="AL290" s="82" t="s">
        <v>2754</v>
      </c>
      <c r="AM290" s="78"/>
      <c r="AN290" s="80">
        <v>41154.884675925925</v>
      </c>
      <c r="AO290" s="78"/>
      <c r="AP290" s="78" t="b">
        <v>1</v>
      </c>
      <c r="AQ290" s="78" t="b">
        <v>0</v>
      </c>
      <c r="AR290" s="78" t="b">
        <v>0</v>
      </c>
      <c r="AS290" s="78" t="s">
        <v>398</v>
      </c>
      <c r="AT290" s="78">
        <v>0</v>
      </c>
      <c r="AU290" s="82" t="s">
        <v>410</v>
      </c>
      <c r="AV290" s="78" t="b">
        <v>0</v>
      </c>
      <c r="AW290" s="78" t="s">
        <v>460</v>
      </c>
      <c r="AX290" s="82" t="s">
        <v>3738</v>
      </c>
      <c r="AY290" s="78" t="s">
        <v>66</v>
      </c>
      <c r="AZ290" s="2"/>
      <c r="BA290" s="3"/>
      <c r="BB290" s="3"/>
      <c r="BC290" s="3"/>
      <c r="BD290" s="3"/>
    </row>
    <row r="291" spans="1:56" x14ac:dyDescent="0.25">
      <c r="A291" s="64" t="s">
        <v>951</v>
      </c>
      <c r="B291" s="65"/>
      <c r="C291" s="65"/>
      <c r="D291" s="66"/>
      <c r="E291" s="96"/>
      <c r="F291" s="94" t="s">
        <v>3403</v>
      </c>
      <c r="G291" s="95"/>
      <c r="H291" s="69"/>
      <c r="I291" s="70"/>
      <c r="J291" s="97"/>
      <c r="K291" s="69" t="s">
        <v>4084</v>
      </c>
      <c r="L291" s="98"/>
      <c r="M291" s="74"/>
      <c r="N291" s="74"/>
      <c r="O291" s="75"/>
      <c r="P291" s="76"/>
      <c r="Q291" s="76"/>
      <c r="R291" s="108"/>
      <c r="S291" s="108"/>
      <c r="T291" s="108"/>
      <c r="U291" s="108"/>
      <c r="V291" s="109"/>
      <c r="W291" s="109"/>
      <c r="X291" s="109"/>
      <c r="Y291" s="109"/>
      <c r="Z291" s="50"/>
      <c r="AA291" s="71"/>
      <c r="AB291" s="71"/>
      <c r="AC291" s="72"/>
      <c r="AD291" s="78" t="s">
        <v>2107</v>
      </c>
      <c r="AE291" s="78">
        <v>1682</v>
      </c>
      <c r="AF291" s="78">
        <v>1269755</v>
      </c>
      <c r="AG291" s="78">
        <v>5955</v>
      </c>
      <c r="AH291" s="78">
        <v>74</v>
      </c>
      <c r="AI291" s="78">
        <v>3600</v>
      </c>
      <c r="AJ291" s="78" t="s">
        <v>2400</v>
      </c>
      <c r="AK291" s="78" t="s">
        <v>321</v>
      </c>
      <c r="AL291" s="82" t="s">
        <v>2755</v>
      </c>
      <c r="AM291" s="78" t="s">
        <v>310</v>
      </c>
      <c r="AN291" s="80">
        <v>39771.30908564815</v>
      </c>
      <c r="AO291" s="82" t="s">
        <v>2990</v>
      </c>
      <c r="AP291" s="78" t="b">
        <v>0</v>
      </c>
      <c r="AQ291" s="78" t="b">
        <v>0</v>
      </c>
      <c r="AR291" s="78" t="b">
        <v>0</v>
      </c>
      <c r="AS291" s="78" t="s">
        <v>398</v>
      </c>
      <c r="AT291" s="78">
        <v>2475</v>
      </c>
      <c r="AU291" s="82" t="s">
        <v>3137</v>
      </c>
      <c r="AV291" s="78" t="b">
        <v>1</v>
      </c>
      <c r="AW291" s="78" t="s">
        <v>460</v>
      </c>
      <c r="AX291" s="82" t="s">
        <v>3739</v>
      </c>
      <c r="AY291" s="78" t="s">
        <v>65</v>
      </c>
      <c r="AZ291" s="2"/>
      <c r="BA291" s="3"/>
      <c r="BB291" s="3"/>
      <c r="BC291" s="3"/>
      <c r="BD291" s="3"/>
    </row>
    <row r="292" spans="1:56" x14ac:dyDescent="0.25">
      <c r="A292" s="64" t="s">
        <v>952</v>
      </c>
      <c r="B292" s="65"/>
      <c r="C292" s="65"/>
      <c r="D292" s="66"/>
      <c r="E292" s="96"/>
      <c r="F292" s="94" t="s">
        <v>3404</v>
      </c>
      <c r="G292" s="95"/>
      <c r="H292" s="69"/>
      <c r="I292" s="70"/>
      <c r="J292" s="97"/>
      <c r="K292" s="69" t="s">
        <v>4085</v>
      </c>
      <c r="L292" s="98"/>
      <c r="M292" s="74"/>
      <c r="N292" s="74"/>
      <c r="O292" s="75"/>
      <c r="P292" s="76"/>
      <c r="Q292" s="76"/>
      <c r="R292" s="108"/>
      <c r="S292" s="108"/>
      <c r="T292" s="108"/>
      <c r="U292" s="108"/>
      <c r="V292" s="109"/>
      <c r="W292" s="109"/>
      <c r="X292" s="109"/>
      <c r="Y292" s="109"/>
      <c r="Z292" s="50"/>
      <c r="AA292" s="71"/>
      <c r="AB292" s="71"/>
      <c r="AC292" s="72"/>
      <c r="AD292" s="78" t="s">
        <v>2108</v>
      </c>
      <c r="AE292" s="78">
        <v>137</v>
      </c>
      <c r="AF292" s="78">
        <v>199</v>
      </c>
      <c r="AG292" s="78">
        <v>3319</v>
      </c>
      <c r="AH292" s="78">
        <v>96</v>
      </c>
      <c r="AI292" s="78">
        <v>3600</v>
      </c>
      <c r="AJ292" s="78"/>
      <c r="AK292" s="78" t="s">
        <v>594</v>
      </c>
      <c r="AL292" s="78"/>
      <c r="AM292" s="78" t="s">
        <v>310</v>
      </c>
      <c r="AN292" s="80">
        <v>39514.40965277778</v>
      </c>
      <c r="AO292" s="78"/>
      <c r="AP292" s="78" t="b">
        <v>1</v>
      </c>
      <c r="AQ292" s="78" t="b">
        <v>0</v>
      </c>
      <c r="AR292" s="78" t="b">
        <v>1</v>
      </c>
      <c r="AS292" s="78" t="s">
        <v>398</v>
      </c>
      <c r="AT292" s="78">
        <v>13</v>
      </c>
      <c r="AU292" s="82" t="s">
        <v>410</v>
      </c>
      <c r="AV292" s="78" t="b">
        <v>0</v>
      </c>
      <c r="AW292" s="78" t="s">
        <v>460</v>
      </c>
      <c r="AX292" s="82" t="s">
        <v>3740</v>
      </c>
      <c r="AY292" s="78" t="s">
        <v>65</v>
      </c>
      <c r="AZ292" s="2"/>
      <c r="BA292" s="3"/>
      <c r="BB292" s="3"/>
      <c r="BC292" s="3"/>
      <c r="BD292" s="3"/>
    </row>
    <row r="293" spans="1:56" x14ac:dyDescent="0.25">
      <c r="A293" s="64" t="s">
        <v>793</v>
      </c>
      <c r="B293" s="65"/>
      <c r="C293" s="65"/>
      <c r="D293" s="66"/>
      <c r="E293" s="96"/>
      <c r="F293" s="94" t="s">
        <v>3405</v>
      </c>
      <c r="G293" s="95"/>
      <c r="H293" s="69"/>
      <c r="I293" s="70"/>
      <c r="J293" s="97"/>
      <c r="K293" s="69" t="s">
        <v>4086</v>
      </c>
      <c r="L293" s="98"/>
      <c r="M293" s="74"/>
      <c r="N293" s="74"/>
      <c r="O293" s="75"/>
      <c r="P293" s="76"/>
      <c r="Q293" s="76"/>
      <c r="R293" s="108"/>
      <c r="S293" s="108"/>
      <c r="T293" s="108"/>
      <c r="U293" s="108"/>
      <c r="V293" s="109"/>
      <c r="W293" s="109"/>
      <c r="X293" s="109"/>
      <c r="Y293" s="109"/>
      <c r="Z293" s="50"/>
      <c r="AA293" s="71"/>
      <c r="AB293" s="71"/>
      <c r="AC293" s="72"/>
      <c r="AD293" s="78" t="s">
        <v>2109</v>
      </c>
      <c r="AE293" s="78">
        <v>412</v>
      </c>
      <c r="AF293" s="78">
        <v>301</v>
      </c>
      <c r="AG293" s="78">
        <v>9406</v>
      </c>
      <c r="AH293" s="78">
        <v>3594</v>
      </c>
      <c r="AI293" s="78">
        <v>3600</v>
      </c>
      <c r="AJ293" s="78" t="s">
        <v>2401</v>
      </c>
      <c r="AK293" s="78" t="s">
        <v>2592</v>
      </c>
      <c r="AL293" s="78"/>
      <c r="AM293" s="78" t="s">
        <v>310</v>
      </c>
      <c r="AN293" s="80">
        <v>40283.21365740741</v>
      </c>
      <c r="AO293" s="82" t="s">
        <v>2991</v>
      </c>
      <c r="AP293" s="78" t="b">
        <v>0</v>
      </c>
      <c r="AQ293" s="78" t="b">
        <v>0</v>
      </c>
      <c r="AR293" s="78" t="b">
        <v>1</v>
      </c>
      <c r="AS293" s="78" t="s">
        <v>398</v>
      </c>
      <c r="AT293" s="78">
        <v>11</v>
      </c>
      <c r="AU293" s="82" t="s">
        <v>3138</v>
      </c>
      <c r="AV293" s="78" t="b">
        <v>0</v>
      </c>
      <c r="AW293" s="78" t="s">
        <v>460</v>
      </c>
      <c r="AX293" s="82" t="s">
        <v>3741</v>
      </c>
      <c r="AY293" s="78" t="s">
        <v>66</v>
      </c>
      <c r="AZ293" s="2"/>
      <c r="BA293" s="3"/>
      <c r="BB293" s="3"/>
      <c r="BC293" s="3"/>
      <c r="BD293" s="3"/>
    </row>
    <row r="294" spans="1:56" x14ac:dyDescent="0.25">
      <c r="A294" s="64" t="s">
        <v>794</v>
      </c>
      <c r="B294" s="65"/>
      <c r="C294" s="65"/>
      <c r="D294" s="66"/>
      <c r="E294" s="96"/>
      <c r="F294" s="94" t="s">
        <v>3406</v>
      </c>
      <c r="G294" s="95"/>
      <c r="H294" s="69"/>
      <c r="I294" s="70"/>
      <c r="J294" s="97"/>
      <c r="K294" s="69" t="s">
        <v>4087</v>
      </c>
      <c r="L294" s="98"/>
      <c r="M294" s="74"/>
      <c r="N294" s="74"/>
      <c r="O294" s="75"/>
      <c r="P294" s="76"/>
      <c r="Q294" s="76"/>
      <c r="R294" s="108"/>
      <c r="S294" s="108"/>
      <c r="T294" s="108"/>
      <c r="U294" s="108"/>
      <c r="V294" s="109"/>
      <c r="W294" s="109"/>
      <c r="X294" s="109"/>
      <c r="Y294" s="109"/>
      <c r="Z294" s="50"/>
      <c r="AA294" s="71"/>
      <c r="AB294" s="71"/>
      <c r="AC294" s="72"/>
      <c r="AD294" s="78" t="s">
        <v>2110</v>
      </c>
      <c r="AE294" s="78">
        <v>2258</v>
      </c>
      <c r="AF294" s="78">
        <v>1685</v>
      </c>
      <c r="AG294" s="78">
        <v>35876</v>
      </c>
      <c r="AH294" s="78">
        <v>1295</v>
      </c>
      <c r="AI294" s="78">
        <v>10800</v>
      </c>
      <c r="AJ294" s="78"/>
      <c r="AK294" s="78" t="s">
        <v>595</v>
      </c>
      <c r="AL294" s="78"/>
      <c r="AM294" s="78" t="s">
        <v>544</v>
      </c>
      <c r="AN294" s="80">
        <v>41291.856273148151</v>
      </c>
      <c r="AO294" s="82" t="s">
        <v>2992</v>
      </c>
      <c r="AP294" s="78" t="b">
        <v>0</v>
      </c>
      <c r="AQ294" s="78" t="b">
        <v>0</v>
      </c>
      <c r="AR294" s="78" t="b">
        <v>0</v>
      </c>
      <c r="AS294" s="78" t="s">
        <v>552</v>
      </c>
      <c r="AT294" s="78">
        <v>5</v>
      </c>
      <c r="AU294" s="82" t="s">
        <v>3139</v>
      </c>
      <c r="AV294" s="78" t="b">
        <v>0</v>
      </c>
      <c r="AW294" s="78" t="s">
        <v>460</v>
      </c>
      <c r="AX294" s="82" t="s">
        <v>3742</v>
      </c>
      <c r="AY294" s="78" t="s">
        <v>66</v>
      </c>
      <c r="AZ294" s="2"/>
      <c r="BA294" s="3"/>
      <c r="BB294" s="3"/>
      <c r="BC294" s="3"/>
      <c r="BD294" s="3"/>
    </row>
    <row r="295" spans="1:56" x14ac:dyDescent="0.25">
      <c r="A295" s="64" t="s">
        <v>795</v>
      </c>
      <c r="B295" s="65"/>
      <c r="C295" s="65"/>
      <c r="D295" s="66"/>
      <c r="E295" s="96"/>
      <c r="F295" s="94" t="s">
        <v>3407</v>
      </c>
      <c r="G295" s="95"/>
      <c r="H295" s="69"/>
      <c r="I295" s="70"/>
      <c r="J295" s="97"/>
      <c r="K295" s="69" t="s">
        <v>4088</v>
      </c>
      <c r="L295" s="98"/>
      <c r="M295" s="74"/>
      <c r="N295" s="74"/>
      <c r="O295" s="75"/>
      <c r="P295" s="76"/>
      <c r="Q295" s="76"/>
      <c r="R295" s="108"/>
      <c r="S295" s="108"/>
      <c r="T295" s="108"/>
      <c r="U295" s="108"/>
      <c r="V295" s="109"/>
      <c r="W295" s="109"/>
      <c r="X295" s="109"/>
      <c r="Y295" s="109"/>
      <c r="Z295" s="50"/>
      <c r="AA295" s="71"/>
      <c r="AB295" s="71"/>
      <c r="AC295" s="72"/>
      <c r="AD295" s="78" t="s">
        <v>2111</v>
      </c>
      <c r="AE295" s="78">
        <v>657</v>
      </c>
      <c r="AF295" s="78">
        <v>9320</v>
      </c>
      <c r="AG295" s="78">
        <v>5579</v>
      </c>
      <c r="AH295" s="78">
        <v>2158</v>
      </c>
      <c r="AI295" s="78"/>
      <c r="AJ295" s="78" t="s">
        <v>2402</v>
      </c>
      <c r="AK295" s="78" t="s">
        <v>2593</v>
      </c>
      <c r="AL295" s="82" t="s">
        <v>2756</v>
      </c>
      <c r="AM295" s="78"/>
      <c r="AN295" s="80">
        <v>41719.816736111112</v>
      </c>
      <c r="AO295" s="82" t="s">
        <v>2993</v>
      </c>
      <c r="AP295" s="78" t="b">
        <v>1</v>
      </c>
      <c r="AQ295" s="78" t="b">
        <v>0</v>
      </c>
      <c r="AR295" s="78" t="b">
        <v>0</v>
      </c>
      <c r="AS295" s="78" t="s">
        <v>398</v>
      </c>
      <c r="AT295" s="78">
        <v>61</v>
      </c>
      <c r="AU295" s="82" t="s">
        <v>410</v>
      </c>
      <c r="AV295" s="78" t="b">
        <v>0</v>
      </c>
      <c r="AW295" s="78" t="s">
        <v>460</v>
      </c>
      <c r="AX295" s="82" t="s">
        <v>3743</v>
      </c>
      <c r="AY295" s="78" t="s">
        <v>66</v>
      </c>
      <c r="AZ295" s="2"/>
      <c r="BA295" s="3"/>
      <c r="BB295" s="3"/>
      <c r="BC295" s="3"/>
      <c r="BD295" s="3"/>
    </row>
    <row r="296" spans="1:56" x14ac:dyDescent="0.25">
      <c r="A296" s="64" t="s">
        <v>796</v>
      </c>
      <c r="B296" s="65"/>
      <c r="C296" s="65"/>
      <c r="D296" s="66"/>
      <c r="E296" s="96"/>
      <c r="F296" s="94" t="s">
        <v>3408</v>
      </c>
      <c r="G296" s="95"/>
      <c r="H296" s="69"/>
      <c r="I296" s="70"/>
      <c r="J296" s="97"/>
      <c r="K296" s="69" t="s">
        <v>4089</v>
      </c>
      <c r="L296" s="98"/>
      <c r="M296" s="74"/>
      <c r="N296" s="74"/>
      <c r="O296" s="75"/>
      <c r="P296" s="76"/>
      <c r="Q296" s="76"/>
      <c r="R296" s="108"/>
      <c r="S296" s="108"/>
      <c r="T296" s="108"/>
      <c r="U296" s="108"/>
      <c r="V296" s="109"/>
      <c r="W296" s="109"/>
      <c r="X296" s="109"/>
      <c r="Y296" s="109"/>
      <c r="Z296" s="50"/>
      <c r="AA296" s="71"/>
      <c r="AB296" s="71"/>
      <c r="AC296" s="72"/>
      <c r="AD296" s="78" t="s">
        <v>2112</v>
      </c>
      <c r="AE296" s="78">
        <v>1722</v>
      </c>
      <c r="AF296" s="78">
        <v>802</v>
      </c>
      <c r="AG296" s="78">
        <v>41611</v>
      </c>
      <c r="AH296" s="78">
        <v>417</v>
      </c>
      <c r="AI296" s="78"/>
      <c r="AJ296" s="78" t="s">
        <v>2403</v>
      </c>
      <c r="AK296" s="78"/>
      <c r="AL296" s="78"/>
      <c r="AM296" s="78"/>
      <c r="AN296" s="80">
        <v>40411.460104166668</v>
      </c>
      <c r="AO296" s="82" t="s">
        <v>2994</v>
      </c>
      <c r="AP296" s="78" t="b">
        <v>0</v>
      </c>
      <c r="AQ296" s="78" t="b">
        <v>0</v>
      </c>
      <c r="AR296" s="78" t="b">
        <v>0</v>
      </c>
      <c r="AS296" s="78" t="s">
        <v>398</v>
      </c>
      <c r="AT296" s="78">
        <v>15</v>
      </c>
      <c r="AU296" s="82" t="s">
        <v>430</v>
      </c>
      <c r="AV296" s="78" t="b">
        <v>0</v>
      </c>
      <c r="AW296" s="78" t="s">
        <v>460</v>
      </c>
      <c r="AX296" s="82" t="s">
        <v>3744</v>
      </c>
      <c r="AY296" s="78" t="s">
        <v>66</v>
      </c>
      <c r="AZ296" s="2"/>
      <c r="BA296" s="3"/>
      <c r="BB296" s="3"/>
      <c r="BC296" s="3"/>
      <c r="BD296" s="3"/>
    </row>
    <row r="297" spans="1:56" x14ac:dyDescent="0.25">
      <c r="A297" s="64" t="s">
        <v>797</v>
      </c>
      <c r="B297" s="65"/>
      <c r="C297" s="65"/>
      <c r="D297" s="66"/>
      <c r="E297" s="96"/>
      <c r="F297" s="94" t="s">
        <v>3409</v>
      </c>
      <c r="G297" s="95"/>
      <c r="H297" s="69"/>
      <c r="I297" s="70"/>
      <c r="J297" s="97"/>
      <c r="K297" s="69" t="s">
        <v>4090</v>
      </c>
      <c r="L297" s="98"/>
      <c r="M297" s="74"/>
      <c r="N297" s="74"/>
      <c r="O297" s="75"/>
      <c r="P297" s="76"/>
      <c r="Q297" s="76"/>
      <c r="R297" s="108"/>
      <c r="S297" s="108"/>
      <c r="T297" s="108"/>
      <c r="U297" s="108"/>
      <c r="V297" s="109"/>
      <c r="W297" s="109"/>
      <c r="X297" s="109"/>
      <c r="Y297" s="109"/>
      <c r="Z297" s="50"/>
      <c r="AA297" s="71"/>
      <c r="AB297" s="71"/>
      <c r="AC297" s="72"/>
      <c r="AD297" s="78" t="s">
        <v>2113</v>
      </c>
      <c r="AE297" s="78">
        <v>73</v>
      </c>
      <c r="AF297" s="78">
        <v>55</v>
      </c>
      <c r="AG297" s="78">
        <v>750</v>
      </c>
      <c r="AH297" s="78">
        <v>210</v>
      </c>
      <c r="AI297" s="78"/>
      <c r="AJ297" s="78" t="s">
        <v>2404</v>
      </c>
      <c r="AK297" s="78"/>
      <c r="AL297" s="78"/>
      <c r="AM297" s="78"/>
      <c r="AN297" s="80">
        <v>42414.334247685183</v>
      </c>
      <c r="AO297" s="78"/>
      <c r="AP297" s="78" t="b">
        <v>1</v>
      </c>
      <c r="AQ297" s="78" t="b">
        <v>0</v>
      </c>
      <c r="AR297" s="78" t="b">
        <v>0</v>
      </c>
      <c r="AS297" s="78" t="s">
        <v>405</v>
      </c>
      <c r="AT297" s="78">
        <v>7</v>
      </c>
      <c r="AU297" s="78"/>
      <c r="AV297" s="78" t="b">
        <v>0</v>
      </c>
      <c r="AW297" s="78" t="s">
        <v>460</v>
      </c>
      <c r="AX297" s="82" t="s">
        <v>3745</v>
      </c>
      <c r="AY297" s="78" t="s">
        <v>66</v>
      </c>
      <c r="AZ297" s="2"/>
      <c r="BA297" s="3"/>
      <c r="BB297" s="3"/>
      <c r="BC297" s="3"/>
      <c r="BD297" s="3"/>
    </row>
    <row r="298" spans="1:56" x14ac:dyDescent="0.25">
      <c r="A298" s="64" t="s">
        <v>798</v>
      </c>
      <c r="B298" s="65"/>
      <c r="C298" s="65"/>
      <c r="D298" s="66"/>
      <c r="E298" s="96"/>
      <c r="F298" s="94" t="s">
        <v>3410</v>
      </c>
      <c r="G298" s="95"/>
      <c r="H298" s="69"/>
      <c r="I298" s="70"/>
      <c r="J298" s="97"/>
      <c r="K298" s="69" t="s">
        <v>4091</v>
      </c>
      <c r="L298" s="98"/>
      <c r="M298" s="74"/>
      <c r="N298" s="74"/>
      <c r="O298" s="75"/>
      <c r="P298" s="76"/>
      <c r="Q298" s="76"/>
      <c r="R298" s="108"/>
      <c r="S298" s="108"/>
      <c r="T298" s="108"/>
      <c r="U298" s="108"/>
      <c r="V298" s="109"/>
      <c r="W298" s="109"/>
      <c r="X298" s="109"/>
      <c r="Y298" s="109"/>
      <c r="Z298" s="50"/>
      <c r="AA298" s="71"/>
      <c r="AB298" s="71"/>
      <c r="AC298" s="72"/>
      <c r="AD298" s="78" t="s">
        <v>578</v>
      </c>
      <c r="AE298" s="78">
        <v>285</v>
      </c>
      <c r="AF298" s="78">
        <v>353</v>
      </c>
      <c r="AG298" s="78">
        <v>20291</v>
      </c>
      <c r="AH298" s="78">
        <v>25739</v>
      </c>
      <c r="AI298" s="78">
        <v>7200</v>
      </c>
      <c r="AJ298" s="78"/>
      <c r="AK298" s="78" t="s">
        <v>2594</v>
      </c>
      <c r="AL298" s="82" t="s">
        <v>2757</v>
      </c>
      <c r="AM298" s="78" t="s">
        <v>369</v>
      </c>
      <c r="AN298" s="80">
        <v>39678.931388888886</v>
      </c>
      <c r="AO298" s="78"/>
      <c r="AP298" s="78" t="b">
        <v>0</v>
      </c>
      <c r="AQ298" s="78" t="b">
        <v>0</v>
      </c>
      <c r="AR298" s="78" t="b">
        <v>1</v>
      </c>
      <c r="AS298" s="78" t="s">
        <v>403</v>
      </c>
      <c r="AT298" s="78">
        <v>33</v>
      </c>
      <c r="AU298" s="82" t="s">
        <v>425</v>
      </c>
      <c r="AV298" s="78" t="b">
        <v>0</v>
      </c>
      <c r="AW298" s="78" t="s">
        <v>460</v>
      </c>
      <c r="AX298" s="82" t="s">
        <v>3746</v>
      </c>
      <c r="AY298" s="78" t="s">
        <v>66</v>
      </c>
      <c r="AZ298" s="2"/>
      <c r="BA298" s="3"/>
      <c r="BB298" s="3"/>
      <c r="BC298" s="3"/>
      <c r="BD298" s="3"/>
    </row>
    <row r="299" spans="1:56" x14ac:dyDescent="0.25">
      <c r="A299" s="64" t="s">
        <v>953</v>
      </c>
      <c r="B299" s="65"/>
      <c r="C299" s="65"/>
      <c r="D299" s="66"/>
      <c r="E299" s="96"/>
      <c r="F299" s="94" t="s">
        <v>3411</v>
      </c>
      <c r="G299" s="95"/>
      <c r="H299" s="69"/>
      <c r="I299" s="70"/>
      <c r="J299" s="97"/>
      <c r="K299" s="69" t="s">
        <v>4092</v>
      </c>
      <c r="L299" s="98"/>
      <c r="M299" s="74"/>
      <c r="N299" s="74"/>
      <c r="O299" s="75"/>
      <c r="P299" s="76"/>
      <c r="Q299" s="76"/>
      <c r="R299" s="108"/>
      <c r="S299" s="108"/>
      <c r="T299" s="108"/>
      <c r="U299" s="108"/>
      <c r="V299" s="109"/>
      <c r="W299" s="109"/>
      <c r="X299" s="109"/>
      <c r="Y299" s="109"/>
      <c r="Z299" s="50"/>
      <c r="AA299" s="71"/>
      <c r="AB299" s="71"/>
      <c r="AC299" s="72"/>
      <c r="AD299" s="78" t="s">
        <v>2114</v>
      </c>
      <c r="AE299" s="78">
        <v>10</v>
      </c>
      <c r="AF299" s="78">
        <v>333</v>
      </c>
      <c r="AG299" s="78">
        <v>259</v>
      </c>
      <c r="AH299" s="78">
        <v>22</v>
      </c>
      <c r="AI299" s="78">
        <v>7200</v>
      </c>
      <c r="AJ299" s="78" t="s">
        <v>2405</v>
      </c>
      <c r="AK299" s="78" t="s">
        <v>591</v>
      </c>
      <c r="AL299" s="78"/>
      <c r="AM299" s="78" t="s">
        <v>323</v>
      </c>
      <c r="AN299" s="80">
        <v>42452.399722222224</v>
      </c>
      <c r="AO299" s="82" t="s">
        <v>2995</v>
      </c>
      <c r="AP299" s="78" t="b">
        <v>0</v>
      </c>
      <c r="AQ299" s="78" t="b">
        <v>0</v>
      </c>
      <c r="AR299" s="78" t="b">
        <v>0</v>
      </c>
      <c r="AS299" s="78" t="s">
        <v>403</v>
      </c>
      <c r="AT299" s="78">
        <v>3</v>
      </c>
      <c r="AU299" s="82" t="s">
        <v>410</v>
      </c>
      <c r="AV299" s="78" t="b">
        <v>0</v>
      </c>
      <c r="AW299" s="78" t="s">
        <v>460</v>
      </c>
      <c r="AX299" s="82" t="s">
        <v>3747</v>
      </c>
      <c r="AY299" s="78" t="s">
        <v>65</v>
      </c>
      <c r="AZ299" s="2"/>
      <c r="BA299" s="3"/>
      <c r="BB299" s="3"/>
      <c r="BC299" s="3"/>
      <c r="BD299" s="3"/>
    </row>
    <row r="300" spans="1:56" x14ac:dyDescent="0.25">
      <c r="A300" s="64" t="s">
        <v>799</v>
      </c>
      <c r="B300" s="65"/>
      <c r="C300" s="65"/>
      <c r="D300" s="66"/>
      <c r="E300" s="96"/>
      <c r="F300" s="94" t="s">
        <v>3412</v>
      </c>
      <c r="G300" s="95"/>
      <c r="H300" s="69"/>
      <c r="I300" s="70"/>
      <c r="J300" s="97"/>
      <c r="K300" s="69" t="s">
        <v>4093</v>
      </c>
      <c r="L300" s="98"/>
      <c r="M300" s="74"/>
      <c r="N300" s="74"/>
      <c r="O300" s="75"/>
      <c r="P300" s="76"/>
      <c r="Q300" s="76"/>
      <c r="R300" s="108"/>
      <c r="S300" s="108"/>
      <c r="T300" s="108"/>
      <c r="U300" s="108"/>
      <c r="V300" s="109"/>
      <c r="W300" s="109"/>
      <c r="X300" s="109"/>
      <c r="Y300" s="109"/>
      <c r="Z300" s="50"/>
      <c r="AA300" s="71"/>
      <c r="AB300" s="71"/>
      <c r="AC300" s="72"/>
      <c r="AD300" s="78" t="s">
        <v>2115</v>
      </c>
      <c r="AE300" s="78">
        <v>178</v>
      </c>
      <c r="AF300" s="78">
        <v>290</v>
      </c>
      <c r="AG300" s="78">
        <v>6870</v>
      </c>
      <c r="AH300" s="78">
        <v>41</v>
      </c>
      <c r="AI300" s="78"/>
      <c r="AJ300" s="78" t="s">
        <v>2406</v>
      </c>
      <c r="AK300" s="78" t="s">
        <v>2595</v>
      </c>
      <c r="AL300" s="78"/>
      <c r="AM300" s="78"/>
      <c r="AN300" s="80">
        <v>42010.79859953704</v>
      </c>
      <c r="AO300" s="82" t="s">
        <v>2996</v>
      </c>
      <c r="AP300" s="78" t="b">
        <v>1</v>
      </c>
      <c r="AQ300" s="78" t="b">
        <v>0</v>
      </c>
      <c r="AR300" s="78" t="b">
        <v>0</v>
      </c>
      <c r="AS300" s="78" t="s">
        <v>403</v>
      </c>
      <c r="AT300" s="78">
        <v>20</v>
      </c>
      <c r="AU300" s="82" t="s">
        <v>410</v>
      </c>
      <c r="AV300" s="78" t="b">
        <v>0</v>
      </c>
      <c r="AW300" s="78" t="s">
        <v>460</v>
      </c>
      <c r="AX300" s="82" t="s">
        <v>3748</v>
      </c>
      <c r="AY300" s="78" t="s">
        <v>66</v>
      </c>
      <c r="AZ300" s="2"/>
      <c r="BA300" s="3"/>
      <c r="BB300" s="3"/>
      <c r="BC300" s="3"/>
      <c r="BD300" s="3"/>
    </row>
    <row r="301" spans="1:56" x14ac:dyDescent="0.25">
      <c r="A301" s="64" t="s">
        <v>206</v>
      </c>
      <c r="B301" s="65"/>
      <c r="C301" s="65"/>
      <c r="D301" s="66"/>
      <c r="E301" s="96"/>
      <c r="F301" s="94" t="s">
        <v>441</v>
      </c>
      <c r="G301" s="95"/>
      <c r="H301" s="69"/>
      <c r="I301" s="70"/>
      <c r="J301" s="97"/>
      <c r="K301" s="69" t="s">
        <v>484</v>
      </c>
      <c r="L301" s="98"/>
      <c r="M301" s="74"/>
      <c r="N301" s="74"/>
      <c r="O301" s="75"/>
      <c r="P301" s="76"/>
      <c r="Q301" s="76"/>
      <c r="R301" s="108"/>
      <c r="S301" s="108"/>
      <c r="T301" s="108"/>
      <c r="U301" s="108"/>
      <c r="V301" s="109"/>
      <c r="W301" s="109"/>
      <c r="X301" s="109"/>
      <c r="Y301" s="109"/>
      <c r="Z301" s="50"/>
      <c r="AA301" s="71"/>
      <c r="AB301" s="71"/>
      <c r="AC301" s="72"/>
      <c r="AD301" s="78" t="s">
        <v>272</v>
      </c>
      <c r="AE301" s="78">
        <v>248</v>
      </c>
      <c r="AF301" s="78">
        <v>9636</v>
      </c>
      <c r="AG301" s="78">
        <v>1807</v>
      </c>
      <c r="AH301" s="78">
        <v>73</v>
      </c>
      <c r="AI301" s="78">
        <v>-25200</v>
      </c>
      <c r="AJ301" s="78" t="s">
        <v>294</v>
      </c>
      <c r="AK301" s="78"/>
      <c r="AL301" s="82" t="s">
        <v>346</v>
      </c>
      <c r="AM301" s="78" t="s">
        <v>354</v>
      </c>
      <c r="AN301" s="80">
        <v>41816.850821759261</v>
      </c>
      <c r="AO301" s="78"/>
      <c r="AP301" s="78" t="b">
        <v>1</v>
      </c>
      <c r="AQ301" s="78" t="b">
        <v>0</v>
      </c>
      <c r="AR301" s="78" t="b">
        <v>0</v>
      </c>
      <c r="AS301" s="78" t="s">
        <v>398</v>
      </c>
      <c r="AT301" s="78">
        <v>183</v>
      </c>
      <c r="AU301" s="82" t="s">
        <v>410</v>
      </c>
      <c r="AV301" s="78" t="b">
        <v>0</v>
      </c>
      <c r="AW301" s="78" t="s">
        <v>460</v>
      </c>
      <c r="AX301" s="82" t="s">
        <v>465</v>
      </c>
      <c r="AY301" s="78" t="s">
        <v>65</v>
      </c>
      <c r="AZ301" s="2"/>
      <c r="BA301" s="3"/>
      <c r="BB301" s="3"/>
      <c r="BC301" s="3"/>
      <c r="BD301" s="3"/>
    </row>
    <row r="302" spans="1:56" x14ac:dyDescent="0.25">
      <c r="A302" s="64" t="s">
        <v>800</v>
      </c>
      <c r="B302" s="65"/>
      <c r="C302" s="65"/>
      <c r="D302" s="66"/>
      <c r="E302" s="96"/>
      <c r="F302" s="94" t="s">
        <v>3413</v>
      </c>
      <c r="G302" s="95"/>
      <c r="H302" s="69"/>
      <c r="I302" s="70"/>
      <c r="J302" s="97"/>
      <c r="K302" s="69" t="s">
        <v>4094</v>
      </c>
      <c r="L302" s="98"/>
      <c r="M302" s="74"/>
      <c r="N302" s="74"/>
      <c r="O302" s="75"/>
      <c r="P302" s="76"/>
      <c r="Q302" s="76"/>
      <c r="R302" s="108"/>
      <c r="S302" s="108"/>
      <c r="T302" s="108"/>
      <c r="U302" s="108"/>
      <c r="V302" s="109"/>
      <c r="W302" s="109"/>
      <c r="X302" s="109"/>
      <c r="Y302" s="109"/>
      <c r="Z302" s="50"/>
      <c r="AA302" s="71"/>
      <c r="AB302" s="71"/>
      <c r="AC302" s="72"/>
      <c r="AD302" s="78" t="s">
        <v>512</v>
      </c>
      <c r="AE302" s="78">
        <v>1978</v>
      </c>
      <c r="AF302" s="78">
        <v>985</v>
      </c>
      <c r="AG302" s="78">
        <v>10018</v>
      </c>
      <c r="AH302" s="78">
        <v>4244</v>
      </c>
      <c r="AI302" s="78"/>
      <c r="AJ302" s="78" t="s">
        <v>2407</v>
      </c>
      <c r="AK302" s="78" t="s">
        <v>2596</v>
      </c>
      <c r="AL302" s="78"/>
      <c r="AM302" s="78"/>
      <c r="AN302" s="80">
        <v>42225.617060185185</v>
      </c>
      <c r="AO302" s="82" t="s">
        <v>2997</v>
      </c>
      <c r="AP302" s="78" t="b">
        <v>0</v>
      </c>
      <c r="AQ302" s="78" t="b">
        <v>0</v>
      </c>
      <c r="AR302" s="78" t="b">
        <v>1</v>
      </c>
      <c r="AS302" s="78" t="s">
        <v>403</v>
      </c>
      <c r="AT302" s="78">
        <v>22</v>
      </c>
      <c r="AU302" s="82" t="s">
        <v>410</v>
      </c>
      <c r="AV302" s="78" t="b">
        <v>0</v>
      </c>
      <c r="AW302" s="78" t="s">
        <v>460</v>
      </c>
      <c r="AX302" s="82" t="s">
        <v>3749</v>
      </c>
      <c r="AY302" s="78" t="s">
        <v>66</v>
      </c>
      <c r="AZ302" s="2"/>
      <c r="BA302" s="3"/>
      <c r="BB302" s="3"/>
      <c r="BC302" s="3"/>
      <c r="BD302" s="3"/>
    </row>
    <row r="303" spans="1:56" x14ac:dyDescent="0.25">
      <c r="A303" s="64" t="s">
        <v>853</v>
      </c>
      <c r="B303" s="65"/>
      <c r="C303" s="65"/>
      <c r="D303" s="66"/>
      <c r="E303" s="96"/>
      <c r="F303" s="94" t="s">
        <v>3414</v>
      </c>
      <c r="G303" s="95"/>
      <c r="H303" s="69"/>
      <c r="I303" s="70"/>
      <c r="J303" s="97"/>
      <c r="K303" s="69" t="s">
        <v>4095</v>
      </c>
      <c r="L303" s="98"/>
      <c r="M303" s="74"/>
      <c r="N303" s="74"/>
      <c r="O303" s="75"/>
      <c r="P303" s="76"/>
      <c r="Q303" s="76"/>
      <c r="R303" s="108"/>
      <c r="S303" s="108"/>
      <c r="T303" s="108"/>
      <c r="U303" s="108"/>
      <c r="V303" s="109"/>
      <c r="W303" s="109"/>
      <c r="X303" s="109"/>
      <c r="Y303" s="109"/>
      <c r="Z303" s="50"/>
      <c r="AA303" s="71"/>
      <c r="AB303" s="71"/>
      <c r="AC303" s="72"/>
      <c r="AD303" s="78" t="s">
        <v>2116</v>
      </c>
      <c r="AE303" s="78">
        <v>6885</v>
      </c>
      <c r="AF303" s="78">
        <v>7507</v>
      </c>
      <c r="AG303" s="78">
        <v>41978</v>
      </c>
      <c r="AH303" s="78">
        <v>15118</v>
      </c>
      <c r="AI303" s="78">
        <v>3600</v>
      </c>
      <c r="AJ303" s="78" t="s">
        <v>2408</v>
      </c>
      <c r="AK303" s="78" t="s">
        <v>2597</v>
      </c>
      <c r="AL303" s="82" t="s">
        <v>2758</v>
      </c>
      <c r="AM303" s="78" t="s">
        <v>310</v>
      </c>
      <c r="AN303" s="80">
        <v>41461.279351851852</v>
      </c>
      <c r="AO303" s="82" t="s">
        <v>2998</v>
      </c>
      <c r="AP303" s="78" t="b">
        <v>0</v>
      </c>
      <c r="AQ303" s="78" t="b">
        <v>0</v>
      </c>
      <c r="AR303" s="78" t="b">
        <v>1</v>
      </c>
      <c r="AS303" s="78" t="s">
        <v>406</v>
      </c>
      <c r="AT303" s="78">
        <v>102</v>
      </c>
      <c r="AU303" s="82" t="s">
        <v>3140</v>
      </c>
      <c r="AV303" s="78" t="b">
        <v>0</v>
      </c>
      <c r="AW303" s="78" t="s">
        <v>460</v>
      </c>
      <c r="AX303" s="82" t="s">
        <v>3750</v>
      </c>
      <c r="AY303" s="78" t="s">
        <v>66</v>
      </c>
      <c r="AZ303" s="2"/>
      <c r="BA303" s="3"/>
      <c r="BB303" s="3"/>
      <c r="BC303" s="3"/>
      <c r="BD303" s="3"/>
    </row>
    <row r="304" spans="1:56" x14ac:dyDescent="0.25">
      <c r="A304" s="64" t="s">
        <v>801</v>
      </c>
      <c r="B304" s="65"/>
      <c r="C304" s="65"/>
      <c r="D304" s="66"/>
      <c r="E304" s="96"/>
      <c r="F304" s="94" t="s">
        <v>3415</v>
      </c>
      <c r="G304" s="95"/>
      <c r="H304" s="69"/>
      <c r="I304" s="70"/>
      <c r="J304" s="97"/>
      <c r="K304" s="69" t="s">
        <v>4096</v>
      </c>
      <c r="L304" s="98"/>
      <c r="M304" s="74"/>
      <c r="N304" s="74"/>
      <c r="O304" s="75"/>
      <c r="P304" s="76"/>
      <c r="Q304" s="76"/>
      <c r="R304" s="108"/>
      <c r="S304" s="108"/>
      <c r="T304" s="108"/>
      <c r="U304" s="108"/>
      <c r="V304" s="109"/>
      <c r="W304" s="109"/>
      <c r="X304" s="109"/>
      <c r="Y304" s="109"/>
      <c r="Z304" s="50"/>
      <c r="AA304" s="71"/>
      <c r="AB304" s="71"/>
      <c r="AC304" s="72"/>
      <c r="AD304" s="78" t="s">
        <v>2117</v>
      </c>
      <c r="AE304" s="78">
        <v>39</v>
      </c>
      <c r="AF304" s="78">
        <v>36</v>
      </c>
      <c r="AG304" s="78">
        <v>142</v>
      </c>
      <c r="AH304" s="78">
        <v>128</v>
      </c>
      <c r="AI304" s="78"/>
      <c r="AJ304" s="78" t="s">
        <v>2409</v>
      </c>
      <c r="AK304" s="78" t="s">
        <v>2580</v>
      </c>
      <c r="AL304" s="78"/>
      <c r="AM304" s="78"/>
      <c r="AN304" s="80">
        <v>41072.714178240742</v>
      </c>
      <c r="AO304" s="82" t="s">
        <v>2999</v>
      </c>
      <c r="AP304" s="78" t="b">
        <v>0</v>
      </c>
      <c r="AQ304" s="78" t="b">
        <v>0</v>
      </c>
      <c r="AR304" s="78" t="b">
        <v>0</v>
      </c>
      <c r="AS304" s="78" t="s">
        <v>399</v>
      </c>
      <c r="AT304" s="78">
        <v>0</v>
      </c>
      <c r="AU304" s="82" t="s">
        <v>425</v>
      </c>
      <c r="AV304" s="78" t="b">
        <v>0</v>
      </c>
      <c r="AW304" s="78" t="s">
        <v>460</v>
      </c>
      <c r="AX304" s="82" t="s">
        <v>3751</v>
      </c>
      <c r="AY304" s="78" t="s">
        <v>66</v>
      </c>
      <c r="AZ304" s="2"/>
      <c r="BA304" s="3"/>
      <c r="BB304" s="3"/>
      <c r="BC304" s="3"/>
      <c r="BD304" s="3"/>
    </row>
    <row r="305" spans="1:56" x14ac:dyDescent="0.25">
      <c r="A305" s="64" t="s">
        <v>802</v>
      </c>
      <c r="B305" s="65"/>
      <c r="C305" s="65"/>
      <c r="D305" s="66"/>
      <c r="E305" s="96"/>
      <c r="F305" s="94" t="s">
        <v>3416</v>
      </c>
      <c r="G305" s="95"/>
      <c r="H305" s="69"/>
      <c r="I305" s="70"/>
      <c r="J305" s="97"/>
      <c r="K305" s="69" t="s">
        <v>4097</v>
      </c>
      <c r="L305" s="98"/>
      <c r="M305" s="74"/>
      <c r="N305" s="74"/>
      <c r="O305" s="75"/>
      <c r="P305" s="76"/>
      <c r="Q305" s="76"/>
      <c r="R305" s="108"/>
      <c r="S305" s="108"/>
      <c r="T305" s="108"/>
      <c r="U305" s="108"/>
      <c r="V305" s="109"/>
      <c r="W305" s="109"/>
      <c r="X305" s="109"/>
      <c r="Y305" s="109"/>
      <c r="Z305" s="50"/>
      <c r="AA305" s="71"/>
      <c r="AB305" s="71"/>
      <c r="AC305" s="72"/>
      <c r="AD305" s="78" t="s">
        <v>2118</v>
      </c>
      <c r="AE305" s="78">
        <v>3338</v>
      </c>
      <c r="AF305" s="78">
        <v>3190</v>
      </c>
      <c r="AG305" s="78">
        <v>67327</v>
      </c>
      <c r="AH305" s="78">
        <v>19808</v>
      </c>
      <c r="AI305" s="78"/>
      <c r="AJ305" s="78" t="s">
        <v>2410</v>
      </c>
      <c r="AK305" s="78"/>
      <c r="AL305" s="78"/>
      <c r="AM305" s="78"/>
      <c r="AN305" s="80">
        <v>39998.566701388889</v>
      </c>
      <c r="AO305" s="82" t="s">
        <v>3000</v>
      </c>
      <c r="AP305" s="78" t="b">
        <v>1</v>
      </c>
      <c r="AQ305" s="78" t="b">
        <v>0</v>
      </c>
      <c r="AR305" s="78" t="b">
        <v>0</v>
      </c>
      <c r="AS305" s="78" t="s">
        <v>398</v>
      </c>
      <c r="AT305" s="78">
        <v>95</v>
      </c>
      <c r="AU305" s="82" t="s">
        <v>410</v>
      </c>
      <c r="AV305" s="78" t="b">
        <v>0</v>
      </c>
      <c r="AW305" s="78" t="s">
        <v>460</v>
      </c>
      <c r="AX305" s="82" t="s">
        <v>3752</v>
      </c>
      <c r="AY305" s="78" t="s">
        <v>66</v>
      </c>
      <c r="AZ305" s="2"/>
      <c r="BA305" s="3"/>
      <c r="BB305" s="3"/>
      <c r="BC305" s="3"/>
      <c r="BD305" s="3"/>
    </row>
    <row r="306" spans="1:56" x14ac:dyDescent="0.25">
      <c r="A306" s="64" t="s">
        <v>803</v>
      </c>
      <c r="B306" s="65"/>
      <c r="C306" s="65"/>
      <c r="D306" s="66"/>
      <c r="E306" s="96"/>
      <c r="F306" s="94" t="s">
        <v>3417</v>
      </c>
      <c r="G306" s="95"/>
      <c r="H306" s="69"/>
      <c r="I306" s="70"/>
      <c r="J306" s="97"/>
      <c r="K306" s="69" t="s">
        <v>4098</v>
      </c>
      <c r="L306" s="98"/>
      <c r="M306" s="74"/>
      <c r="N306" s="74"/>
      <c r="O306" s="75"/>
      <c r="P306" s="76"/>
      <c r="Q306" s="76"/>
      <c r="R306" s="108"/>
      <c r="S306" s="108"/>
      <c r="T306" s="108"/>
      <c r="U306" s="108"/>
      <c r="V306" s="109"/>
      <c r="W306" s="109"/>
      <c r="X306" s="109"/>
      <c r="Y306" s="109"/>
      <c r="Z306" s="50"/>
      <c r="AA306" s="71"/>
      <c r="AB306" s="71"/>
      <c r="AC306" s="72"/>
      <c r="AD306" s="78" t="s">
        <v>2119</v>
      </c>
      <c r="AE306" s="78">
        <v>1374</v>
      </c>
      <c r="AF306" s="78">
        <v>974</v>
      </c>
      <c r="AG306" s="78">
        <v>29013</v>
      </c>
      <c r="AH306" s="78">
        <v>29524</v>
      </c>
      <c r="AI306" s="78">
        <v>3600</v>
      </c>
      <c r="AJ306" s="78" t="s">
        <v>2411</v>
      </c>
      <c r="AK306" s="78" t="s">
        <v>2598</v>
      </c>
      <c r="AL306" s="78"/>
      <c r="AM306" s="78" t="s">
        <v>310</v>
      </c>
      <c r="AN306" s="80">
        <v>40840.560636574075</v>
      </c>
      <c r="AO306" s="78"/>
      <c r="AP306" s="78" t="b">
        <v>0</v>
      </c>
      <c r="AQ306" s="78" t="b">
        <v>0</v>
      </c>
      <c r="AR306" s="78" t="b">
        <v>1</v>
      </c>
      <c r="AS306" s="78" t="s">
        <v>398</v>
      </c>
      <c r="AT306" s="78">
        <v>146</v>
      </c>
      <c r="AU306" s="82" t="s">
        <v>423</v>
      </c>
      <c r="AV306" s="78" t="b">
        <v>0</v>
      </c>
      <c r="AW306" s="78" t="s">
        <v>460</v>
      </c>
      <c r="AX306" s="82" t="s">
        <v>3753</v>
      </c>
      <c r="AY306" s="78" t="s">
        <v>66</v>
      </c>
      <c r="AZ306" s="2"/>
      <c r="BA306" s="3"/>
      <c r="BB306" s="3"/>
      <c r="BC306" s="3"/>
      <c r="BD306" s="3"/>
    </row>
    <row r="307" spans="1:56" x14ac:dyDescent="0.25">
      <c r="A307" s="64" t="s">
        <v>954</v>
      </c>
      <c r="B307" s="65"/>
      <c r="C307" s="65"/>
      <c r="D307" s="66"/>
      <c r="E307" s="96"/>
      <c r="F307" s="94" t="s">
        <v>3418</v>
      </c>
      <c r="G307" s="95"/>
      <c r="H307" s="69"/>
      <c r="I307" s="70"/>
      <c r="J307" s="97"/>
      <c r="K307" s="69" t="s">
        <v>4099</v>
      </c>
      <c r="L307" s="98"/>
      <c r="M307" s="74"/>
      <c r="N307" s="74"/>
      <c r="O307" s="75"/>
      <c r="P307" s="76"/>
      <c r="Q307" s="76"/>
      <c r="R307" s="108"/>
      <c r="S307" s="108"/>
      <c r="T307" s="108"/>
      <c r="U307" s="108"/>
      <c r="V307" s="109"/>
      <c r="W307" s="109"/>
      <c r="X307" s="109"/>
      <c r="Y307" s="109"/>
      <c r="Z307" s="50"/>
      <c r="AA307" s="71"/>
      <c r="AB307" s="71"/>
      <c r="AC307" s="72"/>
      <c r="AD307" s="78" t="s">
        <v>2120</v>
      </c>
      <c r="AE307" s="78">
        <v>5126</v>
      </c>
      <c r="AF307" s="78">
        <v>22096</v>
      </c>
      <c r="AG307" s="78">
        <v>10512</v>
      </c>
      <c r="AH307" s="78">
        <v>645</v>
      </c>
      <c r="AI307" s="78">
        <v>3600</v>
      </c>
      <c r="AJ307" s="78" t="s">
        <v>2412</v>
      </c>
      <c r="AK307" s="78" t="s">
        <v>593</v>
      </c>
      <c r="AL307" s="82" t="s">
        <v>2759</v>
      </c>
      <c r="AM307" s="78" t="s">
        <v>536</v>
      </c>
      <c r="AN307" s="80">
        <v>39707.433796296296</v>
      </c>
      <c r="AO307" s="82" t="s">
        <v>3001</v>
      </c>
      <c r="AP307" s="78" t="b">
        <v>0</v>
      </c>
      <c r="AQ307" s="78" t="b">
        <v>0</v>
      </c>
      <c r="AR307" s="78" t="b">
        <v>1</v>
      </c>
      <c r="AS307" s="78" t="s">
        <v>398</v>
      </c>
      <c r="AT307" s="78">
        <v>475</v>
      </c>
      <c r="AU307" s="82" t="s">
        <v>3141</v>
      </c>
      <c r="AV307" s="78" t="b">
        <v>0</v>
      </c>
      <c r="AW307" s="78" t="s">
        <v>460</v>
      </c>
      <c r="AX307" s="82" t="s">
        <v>3754</v>
      </c>
      <c r="AY307" s="78" t="s">
        <v>65</v>
      </c>
      <c r="AZ307" s="2"/>
      <c r="BA307" s="3"/>
      <c r="BB307" s="3"/>
      <c r="BC307" s="3"/>
      <c r="BD307" s="3"/>
    </row>
    <row r="308" spans="1:56" x14ac:dyDescent="0.25">
      <c r="A308" s="64" t="s">
        <v>955</v>
      </c>
      <c r="B308" s="65"/>
      <c r="C308" s="65"/>
      <c r="D308" s="66"/>
      <c r="E308" s="96"/>
      <c r="F308" s="94" t="s">
        <v>3419</v>
      </c>
      <c r="G308" s="95"/>
      <c r="H308" s="69"/>
      <c r="I308" s="70"/>
      <c r="J308" s="97"/>
      <c r="K308" s="69" t="s">
        <v>4100</v>
      </c>
      <c r="L308" s="98"/>
      <c r="M308" s="74"/>
      <c r="N308" s="74"/>
      <c r="O308" s="75"/>
      <c r="P308" s="76"/>
      <c r="Q308" s="76"/>
      <c r="R308" s="108"/>
      <c r="S308" s="108"/>
      <c r="T308" s="108"/>
      <c r="U308" s="108"/>
      <c r="V308" s="109"/>
      <c r="W308" s="109"/>
      <c r="X308" s="109"/>
      <c r="Y308" s="109"/>
      <c r="Z308" s="50"/>
      <c r="AA308" s="71"/>
      <c r="AB308" s="71"/>
      <c r="AC308" s="72"/>
      <c r="AD308" s="78" t="s">
        <v>270</v>
      </c>
      <c r="AE308" s="78">
        <v>36</v>
      </c>
      <c r="AF308" s="78">
        <v>56</v>
      </c>
      <c r="AG308" s="78">
        <v>193</v>
      </c>
      <c r="AH308" s="78">
        <v>2</v>
      </c>
      <c r="AI308" s="78"/>
      <c r="AJ308" s="78" t="s">
        <v>2413</v>
      </c>
      <c r="AK308" s="78" t="s">
        <v>2599</v>
      </c>
      <c r="AL308" s="82" t="s">
        <v>2760</v>
      </c>
      <c r="AM308" s="78"/>
      <c r="AN308" s="80">
        <v>41978.846539351849</v>
      </c>
      <c r="AO308" s="82" t="s">
        <v>3002</v>
      </c>
      <c r="AP308" s="78" t="b">
        <v>0</v>
      </c>
      <c r="AQ308" s="78" t="b">
        <v>0</v>
      </c>
      <c r="AR308" s="78" t="b">
        <v>0</v>
      </c>
      <c r="AS308" s="78" t="s">
        <v>398</v>
      </c>
      <c r="AT308" s="78">
        <v>0</v>
      </c>
      <c r="AU308" s="82" t="s">
        <v>410</v>
      </c>
      <c r="AV308" s="78" t="b">
        <v>0</v>
      </c>
      <c r="AW308" s="78" t="s">
        <v>460</v>
      </c>
      <c r="AX308" s="82" t="s">
        <v>3755</v>
      </c>
      <c r="AY308" s="78" t="s">
        <v>65</v>
      </c>
      <c r="AZ308" s="2"/>
      <c r="BA308" s="3"/>
      <c r="BB308" s="3"/>
      <c r="BC308" s="3"/>
      <c r="BD308" s="3"/>
    </row>
    <row r="309" spans="1:56" x14ac:dyDescent="0.25">
      <c r="A309" s="64" t="s">
        <v>804</v>
      </c>
      <c r="B309" s="65"/>
      <c r="C309" s="65"/>
      <c r="D309" s="66"/>
      <c r="E309" s="96"/>
      <c r="F309" s="94" t="s">
        <v>3420</v>
      </c>
      <c r="G309" s="95"/>
      <c r="H309" s="69"/>
      <c r="I309" s="70"/>
      <c r="J309" s="97"/>
      <c r="K309" s="69" t="s">
        <v>4101</v>
      </c>
      <c r="L309" s="98"/>
      <c r="M309" s="74"/>
      <c r="N309" s="74"/>
      <c r="O309" s="75"/>
      <c r="P309" s="76"/>
      <c r="Q309" s="76"/>
      <c r="R309" s="108"/>
      <c r="S309" s="108"/>
      <c r="T309" s="108"/>
      <c r="U309" s="108"/>
      <c r="V309" s="109"/>
      <c r="W309" s="109"/>
      <c r="X309" s="109"/>
      <c r="Y309" s="109"/>
      <c r="Z309" s="50"/>
      <c r="AA309" s="71"/>
      <c r="AB309" s="71"/>
      <c r="AC309" s="72"/>
      <c r="AD309" s="78" t="s">
        <v>2121</v>
      </c>
      <c r="AE309" s="78">
        <v>2709</v>
      </c>
      <c r="AF309" s="78">
        <v>2492</v>
      </c>
      <c r="AG309" s="78">
        <v>50586</v>
      </c>
      <c r="AH309" s="78">
        <v>9087</v>
      </c>
      <c r="AI309" s="78"/>
      <c r="AJ309" s="78" t="s">
        <v>2414</v>
      </c>
      <c r="AK309" s="78" t="s">
        <v>2600</v>
      </c>
      <c r="AL309" s="82" t="s">
        <v>2761</v>
      </c>
      <c r="AM309" s="78"/>
      <c r="AN309" s="80">
        <v>39965.670138888891</v>
      </c>
      <c r="AO309" s="82" t="s">
        <v>3003</v>
      </c>
      <c r="AP309" s="78" t="b">
        <v>1</v>
      </c>
      <c r="AQ309" s="78" t="b">
        <v>0</v>
      </c>
      <c r="AR309" s="78" t="b">
        <v>1</v>
      </c>
      <c r="AS309" s="78" t="s">
        <v>398</v>
      </c>
      <c r="AT309" s="78">
        <v>116</v>
      </c>
      <c r="AU309" s="82" t="s">
        <v>410</v>
      </c>
      <c r="AV309" s="78" t="b">
        <v>0</v>
      </c>
      <c r="AW309" s="78" t="s">
        <v>460</v>
      </c>
      <c r="AX309" s="82" t="s">
        <v>3756</v>
      </c>
      <c r="AY309" s="78" t="s">
        <v>66</v>
      </c>
      <c r="AZ309" s="2"/>
      <c r="BA309" s="3"/>
      <c r="BB309" s="3"/>
      <c r="BC309" s="3"/>
      <c r="BD309" s="3"/>
    </row>
    <row r="310" spans="1:56" x14ac:dyDescent="0.25">
      <c r="A310" s="64" t="s">
        <v>805</v>
      </c>
      <c r="B310" s="65"/>
      <c r="C310" s="65"/>
      <c r="D310" s="66"/>
      <c r="E310" s="96"/>
      <c r="F310" s="94" t="s">
        <v>3421</v>
      </c>
      <c r="G310" s="95"/>
      <c r="H310" s="69"/>
      <c r="I310" s="70"/>
      <c r="J310" s="97"/>
      <c r="K310" s="69" t="s">
        <v>4102</v>
      </c>
      <c r="L310" s="98"/>
      <c r="M310" s="74"/>
      <c r="N310" s="74"/>
      <c r="O310" s="75"/>
      <c r="P310" s="76"/>
      <c r="Q310" s="76"/>
      <c r="R310" s="108"/>
      <c r="S310" s="108"/>
      <c r="T310" s="108"/>
      <c r="U310" s="108"/>
      <c r="V310" s="109"/>
      <c r="W310" s="109"/>
      <c r="X310" s="109"/>
      <c r="Y310" s="109"/>
      <c r="Z310" s="50"/>
      <c r="AA310" s="71"/>
      <c r="AB310" s="71"/>
      <c r="AC310" s="72"/>
      <c r="AD310" s="78" t="s">
        <v>2122</v>
      </c>
      <c r="AE310" s="78">
        <v>279</v>
      </c>
      <c r="AF310" s="78">
        <v>186</v>
      </c>
      <c r="AG310" s="78">
        <v>861</v>
      </c>
      <c r="AH310" s="78">
        <v>423</v>
      </c>
      <c r="AI310" s="78">
        <v>-14400</v>
      </c>
      <c r="AJ310" s="78" t="s">
        <v>2415</v>
      </c>
      <c r="AK310" s="78"/>
      <c r="AL310" s="82" t="s">
        <v>2762</v>
      </c>
      <c r="AM310" s="78" t="s">
        <v>356</v>
      </c>
      <c r="AN310" s="80">
        <v>40027.856134259258</v>
      </c>
      <c r="AO310" s="82" t="s">
        <v>3004</v>
      </c>
      <c r="AP310" s="78" t="b">
        <v>1</v>
      </c>
      <c r="AQ310" s="78" t="b">
        <v>0</v>
      </c>
      <c r="AR310" s="78" t="b">
        <v>0</v>
      </c>
      <c r="AS310" s="78" t="s">
        <v>398</v>
      </c>
      <c r="AT310" s="78">
        <v>16</v>
      </c>
      <c r="AU310" s="82" t="s">
        <v>410</v>
      </c>
      <c r="AV310" s="78" t="b">
        <v>0</v>
      </c>
      <c r="AW310" s="78" t="s">
        <v>460</v>
      </c>
      <c r="AX310" s="82" t="s">
        <v>3757</v>
      </c>
      <c r="AY310" s="78" t="s">
        <v>66</v>
      </c>
      <c r="AZ310" s="2"/>
      <c r="BA310" s="3"/>
      <c r="BB310" s="3"/>
      <c r="BC310" s="3"/>
      <c r="BD310" s="3"/>
    </row>
    <row r="311" spans="1:56" x14ac:dyDescent="0.25">
      <c r="A311" s="64" t="s">
        <v>806</v>
      </c>
      <c r="B311" s="65"/>
      <c r="C311" s="65"/>
      <c r="D311" s="66"/>
      <c r="E311" s="96"/>
      <c r="F311" s="94" t="s">
        <v>3422</v>
      </c>
      <c r="G311" s="95"/>
      <c r="H311" s="69"/>
      <c r="I311" s="70"/>
      <c r="J311" s="97"/>
      <c r="K311" s="69" t="s">
        <v>4103</v>
      </c>
      <c r="L311" s="98"/>
      <c r="M311" s="74"/>
      <c r="N311" s="74"/>
      <c r="O311" s="75"/>
      <c r="P311" s="76"/>
      <c r="Q311" s="76"/>
      <c r="R311" s="108"/>
      <c r="S311" s="108"/>
      <c r="T311" s="108"/>
      <c r="U311" s="108"/>
      <c r="V311" s="109"/>
      <c r="W311" s="109"/>
      <c r="X311" s="109"/>
      <c r="Y311" s="109"/>
      <c r="Z311" s="50"/>
      <c r="AA311" s="71"/>
      <c r="AB311" s="71"/>
      <c r="AC311" s="72"/>
      <c r="AD311" s="78" t="s">
        <v>2123</v>
      </c>
      <c r="AE311" s="78">
        <v>210</v>
      </c>
      <c r="AF311" s="78">
        <v>155</v>
      </c>
      <c r="AG311" s="78">
        <v>1161</v>
      </c>
      <c r="AH311" s="78">
        <v>379</v>
      </c>
      <c r="AI311" s="78"/>
      <c r="AJ311" s="78"/>
      <c r="AK311" s="78"/>
      <c r="AL311" s="78"/>
      <c r="AM311" s="78"/>
      <c r="AN311" s="80">
        <v>41381.870011574072</v>
      </c>
      <c r="AO311" s="82" t="s">
        <v>3005</v>
      </c>
      <c r="AP311" s="78" t="b">
        <v>1</v>
      </c>
      <c r="AQ311" s="78" t="b">
        <v>0</v>
      </c>
      <c r="AR311" s="78" t="b">
        <v>0</v>
      </c>
      <c r="AS311" s="78" t="s">
        <v>398</v>
      </c>
      <c r="AT311" s="78">
        <v>6</v>
      </c>
      <c r="AU311" s="82" t="s">
        <v>410</v>
      </c>
      <c r="AV311" s="78" t="b">
        <v>0</v>
      </c>
      <c r="AW311" s="78" t="s">
        <v>460</v>
      </c>
      <c r="AX311" s="82" t="s">
        <v>3758</v>
      </c>
      <c r="AY311" s="78" t="s">
        <v>66</v>
      </c>
      <c r="AZ311" s="2"/>
      <c r="BA311" s="3"/>
      <c r="BB311" s="3"/>
      <c r="BC311" s="3"/>
      <c r="BD311" s="3"/>
    </row>
    <row r="312" spans="1:56" x14ac:dyDescent="0.25">
      <c r="A312" s="64" t="s">
        <v>956</v>
      </c>
      <c r="B312" s="65"/>
      <c r="C312" s="65"/>
      <c r="D312" s="66"/>
      <c r="E312" s="96"/>
      <c r="F312" s="94" t="s">
        <v>3423</v>
      </c>
      <c r="G312" s="95"/>
      <c r="H312" s="69"/>
      <c r="I312" s="70"/>
      <c r="J312" s="97"/>
      <c r="K312" s="69" t="s">
        <v>4104</v>
      </c>
      <c r="L312" s="98"/>
      <c r="M312" s="74"/>
      <c r="N312" s="74"/>
      <c r="O312" s="75"/>
      <c r="P312" s="76"/>
      <c r="Q312" s="76"/>
      <c r="R312" s="108"/>
      <c r="S312" s="108"/>
      <c r="T312" s="108"/>
      <c r="U312" s="108"/>
      <c r="V312" s="109"/>
      <c r="W312" s="109"/>
      <c r="X312" s="109"/>
      <c r="Y312" s="109"/>
      <c r="Z312" s="50"/>
      <c r="AA312" s="71"/>
      <c r="AB312" s="71"/>
      <c r="AC312" s="72"/>
      <c r="AD312" s="78" t="s">
        <v>2124</v>
      </c>
      <c r="AE312" s="78">
        <v>1131</v>
      </c>
      <c r="AF312" s="78">
        <v>11792</v>
      </c>
      <c r="AG312" s="78">
        <v>8306</v>
      </c>
      <c r="AH312" s="78">
        <v>3045</v>
      </c>
      <c r="AI312" s="78">
        <v>7200</v>
      </c>
      <c r="AJ312" s="78" t="s">
        <v>2416</v>
      </c>
      <c r="AK312" s="78" t="s">
        <v>2601</v>
      </c>
      <c r="AL312" s="82" t="s">
        <v>2763</v>
      </c>
      <c r="AM312" s="78" t="s">
        <v>323</v>
      </c>
      <c r="AN312" s="80">
        <v>42075.664560185185</v>
      </c>
      <c r="AO312" s="82" t="s">
        <v>3006</v>
      </c>
      <c r="AP312" s="78" t="b">
        <v>0</v>
      </c>
      <c r="AQ312" s="78" t="b">
        <v>0</v>
      </c>
      <c r="AR312" s="78" t="b">
        <v>0</v>
      </c>
      <c r="AS312" s="78" t="s">
        <v>398</v>
      </c>
      <c r="AT312" s="78">
        <v>193</v>
      </c>
      <c r="AU312" s="82" t="s">
        <v>421</v>
      </c>
      <c r="AV312" s="78" t="b">
        <v>0</v>
      </c>
      <c r="AW312" s="78" t="s">
        <v>460</v>
      </c>
      <c r="AX312" s="82" t="s">
        <v>3759</v>
      </c>
      <c r="AY312" s="78" t="s">
        <v>65</v>
      </c>
      <c r="AZ312" s="2"/>
      <c r="BA312" s="3"/>
      <c r="BB312" s="3"/>
      <c r="BC312" s="3"/>
      <c r="BD312" s="3"/>
    </row>
    <row r="313" spans="1:56" x14ac:dyDescent="0.25">
      <c r="A313" s="64" t="s">
        <v>807</v>
      </c>
      <c r="B313" s="65"/>
      <c r="C313" s="65"/>
      <c r="D313" s="66"/>
      <c r="E313" s="96"/>
      <c r="F313" s="94" t="s">
        <v>3424</v>
      </c>
      <c r="G313" s="95"/>
      <c r="H313" s="69"/>
      <c r="I313" s="70"/>
      <c r="J313" s="97"/>
      <c r="K313" s="69" t="s">
        <v>4105</v>
      </c>
      <c r="L313" s="98"/>
      <c r="M313" s="74"/>
      <c r="N313" s="74"/>
      <c r="O313" s="75"/>
      <c r="P313" s="76"/>
      <c r="Q313" s="76"/>
      <c r="R313" s="108"/>
      <c r="S313" s="108"/>
      <c r="T313" s="108"/>
      <c r="U313" s="108"/>
      <c r="V313" s="109"/>
      <c r="W313" s="109"/>
      <c r="X313" s="109"/>
      <c r="Y313" s="109"/>
      <c r="Z313" s="50"/>
      <c r="AA313" s="71"/>
      <c r="AB313" s="71"/>
      <c r="AC313" s="72"/>
      <c r="AD313" s="78" t="s">
        <v>2125</v>
      </c>
      <c r="AE313" s="78">
        <v>387</v>
      </c>
      <c r="AF313" s="78">
        <v>276</v>
      </c>
      <c r="AG313" s="78">
        <v>2440</v>
      </c>
      <c r="AH313" s="78">
        <v>1573</v>
      </c>
      <c r="AI313" s="78"/>
      <c r="AJ313" s="78" t="s">
        <v>2417</v>
      </c>
      <c r="AK313" s="78"/>
      <c r="AL313" s="78"/>
      <c r="AM313" s="78"/>
      <c r="AN313" s="80">
        <v>42407.081076388888</v>
      </c>
      <c r="AO313" s="82" t="s">
        <v>3007</v>
      </c>
      <c r="AP313" s="78" t="b">
        <v>1</v>
      </c>
      <c r="AQ313" s="78" t="b">
        <v>0</v>
      </c>
      <c r="AR313" s="78" t="b">
        <v>0</v>
      </c>
      <c r="AS313" s="78" t="s">
        <v>398</v>
      </c>
      <c r="AT313" s="78">
        <v>15</v>
      </c>
      <c r="AU313" s="78"/>
      <c r="AV313" s="78" t="b">
        <v>0</v>
      </c>
      <c r="AW313" s="78" t="s">
        <v>460</v>
      </c>
      <c r="AX313" s="82" t="s">
        <v>3760</v>
      </c>
      <c r="AY313" s="78" t="s">
        <v>66</v>
      </c>
      <c r="AZ313" s="2"/>
      <c r="BA313" s="3"/>
      <c r="BB313" s="3"/>
      <c r="BC313" s="3"/>
      <c r="BD313" s="3"/>
    </row>
    <row r="314" spans="1:56" x14ac:dyDescent="0.25">
      <c r="A314" s="64" t="s">
        <v>808</v>
      </c>
      <c r="B314" s="65"/>
      <c r="C314" s="65"/>
      <c r="D314" s="66"/>
      <c r="E314" s="96"/>
      <c r="F314" s="94" t="s">
        <v>3425</v>
      </c>
      <c r="G314" s="95"/>
      <c r="H314" s="69"/>
      <c r="I314" s="70"/>
      <c r="J314" s="97"/>
      <c r="K314" s="69" t="s">
        <v>4106</v>
      </c>
      <c r="L314" s="98"/>
      <c r="M314" s="74"/>
      <c r="N314" s="74"/>
      <c r="O314" s="75"/>
      <c r="P314" s="76"/>
      <c r="Q314" s="76"/>
      <c r="R314" s="108"/>
      <c r="S314" s="108"/>
      <c r="T314" s="108"/>
      <c r="U314" s="108"/>
      <c r="V314" s="109"/>
      <c r="W314" s="109"/>
      <c r="X314" s="109"/>
      <c r="Y314" s="109"/>
      <c r="Z314" s="50"/>
      <c r="AA314" s="71"/>
      <c r="AB314" s="71"/>
      <c r="AC314" s="72"/>
      <c r="AD314" s="78" t="s">
        <v>2126</v>
      </c>
      <c r="AE314" s="78">
        <v>996</v>
      </c>
      <c r="AF314" s="78">
        <v>206</v>
      </c>
      <c r="AG314" s="78">
        <v>16707</v>
      </c>
      <c r="AH314" s="78">
        <v>7967</v>
      </c>
      <c r="AI314" s="78">
        <v>7200</v>
      </c>
      <c r="AJ314" s="78" t="s">
        <v>2418</v>
      </c>
      <c r="AK314" s="78" t="s">
        <v>596</v>
      </c>
      <c r="AL314" s="78"/>
      <c r="AM314" s="78" t="s">
        <v>362</v>
      </c>
      <c r="AN314" s="80">
        <v>40829.905810185184</v>
      </c>
      <c r="AO314" s="82" t="s">
        <v>3008</v>
      </c>
      <c r="AP314" s="78" t="b">
        <v>1</v>
      </c>
      <c r="AQ314" s="78" t="b">
        <v>0</v>
      </c>
      <c r="AR314" s="78" t="b">
        <v>0</v>
      </c>
      <c r="AS314" s="78" t="s">
        <v>404</v>
      </c>
      <c r="AT314" s="78">
        <v>21</v>
      </c>
      <c r="AU314" s="82" t="s">
        <v>410</v>
      </c>
      <c r="AV314" s="78" t="b">
        <v>0</v>
      </c>
      <c r="AW314" s="78" t="s">
        <v>460</v>
      </c>
      <c r="AX314" s="82" t="s">
        <v>3761</v>
      </c>
      <c r="AY314" s="78" t="s">
        <v>66</v>
      </c>
      <c r="AZ314" s="2"/>
      <c r="BA314" s="3"/>
      <c r="BB314" s="3"/>
      <c r="BC314" s="3"/>
      <c r="BD314" s="3"/>
    </row>
    <row r="315" spans="1:56" x14ac:dyDescent="0.25">
      <c r="A315" s="64" t="s">
        <v>809</v>
      </c>
      <c r="B315" s="65"/>
      <c r="C315" s="65"/>
      <c r="D315" s="66"/>
      <c r="E315" s="96"/>
      <c r="F315" s="94" t="s">
        <v>3426</v>
      </c>
      <c r="G315" s="95"/>
      <c r="H315" s="69"/>
      <c r="I315" s="70"/>
      <c r="J315" s="97"/>
      <c r="K315" s="69" t="s">
        <v>4107</v>
      </c>
      <c r="L315" s="98"/>
      <c r="M315" s="74"/>
      <c r="N315" s="74"/>
      <c r="O315" s="75"/>
      <c r="P315" s="76"/>
      <c r="Q315" s="76"/>
      <c r="R315" s="108"/>
      <c r="S315" s="108"/>
      <c r="T315" s="108"/>
      <c r="U315" s="108"/>
      <c r="V315" s="109"/>
      <c r="W315" s="109"/>
      <c r="X315" s="109"/>
      <c r="Y315" s="109"/>
      <c r="Z315" s="50"/>
      <c r="AA315" s="71"/>
      <c r="AB315" s="71"/>
      <c r="AC315" s="72"/>
      <c r="AD315" s="78" t="s">
        <v>809</v>
      </c>
      <c r="AE315" s="78">
        <v>103</v>
      </c>
      <c r="AF315" s="78">
        <v>78</v>
      </c>
      <c r="AG315" s="78">
        <v>392</v>
      </c>
      <c r="AH315" s="78">
        <v>441</v>
      </c>
      <c r="AI315" s="78">
        <v>7200</v>
      </c>
      <c r="AJ315" s="78"/>
      <c r="AK315" s="78" t="s">
        <v>2602</v>
      </c>
      <c r="AL315" s="82" t="s">
        <v>2764</v>
      </c>
      <c r="AM315" s="78" t="s">
        <v>547</v>
      </c>
      <c r="AN315" s="80">
        <v>40231.663032407407</v>
      </c>
      <c r="AO315" s="82" t="s">
        <v>3009</v>
      </c>
      <c r="AP315" s="78" t="b">
        <v>0</v>
      </c>
      <c r="AQ315" s="78" t="b">
        <v>0</v>
      </c>
      <c r="AR315" s="78" t="b">
        <v>1</v>
      </c>
      <c r="AS315" s="78" t="s">
        <v>398</v>
      </c>
      <c r="AT315" s="78">
        <v>10</v>
      </c>
      <c r="AU315" s="82" t="s">
        <v>418</v>
      </c>
      <c r="AV315" s="78" t="b">
        <v>0</v>
      </c>
      <c r="AW315" s="78" t="s">
        <v>460</v>
      </c>
      <c r="AX315" s="82" t="s">
        <v>3762</v>
      </c>
      <c r="AY315" s="78" t="s">
        <v>66</v>
      </c>
      <c r="AZ315" s="2"/>
      <c r="BA315" s="3"/>
      <c r="BB315" s="3"/>
      <c r="BC315" s="3"/>
      <c r="BD315" s="3"/>
    </row>
    <row r="316" spans="1:56" x14ac:dyDescent="0.25">
      <c r="A316" s="64" t="s">
        <v>810</v>
      </c>
      <c r="B316" s="65"/>
      <c r="C316" s="65"/>
      <c r="D316" s="66"/>
      <c r="E316" s="96"/>
      <c r="F316" s="94" t="s">
        <v>3427</v>
      </c>
      <c r="G316" s="95"/>
      <c r="H316" s="69"/>
      <c r="I316" s="70"/>
      <c r="J316" s="97"/>
      <c r="K316" s="69" t="s">
        <v>4108</v>
      </c>
      <c r="L316" s="98"/>
      <c r="M316" s="74"/>
      <c r="N316" s="74"/>
      <c r="O316" s="75"/>
      <c r="P316" s="76"/>
      <c r="Q316" s="76"/>
      <c r="R316" s="108"/>
      <c r="S316" s="108"/>
      <c r="T316" s="108"/>
      <c r="U316" s="108"/>
      <c r="V316" s="109"/>
      <c r="W316" s="109"/>
      <c r="X316" s="109"/>
      <c r="Y316" s="109"/>
      <c r="Z316" s="50"/>
      <c r="AA316" s="71"/>
      <c r="AB316" s="71"/>
      <c r="AC316" s="72"/>
      <c r="AD316" s="78" t="s">
        <v>2127</v>
      </c>
      <c r="AE316" s="78">
        <v>24</v>
      </c>
      <c r="AF316" s="78">
        <v>10</v>
      </c>
      <c r="AG316" s="78">
        <v>119</v>
      </c>
      <c r="AH316" s="78">
        <v>9</v>
      </c>
      <c r="AI316" s="78"/>
      <c r="AJ316" s="78"/>
      <c r="AK316" s="78"/>
      <c r="AL316" s="78"/>
      <c r="AM316" s="78"/>
      <c r="AN316" s="80">
        <v>42249.258101851854</v>
      </c>
      <c r="AO316" s="78"/>
      <c r="AP316" s="78" t="b">
        <v>1</v>
      </c>
      <c r="AQ316" s="78" t="b">
        <v>0</v>
      </c>
      <c r="AR316" s="78" t="b">
        <v>0</v>
      </c>
      <c r="AS316" s="78" t="s">
        <v>398</v>
      </c>
      <c r="AT316" s="78">
        <v>0</v>
      </c>
      <c r="AU316" s="82" t="s">
        <v>410</v>
      </c>
      <c r="AV316" s="78" t="b">
        <v>0</v>
      </c>
      <c r="AW316" s="78" t="s">
        <v>460</v>
      </c>
      <c r="AX316" s="82" t="s">
        <v>3763</v>
      </c>
      <c r="AY316" s="78" t="s">
        <v>66</v>
      </c>
      <c r="AZ316" s="2"/>
      <c r="BA316" s="3"/>
      <c r="BB316" s="3"/>
      <c r="BC316" s="3"/>
      <c r="BD316" s="3"/>
    </row>
    <row r="317" spans="1:56" x14ac:dyDescent="0.25">
      <c r="A317" s="64" t="s">
        <v>811</v>
      </c>
      <c r="B317" s="65"/>
      <c r="C317" s="65"/>
      <c r="D317" s="66"/>
      <c r="E317" s="96"/>
      <c r="F317" s="94" t="s">
        <v>440</v>
      </c>
      <c r="G317" s="95"/>
      <c r="H317" s="69"/>
      <c r="I317" s="70"/>
      <c r="J317" s="97"/>
      <c r="K317" s="69" t="s">
        <v>4109</v>
      </c>
      <c r="L317" s="98"/>
      <c r="M317" s="74"/>
      <c r="N317" s="74"/>
      <c r="O317" s="75"/>
      <c r="P317" s="76"/>
      <c r="Q317" s="76"/>
      <c r="R317" s="108"/>
      <c r="S317" s="108"/>
      <c r="T317" s="108"/>
      <c r="U317" s="108"/>
      <c r="V317" s="109"/>
      <c r="W317" s="109"/>
      <c r="X317" s="109"/>
      <c r="Y317" s="109"/>
      <c r="Z317" s="50"/>
      <c r="AA317" s="71"/>
      <c r="AB317" s="71"/>
      <c r="AC317" s="72"/>
      <c r="AD317" s="78" t="s">
        <v>2128</v>
      </c>
      <c r="AE317" s="78">
        <v>1330</v>
      </c>
      <c r="AF317" s="78">
        <v>533</v>
      </c>
      <c r="AG317" s="78">
        <v>11706</v>
      </c>
      <c r="AH317" s="78">
        <v>13602</v>
      </c>
      <c r="AI317" s="78">
        <v>-18000</v>
      </c>
      <c r="AJ317" s="78"/>
      <c r="AK317" s="78"/>
      <c r="AL317" s="78"/>
      <c r="AM317" s="78" t="s">
        <v>353</v>
      </c>
      <c r="AN317" s="80">
        <v>39986.222303240742</v>
      </c>
      <c r="AO317" s="78"/>
      <c r="AP317" s="78" t="b">
        <v>1</v>
      </c>
      <c r="AQ317" s="78" t="b">
        <v>1</v>
      </c>
      <c r="AR317" s="78" t="b">
        <v>0</v>
      </c>
      <c r="AS317" s="78" t="s">
        <v>398</v>
      </c>
      <c r="AT317" s="78">
        <v>20</v>
      </c>
      <c r="AU317" s="82" t="s">
        <v>410</v>
      </c>
      <c r="AV317" s="78" t="b">
        <v>0</v>
      </c>
      <c r="AW317" s="78" t="s">
        <v>460</v>
      </c>
      <c r="AX317" s="82" t="s">
        <v>3764</v>
      </c>
      <c r="AY317" s="78" t="s">
        <v>66</v>
      </c>
      <c r="AZ317" s="2"/>
      <c r="BA317" s="3"/>
      <c r="BB317" s="3"/>
      <c r="BC317" s="3"/>
      <c r="BD317" s="3"/>
    </row>
    <row r="318" spans="1:56" x14ac:dyDescent="0.25">
      <c r="A318" s="64" t="s">
        <v>812</v>
      </c>
      <c r="B318" s="65"/>
      <c r="C318" s="65"/>
      <c r="D318" s="66"/>
      <c r="E318" s="96"/>
      <c r="F318" s="94" t="s">
        <v>3428</v>
      </c>
      <c r="G318" s="95"/>
      <c r="H318" s="69"/>
      <c r="I318" s="70"/>
      <c r="J318" s="97"/>
      <c r="K318" s="69" t="s">
        <v>4110</v>
      </c>
      <c r="L318" s="98"/>
      <c r="M318" s="74"/>
      <c r="N318" s="74"/>
      <c r="O318" s="75"/>
      <c r="P318" s="76"/>
      <c r="Q318" s="76"/>
      <c r="R318" s="108"/>
      <c r="S318" s="108"/>
      <c r="T318" s="108"/>
      <c r="U318" s="108"/>
      <c r="V318" s="109"/>
      <c r="W318" s="109"/>
      <c r="X318" s="109"/>
      <c r="Y318" s="109"/>
      <c r="Z318" s="50"/>
      <c r="AA318" s="71"/>
      <c r="AB318" s="71"/>
      <c r="AC318" s="72"/>
      <c r="AD318" s="78" t="s">
        <v>2129</v>
      </c>
      <c r="AE318" s="78">
        <v>324</v>
      </c>
      <c r="AF318" s="78">
        <v>117</v>
      </c>
      <c r="AG318" s="78">
        <v>4608</v>
      </c>
      <c r="AH318" s="78">
        <v>2162</v>
      </c>
      <c r="AI318" s="78">
        <v>3600</v>
      </c>
      <c r="AJ318" s="78" t="s">
        <v>2419</v>
      </c>
      <c r="AK318" s="78" t="s">
        <v>2603</v>
      </c>
      <c r="AL318" s="78"/>
      <c r="AM318" s="78" t="s">
        <v>310</v>
      </c>
      <c r="AN318" s="80">
        <v>41959.962604166663</v>
      </c>
      <c r="AO318" s="82" t="s">
        <v>3010</v>
      </c>
      <c r="AP318" s="78" t="b">
        <v>0</v>
      </c>
      <c r="AQ318" s="78" t="b">
        <v>0</v>
      </c>
      <c r="AR318" s="78" t="b">
        <v>0</v>
      </c>
      <c r="AS318" s="78" t="s">
        <v>398</v>
      </c>
      <c r="AT318" s="78">
        <v>16</v>
      </c>
      <c r="AU318" s="82" t="s">
        <v>410</v>
      </c>
      <c r="AV318" s="78" t="b">
        <v>0</v>
      </c>
      <c r="AW318" s="78" t="s">
        <v>460</v>
      </c>
      <c r="AX318" s="82" t="s">
        <v>3765</v>
      </c>
      <c r="AY318" s="78" t="s">
        <v>66</v>
      </c>
      <c r="AZ318" s="2"/>
      <c r="BA318" s="3"/>
      <c r="BB318" s="3"/>
      <c r="BC318" s="3"/>
      <c r="BD318" s="3"/>
    </row>
    <row r="319" spans="1:56" x14ac:dyDescent="0.25">
      <c r="A319" s="64" t="s">
        <v>813</v>
      </c>
      <c r="B319" s="65"/>
      <c r="C319" s="65"/>
      <c r="D319" s="66"/>
      <c r="E319" s="96"/>
      <c r="F319" s="94" t="s">
        <v>3429</v>
      </c>
      <c r="G319" s="95"/>
      <c r="H319" s="69"/>
      <c r="I319" s="70"/>
      <c r="J319" s="97"/>
      <c r="K319" s="69" t="s">
        <v>4111</v>
      </c>
      <c r="L319" s="98"/>
      <c r="M319" s="74"/>
      <c r="N319" s="74"/>
      <c r="O319" s="75"/>
      <c r="P319" s="76"/>
      <c r="Q319" s="76"/>
      <c r="R319" s="108"/>
      <c r="S319" s="108"/>
      <c r="T319" s="108"/>
      <c r="U319" s="108"/>
      <c r="V319" s="109"/>
      <c r="W319" s="109"/>
      <c r="X319" s="109"/>
      <c r="Y319" s="109"/>
      <c r="Z319" s="50"/>
      <c r="AA319" s="71"/>
      <c r="AB319" s="71"/>
      <c r="AC319" s="72"/>
      <c r="AD319" s="78" t="s">
        <v>2130</v>
      </c>
      <c r="AE319" s="78">
        <v>1492</v>
      </c>
      <c r="AF319" s="78">
        <v>1770</v>
      </c>
      <c r="AG319" s="78">
        <v>13064</v>
      </c>
      <c r="AH319" s="78">
        <v>11817</v>
      </c>
      <c r="AI319" s="78"/>
      <c r="AJ319" s="78" t="s">
        <v>2420</v>
      </c>
      <c r="AK319" s="78"/>
      <c r="AL319" s="78"/>
      <c r="AM319" s="78"/>
      <c r="AN319" s="80">
        <v>42223.049155092594</v>
      </c>
      <c r="AO319" s="82" t="s">
        <v>3011</v>
      </c>
      <c r="AP319" s="78" t="b">
        <v>0</v>
      </c>
      <c r="AQ319" s="78" t="b">
        <v>0</v>
      </c>
      <c r="AR319" s="78" t="b">
        <v>1</v>
      </c>
      <c r="AS319" s="78" t="s">
        <v>398</v>
      </c>
      <c r="AT319" s="78">
        <v>35</v>
      </c>
      <c r="AU319" s="82" t="s">
        <v>410</v>
      </c>
      <c r="AV319" s="78" t="b">
        <v>0</v>
      </c>
      <c r="AW319" s="78" t="s">
        <v>460</v>
      </c>
      <c r="AX319" s="82" t="s">
        <v>3766</v>
      </c>
      <c r="AY319" s="78" t="s">
        <v>66</v>
      </c>
      <c r="AZ319" s="2"/>
      <c r="BA319" s="3"/>
      <c r="BB319" s="3"/>
      <c r="BC319" s="3"/>
      <c r="BD319" s="3"/>
    </row>
    <row r="320" spans="1:56" x14ac:dyDescent="0.25">
      <c r="A320" s="64" t="s">
        <v>841</v>
      </c>
      <c r="B320" s="65"/>
      <c r="C320" s="65"/>
      <c r="D320" s="66"/>
      <c r="E320" s="96"/>
      <c r="F320" s="94" t="s">
        <v>3430</v>
      </c>
      <c r="G320" s="95"/>
      <c r="H320" s="69"/>
      <c r="I320" s="70"/>
      <c r="J320" s="97"/>
      <c r="K320" s="69" t="s">
        <v>4112</v>
      </c>
      <c r="L320" s="98"/>
      <c r="M320" s="74"/>
      <c r="N320" s="74"/>
      <c r="O320" s="75"/>
      <c r="P320" s="76"/>
      <c r="Q320" s="76"/>
      <c r="R320" s="108"/>
      <c r="S320" s="108"/>
      <c r="T320" s="108"/>
      <c r="U320" s="108"/>
      <c r="V320" s="109"/>
      <c r="W320" s="109"/>
      <c r="X320" s="109"/>
      <c r="Y320" s="109"/>
      <c r="Z320" s="50"/>
      <c r="AA320" s="71"/>
      <c r="AB320" s="71"/>
      <c r="AC320" s="72"/>
      <c r="AD320" s="78" t="s">
        <v>2131</v>
      </c>
      <c r="AE320" s="78">
        <v>13984</v>
      </c>
      <c r="AF320" s="78">
        <v>17070</v>
      </c>
      <c r="AG320" s="78">
        <v>47065</v>
      </c>
      <c r="AH320" s="78">
        <v>21391</v>
      </c>
      <c r="AI320" s="78">
        <v>-14400</v>
      </c>
      <c r="AJ320" s="78" t="s">
        <v>2421</v>
      </c>
      <c r="AK320" s="78" t="s">
        <v>328</v>
      </c>
      <c r="AL320" s="82" t="s">
        <v>2765</v>
      </c>
      <c r="AM320" s="78" t="s">
        <v>356</v>
      </c>
      <c r="AN320" s="80">
        <v>40806.5233912037</v>
      </c>
      <c r="AO320" s="82" t="s">
        <v>3012</v>
      </c>
      <c r="AP320" s="78" t="b">
        <v>1</v>
      </c>
      <c r="AQ320" s="78" t="b">
        <v>0</v>
      </c>
      <c r="AR320" s="78" t="b">
        <v>0</v>
      </c>
      <c r="AS320" s="78" t="s">
        <v>398</v>
      </c>
      <c r="AT320" s="78">
        <v>342</v>
      </c>
      <c r="AU320" s="82" t="s">
        <v>410</v>
      </c>
      <c r="AV320" s="78" t="b">
        <v>0</v>
      </c>
      <c r="AW320" s="78" t="s">
        <v>460</v>
      </c>
      <c r="AX320" s="82" t="s">
        <v>3767</v>
      </c>
      <c r="AY320" s="78" t="s">
        <v>66</v>
      </c>
      <c r="AZ320" s="2"/>
      <c r="BA320" s="3"/>
      <c r="BB320" s="3"/>
      <c r="BC320" s="3"/>
      <c r="BD320" s="3"/>
    </row>
    <row r="321" spans="1:56" x14ac:dyDescent="0.25">
      <c r="A321" s="64" t="s">
        <v>814</v>
      </c>
      <c r="B321" s="65"/>
      <c r="C321" s="65"/>
      <c r="D321" s="66"/>
      <c r="E321" s="96"/>
      <c r="F321" s="94" t="s">
        <v>3431</v>
      </c>
      <c r="G321" s="95"/>
      <c r="H321" s="69"/>
      <c r="I321" s="70"/>
      <c r="J321" s="97"/>
      <c r="K321" s="69" t="s">
        <v>4113</v>
      </c>
      <c r="L321" s="98"/>
      <c r="M321" s="74"/>
      <c r="N321" s="74"/>
      <c r="O321" s="75"/>
      <c r="P321" s="76"/>
      <c r="Q321" s="76"/>
      <c r="R321" s="108"/>
      <c r="S321" s="108"/>
      <c r="T321" s="108"/>
      <c r="U321" s="108"/>
      <c r="V321" s="109"/>
      <c r="W321" s="109"/>
      <c r="X321" s="109"/>
      <c r="Y321" s="109"/>
      <c r="Z321" s="50"/>
      <c r="AA321" s="71"/>
      <c r="AB321" s="71"/>
      <c r="AC321" s="72"/>
      <c r="AD321" s="78" t="s">
        <v>2132</v>
      </c>
      <c r="AE321" s="78">
        <v>1792</v>
      </c>
      <c r="AF321" s="78">
        <v>3896</v>
      </c>
      <c r="AG321" s="78">
        <v>19377</v>
      </c>
      <c r="AH321" s="78">
        <v>784</v>
      </c>
      <c r="AI321" s="78">
        <v>7200</v>
      </c>
      <c r="AJ321" s="78" t="s">
        <v>2422</v>
      </c>
      <c r="AK321" s="78" t="s">
        <v>2604</v>
      </c>
      <c r="AL321" s="82" t="s">
        <v>2766</v>
      </c>
      <c r="AM321" s="78" t="s">
        <v>366</v>
      </c>
      <c r="AN321" s="80">
        <v>40571.48883101852</v>
      </c>
      <c r="AO321" s="82" t="s">
        <v>3013</v>
      </c>
      <c r="AP321" s="78" t="b">
        <v>0</v>
      </c>
      <c r="AQ321" s="78" t="b">
        <v>0</v>
      </c>
      <c r="AR321" s="78" t="b">
        <v>1</v>
      </c>
      <c r="AS321" s="78" t="s">
        <v>399</v>
      </c>
      <c r="AT321" s="78">
        <v>169</v>
      </c>
      <c r="AU321" s="82" t="s">
        <v>3142</v>
      </c>
      <c r="AV321" s="78" t="b">
        <v>0</v>
      </c>
      <c r="AW321" s="78" t="s">
        <v>460</v>
      </c>
      <c r="AX321" s="82" t="s">
        <v>3768</v>
      </c>
      <c r="AY321" s="78" t="s">
        <v>66</v>
      </c>
      <c r="AZ321" s="2"/>
      <c r="BA321" s="3"/>
      <c r="BB321" s="3"/>
      <c r="BC321" s="3"/>
      <c r="BD321" s="3"/>
    </row>
    <row r="322" spans="1:56" x14ac:dyDescent="0.25">
      <c r="A322" s="64" t="s">
        <v>816</v>
      </c>
      <c r="B322" s="65"/>
      <c r="C322" s="65"/>
      <c r="D322" s="66"/>
      <c r="E322" s="96"/>
      <c r="F322" s="94" t="s">
        <v>3432</v>
      </c>
      <c r="G322" s="95"/>
      <c r="H322" s="69"/>
      <c r="I322" s="70"/>
      <c r="J322" s="97"/>
      <c r="K322" s="69" t="s">
        <v>4114</v>
      </c>
      <c r="L322" s="98"/>
      <c r="M322" s="74"/>
      <c r="N322" s="74"/>
      <c r="O322" s="75"/>
      <c r="P322" s="76"/>
      <c r="Q322" s="76"/>
      <c r="R322" s="108"/>
      <c r="S322" s="108"/>
      <c r="T322" s="108"/>
      <c r="U322" s="108"/>
      <c r="V322" s="109"/>
      <c r="W322" s="109"/>
      <c r="X322" s="109"/>
      <c r="Y322" s="109"/>
      <c r="Z322" s="50"/>
      <c r="AA322" s="71"/>
      <c r="AB322" s="71"/>
      <c r="AC322" s="72"/>
      <c r="AD322" s="78" t="s">
        <v>2133</v>
      </c>
      <c r="AE322" s="78">
        <v>1629</v>
      </c>
      <c r="AF322" s="78">
        <v>548</v>
      </c>
      <c r="AG322" s="78">
        <v>2267</v>
      </c>
      <c r="AH322" s="78">
        <v>1</v>
      </c>
      <c r="AI322" s="78">
        <v>7200</v>
      </c>
      <c r="AJ322" s="78" t="s">
        <v>2423</v>
      </c>
      <c r="AK322" s="78" t="s">
        <v>2605</v>
      </c>
      <c r="AL322" s="78"/>
      <c r="AM322" s="78" t="s">
        <v>366</v>
      </c>
      <c r="AN322" s="80">
        <v>42317.740451388891</v>
      </c>
      <c r="AO322" s="82" t="s">
        <v>3014</v>
      </c>
      <c r="AP322" s="78" t="b">
        <v>1</v>
      </c>
      <c r="AQ322" s="78" t="b">
        <v>0</v>
      </c>
      <c r="AR322" s="78" t="b">
        <v>0</v>
      </c>
      <c r="AS322" s="78" t="s">
        <v>399</v>
      </c>
      <c r="AT322" s="78">
        <v>25</v>
      </c>
      <c r="AU322" s="82" t="s">
        <v>410</v>
      </c>
      <c r="AV322" s="78" t="b">
        <v>0</v>
      </c>
      <c r="AW322" s="78" t="s">
        <v>460</v>
      </c>
      <c r="AX322" s="82" t="s">
        <v>3769</v>
      </c>
      <c r="AY322" s="78" t="s">
        <v>66</v>
      </c>
      <c r="AZ322" s="2"/>
      <c r="BA322" s="3"/>
      <c r="BB322" s="3"/>
      <c r="BC322" s="3"/>
      <c r="BD322" s="3"/>
    </row>
    <row r="323" spans="1:56" x14ac:dyDescent="0.25">
      <c r="A323" s="64" t="s">
        <v>817</v>
      </c>
      <c r="B323" s="65"/>
      <c r="C323" s="65"/>
      <c r="D323" s="66"/>
      <c r="E323" s="96"/>
      <c r="F323" s="94" t="s">
        <v>3433</v>
      </c>
      <c r="G323" s="95"/>
      <c r="H323" s="69"/>
      <c r="I323" s="70"/>
      <c r="J323" s="97"/>
      <c r="K323" s="69" t="s">
        <v>4115</v>
      </c>
      <c r="L323" s="98"/>
      <c r="M323" s="74"/>
      <c r="N323" s="74"/>
      <c r="O323" s="75"/>
      <c r="P323" s="76"/>
      <c r="Q323" s="76"/>
      <c r="R323" s="108"/>
      <c r="S323" s="108"/>
      <c r="T323" s="108"/>
      <c r="U323" s="108"/>
      <c r="V323" s="109"/>
      <c r="W323" s="109"/>
      <c r="X323" s="109"/>
      <c r="Y323" s="109"/>
      <c r="Z323" s="50"/>
      <c r="AA323" s="71"/>
      <c r="AB323" s="71"/>
      <c r="AC323" s="72"/>
      <c r="AD323" s="78" t="s">
        <v>2134</v>
      </c>
      <c r="AE323" s="78">
        <v>109</v>
      </c>
      <c r="AF323" s="78">
        <v>21</v>
      </c>
      <c r="AG323" s="78">
        <v>300</v>
      </c>
      <c r="AH323" s="78">
        <v>91</v>
      </c>
      <c r="AI323" s="78"/>
      <c r="AJ323" s="78"/>
      <c r="AK323" s="78"/>
      <c r="AL323" s="78"/>
      <c r="AM323" s="78"/>
      <c r="AN323" s="80">
        <v>42461.937523148146</v>
      </c>
      <c r="AO323" s="78"/>
      <c r="AP323" s="78" t="b">
        <v>0</v>
      </c>
      <c r="AQ323" s="78" t="b">
        <v>0</v>
      </c>
      <c r="AR323" s="78" t="b">
        <v>0</v>
      </c>
      <c r="AS323" s="78" t="s">
        <v>404</v>
      </c>
      <c r="AT323" s="78">
        <v>8</v>
      </c>
      <c r="AU323" s="82" t="s">
        <v>410</v>
      </c>
      <c r="AV323" s="78" t="b">
        <v>0</v>
      </c>
      <c r="AW323" s="78" t="s">
        <v>460</v>
      </c>
      <c r="AX323" s="82" t="s">
        <v>3770</v>
      </c>
      <c r="AY323" s="78" t="s">
        <v>66</v>
      </c>
      <c r="AZ323" s="2"/>
      <c r="BA323" s="3"/>
      <c r="BB323" s="3"/>
      <c r="BC323" s="3"/>
      <c r="BD323" s="3"/>
    </row>
    <row r="324" spans="1:56" x14ac:dyDescent="0.25">
      <c r="A324" s="64" t="s">
        <v>957</v>
      </c>
      <c r="B324" s="65"/>
      <c r="C324" s="65"/>
      <c r="D324" s="66"/>
      <c r="E324" s="96"/>
      <c r="F324" s="94" t="s">
        <v>3434</v>
      </c>
      <c r="G324" s="95"/>
      <c r="H324" s="69"/>
      <c r="I324" s="70"/>
      <c r="J324" s="97"/>
      <c r="K324" s="69" t="s">
        <v>4116</v>
      </c>
      <c r="L324" s="98"/>
      <c r="M324" s="74"/>
      <c r="N324" s="74"/>
      <c r="O324" s="75"/>
      <c r="P324" s="76"/>
      <c r="Q324" s="76"/>
      <c r="R324" s="108"/>
      <c r="S324" s="108"/>
      <c r="T324" s="108"/>
      <c r="U324" s="108"/>
      <c r="V324" s="109"/>
      <c r="W324" s="109"/>
      <c r="X324" s="109"/>
      <c r="Y324" s="109"/>
      <c r="Z324" s="50"/>
      <c r="AA324" s="71"/>
      <c r="AB324" s="71"/>
      <c r="AC324" s="72"/>
      <c r="AD324" s="78" t="s">
        <v>2135</v>
      </c>
      <c r="AE324" s="78">
        <v>3090</v>
      </c>
      <c r="AF324" s="78">
        <v>4075</v>
      </c>
      <c r="AG324" s="78">
        <v>8493</v>
      </c>
      <c r="AH324" s="78">
        <v>857</v>
      </c>
      <c r="AI324" s="78">
        <v>7200</v>
      </c>
      <c r="AJ324" s="78" t="s">
        <v>2424</v>
      </c>
      <c r="AK324" s="78"/>
      <c r="AL324" s="82" t="s">
        <v>2767</v>
      </c>
      <c r="AM324" s="78" t="s">
        <v>538</v>
      </c>
      <c r="AN324" s="80">
        <v>40951.662280092591</v>
      </c>
      <c r="AO324" s="82" t="s">
        <v>3015</v>
      </c>
      <c r="AP324" s="78" t="b">
        <v>0</v>
      </c>
      <c r="AQ324" s="78" t="b">
        <v>0</v>
      </c>
      <c r="AR324" s="78" t="b">
        <v>1</v>
      </c>
      <c r="AS324" s="78" t="s">
        <v>398</v>
      </c>
      <c r="AT324" s="78">
        <v>46</v>
      </c>
      <c r="AU324" s="82" t="s">
        <v>410</v>
      </c>
      <c r="AV324" s="78" t="b">
        <v>0</v>
      </c>
      <c r="AW324" s="78" t="s">
        <v>460</v>
      </c>
      <c r="AX324" s="82" t="s">
        <v>3771</v>
      </c>
      <c r="AY324" s="78" t="s">
        <v>65</v>
      </c>
      <c r="AZ324" s="2"/>
      <c r="BA324" s="3"/>
      <c r="BB324" s="3"/>
      <c r="BC324" s="3"/>
      <c r="BD324" s="3"/>
    </row>
    <row r="325" spans="1:56" x14ac:dyDescent="0.25">
      <c r="A325" s="64" t="s">
        <v>958</v>
      </c>
      <c r="B325" s="65"/>
      <c r="C325" s="65"/>
      <c r="D325" s="66"/>
      <c r="E325" s="96"/>
      <c r="F325" s="94" t="s">
        <v>3435</v>
      </c>
      <c r="G325" s="95"/>
      <c r="H325" s="69"/>
      <c r="I325" s="70"/>
      <c r="J325" s="97"/>
      <c r="K325" s="69" t="s">
        <v>4117</v>
      </c>
      <c r="L325" s="98"/>
      <c r="M325" s="74"/>
      <c r="N325" s="74"/>
      <c r="O325" s="75"/>
      <c r="P325" s="76"/>
      <c r="Q325" s="76"/>
      <c r="R325" s="108"/>
      <c r="S325" s="108"/>
      <c r="T325" s="108"/>
      <c r="U325" s="108"/>
      <c r="V325" s="109"/>
      <c r="W325" s="109"/>
      <c r="X325" s="109"/>
      <c r="Y325" s="109"/>
      <c r="Z325" s="50"/>
      <c r="AA325" s="71"/>
      <c r="AB325" s="71"/>
      <c r="AC325" s="72"/>
      <c r="AD325" s="78" t="s">
        <v>2136</v>
      </c>
      <c r="AE325" s="78">
        <v>427</v>
      </c>
      <c r="AF325" s="78">
        <v>412</v>
      </c>
      <c r="AG325" s="78">
        <v>973</v>
      </c>
      <c r="AH325" s="78">
        <v>249</v>
      </c>
      <c r="AI325" s="78"/>
      <c r="AJ325" s="78" t="s">
        <v>2425</v>
      </c>
      <c r="AK325" s="78"/>
      <c r="AL325" s="78"/>
      <c r="AM325" s="78"/>
      <c r="AN325" s="80">
        <v>41340.816504629627</v>
      </c>
      <c r="AO325" s="82" t="s">
        <v>3016</v>
      </c>
      <c r="AP325" s="78" t="b">
        <v>1</v>
      </c>
      <c r="AQ325" s="78" t="b">
        <v>0</v>
      </c>
      <c r="AR325" s="78" t="b">
        <v>1</v>
      </c>
      <c r="AS325" s="78" t="s">
        <v>404</v>
      </c>
      <c r="AT325" s="78">
        <v>8</v>
      </c>
      <c r="AU325" s="82" t="s">
        <v>410</v>
      </c>
      <c r="AV325" s="78" t="b">
        <v>0</v>
      </c>
      <c r="AW325" s="78" t="s">
        <v>460</v>
      </c>
      <c r="AX325" s="82" t="s">
        <v>3772</v>
      </c>
      <c r="AY325" s="78" t="s">
        <v>65</v>
      </c>
      <c r="AZ325" s="2"/>
      <c r="BA325" s="3"/>
      <c r="BB325" s="3"/>
      <c r="BC325" s="3"/>
      <c r="BD325" s="3"/>
    </row>
    <row r="326" spans="1:56" x14ac:dyDescent="0.25">
      <c r="A326" s="64" t="s">
        <v>818</v>
      </c>
      <c r="B326" s="65"/>
      <c r="C326" s="65"/>
      <c r="D326" s="66"/>
      <c r="E326" s="96"/>
      <c r="F326" s="94" t="s">
        <v>3436</v>
      </c>
      <c r="G326" s="95"/>
      <c r="H326" s="69"/>
      <c r="I326" s="70"/>
      <c r="J326" s="97"/>
      <c r="K326" s="69" t="s">
        <v>4118</v>
      </c>
      <c r="L326" s="98"/>
      <c r="M326" s="74"/>
      <c r="N326" s="74"/>
      <c r="O326" s="75"/>
      <c r="P326" s="76"/>
      <c r="Q326" s="76"/>
      <c r="R326" s="108"/>
      <c r="S326" s="108"/>
      <c r="T326" s="108"/>
      <c r="U326" s="108"/>
      <c r="V326" s="109"/>
      <c r="W326" s="109"/>
      <c r="X326" s="109"/>
      <c r="Y326" s="109"/>
      <c r="Z326" s="50"/>
      <c r="AA326" s="71"/>
      <c r="AB326" s="71"/>
      <c r="AC326" s="72"/>
      <c r="AD326" s="78" t="s">
        <v>2137</v>
      </c>
      <c r="AE326" s="78">
        <v>2453</v>
      </c>
      <c r="AF326" s="78">
        <v>818</v>
      </c>
      <c r="AG326" s="78">
        <v>30746</v>
      </c>
      <c r="AH326" s="78">
        <v>21873</v>
      </c>
      <c r="AI326" s="78">
        <v>-25200</v>
      </c>
      <c r="AJ326" s="78" t="s">
        <v>2426</v>
      </c>
      <c r="AK326" s="78" t="s">
        <v>362</v>
      </c>
      <c r="AL326" s="78"/>
      <c r="AM326" s="78" t="s">
        <v>354</v>
      </c>
      <c r="AN326" s="80">
        <v>40914.986122685186</v>
      </c>
      <c r="AO326" s="82" t="s">
        <v>3017</v>
      </c>
      <c r="AP326" s="78" t="b">
        <v>1</v>
      </c>
      <c r="AQ326" s="78" t="b">
        <v>0</v>
      </c>
      <c r="AR326" s="78" t="b">
        <v>0</v>
      </c>
      <c r="AS326" s="78" t="s">
        <v>404</v>
      </c>
      <c r="AT326" s="78">
        <v>124</v>
      </c>
      <c r="AU326" s="82" t="s">
        <v>410</v>
      </c>
      <c r="AV326" s="78" t="b">
        <v>0</v>
      </c>
      <c r="AW326" s="78" t="s">
        <v>460</v>
      </c>
      <c r="AX326" s="82" t="s">
        <v>3773</v>
      </c>
      <c r="AY326" s="78" t="s">
        <v>66</v>
      </c>
      <c r="AZ326" s="2"/>
      <c r="BA326" s="3"/>
      <c r="BB326" s="3"/>
      <c r="BC326" s="3"/>
      <c r="BD326" s="3"/>
    </row>
    <row r="327" spans="1:56" x14ac:dyDescent="0.25">
      <c r="A327" s="64" t="s">
        <v>819</v>
      </c>
      <c r="B327" s="65"/>
      <c r="C327" s="65"/>
      <c r="D327" s="66"/>
      <c r="E327" s="96"/>
      <c r="F327" s="94" t="s">
        <v>3437</v>
      </c>
      <c r="G327" s="95"/>
      <c r="H327" s="69"/>
      <c r="I327" s="70"/>
      <c r="J327" s="97"/>
      <c r="K327" s="69" t="s">
        <v>4119</v>
      </c>
      <c r="L327" s="98"/>
      <c r="M327" s="74"/>
      <c r="N327" s="74"/>
      <c r="O327" s="75"/>
      <c r="P327" s="76"/>
      <c r="Q327" s="76"/>
      <c r="R327" s="108"/>
      <c r="S327" s="108"/>
      <c r="T327" s="108"/>
      <c r="U327" s="108"/>
      <c r="V327" s="109"/>
      <c r="W327" s="109"/>
      <c r="X327" s="109"/>
      <c r="Y327" s="109"/>
      <c r="Z327" s="50"/>
      <c r="AA327" s="71"/>
      <c r="AB327" s="71"/>
      <c r="AC327" s="72"/>
      <c r="AD327" s="78" t="s">
        <v>2138</v>
      </c>
      <c r="AE327" s="78">
        <v>1714</v>
      </c>
      <c r="AF327" s="78">
        <v>1423</v>
      </c>
      <c r="AG327" s="78">
        <v>2563</v>
      </c>
      <c r="AH327" s="78">
        <v>85</v>
      </c>
      <c r="AI327" s="78">
        <v>-21600</v>
      </c>
      <c r="AJ327" s="78" t="s">
        <v>2427</v>
      </c>
      <c r="AK327" s="78" t="s">
        <v>535</v>
      </c>
      <c r="AL327" s="78"/>
      <c r="AM327" s="78" t="s">
        <v>368</v>
      </c>
      <c r="AN327" s="80">
        <v>39981.721412037034</v>
      </c>
      <c r="AO327" s="82" t="s">
        <v>3018</v>
      </c>
      <c r="AP327" s="78" t="b">
        <v>0</v>
      </c>
      <c r="AQ327" s="78" t="b">
        <v>0</v>
      </c>
      <c r="AR327" s="78" t="b">
        <v>1</v>
      </c>
      <c r="AS327" s="78" t="s">
        <v>398</v>
      </c>
      <c r="AT327" s="78">
        <v>61</v>
      </c>
      <c r="AU327" s="82" t="s">
        <v>3143</v>
      </c>
      <c r="AV327" s="78" t="b">
        <v>0</v>
      </c>
      <c r="AW327" s="78" t="s">
        <v>460</v>
      </c>
      <c r="AX327" s="82" t="s">
        <v>3774</v>
      </c>
      <c r="AY327" s="78" t="s">
        <v>66</v>
      </c>
      <c r="AZ327" s="2"/>
      <c r="BA327" s="3"/>
      <c r="BB327" s="3"/>
      <c r="BC327" s="3"/>
      <c r="BD327" s="3"/>
    </row>
    <row r="328" spans="1:56" x14ac:dyDescent="0.25">
      <c r="A328" s="64" t="s">
        <v>820</v>
      </c>
      <c r="B328" s="65"/>
      <c r="C328" s="65"/>
      <c r="D328" s="66"/>
      <c r="E328" s="96"/>
      <c r="F328" s="94" t="s">
        <v>3438</v>
      </c>
      <c r="G328" s="95"/>
      <c r="H328" s="69"/>
      <c r="I328" s="70"/>
      <c r="J328" s="97"/>
      <c r="K328" s="69" t="s">
        <v>4120</v>
      </c>
      <c r="L328" s="98"/>
      <c r="M328" s="74"/>
      <c r="N328" s="74"/>
      <c r="O328" s="75"/>
      <c r="P328" s="76"/>
      <c r="Q328" s="76"/>
      <c r="R328" s="108"/>
      <c r="S328" s="108"/>
      <c r="T328" s="108"/>
      <c r="U328" s="108"/>
      <c r="V328" s="109"/>
      <c r="W328" s="109"/>
      <c r="X328" s="109"/>
      <c r="Y328" s="109"/>
      <c r="Z328" s="50"/>
      <c r="AA328" s="71"/>
      <c r="AB328" s="71"/>
      <c r="AC328" s="72"/>
      <c r="AD328" s="78" t="s">
        <v>2139</v>
      </c>
      <c r="AE328" s="78">
        <v>815</v>
      </c>
      <c r="AF328" s="78">
        <v>332</v>
      </c>
      <c r="AG328" s="78">
        <v>1207</v>
      </c>
      <c r="AH328" s="78">
        <v>1921</v>
      </c>
      <c r="AI328" s="78">
        <v>43200</v>
      </c>
      <c r="AJ328" s="78" t="s">
        <v>2428</v>
      </c>
      <c r="AK328" s="78" t="s">
        <v>2606</v>
      </c>
      <c r="AL328" s="78"/>
      <c r="AM328" s="78" t="s">
        <v>2515</v>
      </c>
      <c r="AN328" s="80">
        <v>40013.518252314818</v>
      </c>
      <c r="AO328" s="82" t="s">
        <v>3019</v>
      </c>
      <c r="AP328" s="78" t="b">
        <v>0</v>
      </c>
      <c r="AQ328" s="78" t="b">
        <v>0</v>
      </c>
      <c r="AR328" s="78" t="b">
        <v>0</v>
      </c>
      <c r="AS328" s="78" t="s">
        <v>398</v>
      </c>
      <c r="AT328" s="78">
        <v>8</v>
      </c>
      <c r="AU328" s="82" t="s">
        <v>427</v>
      </c>
      <c r="AV328" s="78" t="b">
        <v>0</v>
      </c>
      <c r="AW328" s="78" t="s">
        <v>460</v>
      </c>
      <c r="AX328" s="82" t="s">
        <v>3775</v>
      </c>
      <c r="AY328" s="78" t="s">
        <v>66</v>
      </c>
      <c r="AZ328" s="2"/>
      <c r="BA328" s="3"/>
      <c r="BB328" s="3"/>
      <c r="BC328" s="3"/>
      <c r="BD328" s="3"/>
    </row>
    <row r="329" spans="1:56" x14ac:dyDescent="0.25">
      <c r="A329" s="64" t="s">
        <v>821</v>
      </c>
      <c r="B329" s="65"/>
      <c r="C329" s="65"/>
      <c r="D329" s="66"/>
      <c r="E329" s="96"/>
      <c r="F329" s="94" t="s">
        <v>3439</v>
      </c>
      <c r="G329" s="95"/>
      <c r="H329" s="69"/>
      <c r="I329" s="70"/>
      <c r="J329" s="97"/>
      <c r="K329" s="69" t="s">
        <v>4121</v>
      </c>
      <c r="L329" s="98"/>
      <c r="M329" s="74"/>
      <c r="N329" s="74"/>
      <c r="O329" s="75"/>
      <c r="P329" s="76"/>
      <c r="Q329" s="76"/>
      <c r="R329" s="108"/>
      <c r="S329" s="108"/>
      <c r="T329" s="108"/>
      <c r="U329" s="108"/>
      <c r="V329" s="109"/>
      <c r="W329" s="109"/>
      <c r="X329" s="109"/>
      <c r="Y329" s="109"/>
      <c r="Z329" s="50"/>
      <c r="AA329" s="71"/>
      <c r="AB329" s="71"/>
      <c r="AC329" s="72"/>
      <c r="AD329" s="78" t="s">
        <v>2140</v>
      </c>
      <c r="AE329" s="78">
        <v>219</v>
      </c>
      <c r="AF329" s="78">
        <v>91</v>
      </c>
      <c r="AG329" s="78">
        <v>1583</v>
      </c>
      <c r="AH329" s="78">
        <v>50</v>
      </c>
      <c r="AI329" s="78"/>
      <c r="AJ329" s="78" t="s">
        <v>2429</v>
      </c>
      <c r="AK329" s="78"/>
      <c r="AL329" s="78"/>
      <c r="AM329" s="78"/>
      <c r="AN329" s="80">
        <v>41422.809131944443</v>
      </c>
      <c r="AO329" s="78"/>
      <c r="AP329" s="78" t="b">
        <v>1</v>
      </c>
      <c r="AQ329" s="78" t="b">
        <v>0</v>
      </c>
      <c r="AR329" s="78" t="b">
        <v>0</v>
      </c>
      <c r="AS329" s="78" t="s">
        <v>399</v>
      </c>
      <c r="AT329" s="78">
        <v>0</v>
      </c>
      <c r="AU329" s="82" t="s">
        <v>410</v>
      </c>
      <c r="AV329" s="78" t="b">
        <v>0</v>
      </c>
      <c r="AW329" s="78" t="s">
        <v>460</v>
      </c>
      <c r="AX329" s="82" t="s">
        <v>3776</v>
      </c>
      <c r="AY329" s="78" t="s">
        <v>66</v>
      </c>
      <c r="AZ329" s="2"/>
      <c r="BA329" s="3"/>
      <c r="BB329" s="3"/>
      <c r="BC329" s="3"/>
      <c r="BD329" s="3"/>
    </row>
    <row r="330" spans="1:56" x14ac:dyDescent="0.25">
      <c r="A330" s="64" t="s">
        <v>822</v>
      </c>
      <c r="B330" s="65"/>
      <c r="C330" s="65"/>
      <c r="D330" s="66"/>
      <c r="E330" s="96"/>
      <c r="F330" s="94" t="s">
        <v>3440</v>
      </c>
      <c r="G330" s="95"/>
      <c r="H330" s="69"/>
      <c r="I330" s="70"/>
      <c r="J330" s="97"/>
      <c r="K330" s="69" t="s">
        <v>4122</v>
      </c>
      <c r="L330" s="98"/>
      <c r="M330" s="74"/>
      <c r="N330" s="74"/>
      <c r="O330" s="75"/>
      <c r="P330" s="76"/>
      <c r="Q330" s="76"/>
      <c r="R330" s="108"/>
      <c r="S330" s="108"/>
      <c r="T330" s="108"/>
      <c r="U330" s="108"/>
      <c r="V330" s="109"/>
      <c r="W330" s="109"/>
      <c r="X330" s="109"/>
      <c r="Y330" s="109"/>
      <c r="Z330" s="50"/>
      <c r="AA330" s="71"/>
      <c r="AB330" s="71"/>
      <c r="AC330" s="72"/>
      <c r="AD330" s="78" t="s">
        <v>2141</v>
      </c>
      <c r="AE330" s="78">
        <v>38</v>
      </c>
      <c r="AF330" s="78">
        <v>38</v>
      </c>
      <c r="AG330" s="78">
        <v>553</v>
      </c>
      <c r="AH330" s="78">
        <v>0</v>
      </c>
      <c r="AI330" s="78"/>
      <c r="AJ330" s="78"/>
      <c r="AK330" s="78"/>
      <c r="AL330" s="78"/>
      <c r="AM330" s="78"/>
      <c r="AN330" s="80">
        <v>41831.61210648148</v>
      </c>
      <c r="AO330" s="82" t="s">
        <v>3020</v>
      </c>
      <c r="AP330" s="78" t="b">
        <v>1</v>
      </c>
      <c r="AQ330" s="78" t="b">
        <v>0</v>
      </c>
      <c r="AR330" s="78" t="b">
        <v>0</v>
      </c>
      <c r="AS330" s="78" t="s">
        <v>399</v>
      </c>
      <c r="AT330" s="78">
        <v>1</v>
      </c>
      <c r="AU330" s="82" t="s">
        <v>410</v>
      </c>
      <c r="AV330" s="78" t="b">
        <v>0</v>
      </c>
      <c r="AW330" s="78" t="s">
        <v>460</v>
      </c>
      <c r="AX330" s="82" t="s">
        <v>3777</v>
      </c>
      <c r="AY330" s="78" t="s">
        <v>66</v>
      </c>
      <c r="AZ330" s="2"/>
      <c r="BA330" s="3"/>
      <c r="BB330" s="3"/>
      <c r="BC330" s="3"/>
      <c r="BD330" s="3"/>
    </row>
    <row r="331" spans="1:56" x14ac:dyDescent="0.25">
      <c r="A331" s="64" t="s">
        <v>823</v>
      </c>
      <c r="B331" s="65"/>
      <c r="C331" s="65"/>
      <c r="D331" s="66"/>
      <c r="E331" s="96"/>
      <c r="F331" s="94" t="s">
        <v>3441</v>
      </c>
      <c r="G331" s="95"/>
      <c r="H331" s="69"/>
      <c r="I331" s="70"/>
      <c r="J331" s="97"/>
      <c r="K331" s="69" t="s">
        <v>4123</v>
      </c>
      <c r="L331" s="98"/>
      <c r="M331" s="74"/>
      <c r="N331" s="74"/>
      <c r="O331" s="75"/>
      <c r="P331" s="76"/>
      <c r="Q331" s="76"/>
      <c r="R331" s="108"/>
      <c r="S331" s="108"/>
      <c r="T331" s="108"/>
      <c r="U331" s="108"/>
      <c r="V331" s="109"/>
      <c r="W331" s="109"/>
      <c r="X331" s="109"/>
      <c r="Y331" s="109"/>
      <c r="Z331" s="50"/>
      <c r="AA331" s="71"/>
      <c r="AB331" s="71"/>
      <c r="AC331" s="72"/>
      <c r="AD331" s="78" t="s">
        <v>823</v>
      </c>
      <c r="AE331" s="78">
        <v>1287</v>
      </c>
      <c r="AF331" s="78">
        <v>641</v>
      </c>
      <c r="AG331" s="78">
        <v>7448</v>
      </c>
      <c r="AH331" s="78">
        <v>9204</v>
      </c>
      <c r="AI331" s="78">
        <v>7200</v>
      </c>
      <c r="AJ331" s="78" t="s">
        <v>2430</v>
      </c>
      <c r="AK331" s="78" t="s">
        <v>337</v>
      </c>
      <c r="AL331" s="82" t="s">
        <v>2768</v>
      </c>
      <c r="AM331" s="78" t="s">
        <v>323</v>
      </c>
      <c r="AN331" s="80">
        <v>40754.894791666666</v>
      </c>
      <c r="AO331" s="82" t="s">
        <v>3021</v>
      </c>
      <c r="AP331" s="78" t="b">
        <v>1</v>
      </c>
      <c r="AQ331" s="78" t="b">
        <v>0</v>
      </c>
      <c r="AR331" s="78" t="b">
        <v>1</v>
      </c>
      <c r="AS331" s="78" t="s">
        <v>403</v>
      </c>
      <c r="AT331" s="78">
        <v>55</v>
      </c>
      <c r="AU331" s="82" t="s">
        <v>410</v>
      </c>
      <c r="AV331" s="78" t="b">
        <v>0</v>
      </c>
      <c r="AW331" s="78" t="s">
        <v>460</v>
      </c>
      <c r="AX331" s="82" t="s">
        <v>3778</v>
      </c>
      <c r="AY331" s="78" t="s">
        <v>66</v>
      </c>
      <c r="AZ331" s="2"/>
      <c r="BA331" s="3"/>
      <c r="BB331" s="3"/>
      <c r="BC331" s="3"/>
      <c r="BD331" s="3"/>
    </row>
    <row r="332" spans="1:56" x14ac:dyDescent="0.25">
      <c r="A332" s="64" t="s">
        <v>827</v>
      </c>
      <c r="B332" s="65"/>
      <c r="C332" s="65"/>
      <c r="D332" s="66"/>
      <c r="E332" s="96"/>
      <c r="F332" s="94" t="s">
        <v>3442</v>
      </c>
      <c r="G332" s="95"/>
      <c r="H332" s="69"/>
      <c r="I332" s="70"/>
      <c r="J332" s="97"/>
      <c r="K332" s="69" t="s">
        <v>4124</v>
      </c>
      <c r="L332" s="98"/>
      <c r="M332" s="74"/>
      <c r="N332" s="74"/>
      <c r="O332" s="75"/>
      <c r="P332" s="76"/>
      <c r="Q332" s="76"/>
      <c r="R332" s="108"/>
      <c r="S332" s="108"/>
      <c r="T332" s="108"/>
      <c r="U332" s="108"/>
      <c r="V332" s="109"/>
      <c r="W332" s="109"/>
      <c r="X332" s="109"/>
      <c r="Y332" s="109"/>
      <c r="Z332" s="50"/>
      <c r="AA332" s="71"/>
      <c r="AB332" s="71"/>
      <c r="AC332" s="72"/>
      <c r="AD332" s="78" t="s">
        <v>2142</v>
      </c>
      <c r="AE332" s="78">
        <v>152</v>
      </c>
      <c r="AF332" s="78">
        <v>64</v>
      </c>
      <c r="AG332" s="78">
        <v>3190</v>
      </c>
      <c r="AH332" s="78">
        <v>423</v>
      </c>
      <c r="AI332" s="78">
        <v>43200</v>
      </c>
      <c r="AJ332" s="78" t="s">
        <v>2431</v>
      </c>
      <c r="AK332" s="78" t="s">
        <v>2607</v>
      </c>
      <c r="AL332" s="78"/>
      <c r="AM332" s="78" t="s">
        <v>2515</v>
      </c>
      <c r="AN332" s="80">
        <v>41119.057951388888</v>
      </c>
      <c r="AO332" s="82" t="s">
        <v>3022</v>
      </c>
      <c r="AP332" s="78" t="b">
        <v>0</v>
      </c>
      <c r="AQ332" s="78" t="b">
        <v>0</v>
      </c>
      <c r="AR332" s="78" t="b">
        <v>0</v>
      </c>
      <c r="AS332" s="78" t="s">
        <v>398</v>
      </c>
      <c r="AT332" s="78">
        <v>2</v>
      </c>
      <c r="AU332" s="82" t="s">
        <v>425</v>
      </c>
      <c r="AV332" s="78" t="b">
        <v>0</v>
      </c>
      <c r="AW332" s="78" t="s">
        <v>460</v>
      </c>
      <c r="AX332" s="82" t="s">
        <v>3779</v>
      </c>
      <c r="AY332" s="78" t="s">
        <v>66</v>
      </c>
      <c r="AZ332" s="2"/>
      <c r="BA332" s="3"/>
      <c r="BB332" s="3"/>
      <c r="BC332" s="3"/>
      <c r="BD332" s="3"/>
    </row>
    <row r="333" spans="1:56" x14ac:dyDescent="0.25">
      <c r="A333" s="64" t="s">
        <v>828</v>
      </c>
      <c r="B333" s="65"/>
      <c r="C333" s="65"/>
      <c r="D333" s="66"/>
      <c r="E333" s="96"/>
      <c r="F333" s="94" t="s">
        <v>3443</v>
      </c>
      <c r="G333" s="95"/>
      <c r="H333" s="69"/>
      <c r="I333" s="70"/>
      <c r="J333" s="97"/>
      <c r="K333" s="69" t="s">
        <v>4125</v>
      </c>
      <c r="L333" s="98"/>
      <c r="M333" s="74"/>
      <c r="N333" s="74"/>
      <c r="O333" s="75"/>
      <c r="P333" s="76"/>
      <c r="Q333" s="76"/>
      <c r="R333" s="108"/>
      <c r="S333" s="108"/>
      <c r="T333" s="108"/>
      <c r="U333" s="108"/>
      <c r="V333" s="109"/>
      <c r="W333" s="109"/>
      <c r="X333" s="109"/>
      <c r="Y333" s="109"/>
      <c r="Z333" s="50"/>
      <c r="AA333" s="71"/>
      <c r="AB333" s="71"/>
      <c r="AC333" s="72"/>
      <c r="AD333" s="78" t="s">
        <v>516</v>
      </c>
      <c r="AE333" s="78">
        <v>205</v>
      </c>
      <c r="AF333" s="78">
        <v>254</v>
      </c>
      <c r="AG333" s="78">
        <v>5779</v>
      </c>
      <c r="AH333" s="78">
        <v>22420</v>
      </c>
      <c r="AI333" s="78">
        <v>-25200</v>
      </c>
      <c r="AJ333" s="78" t="s">
        <v>2432</v>
      </c>
      <c r="AK333" s="78" t="s">
        <v>2608</v>
      </c>
      <c r="AL333" s="78"/>
      <c r="AM333" s="78" t="s">
        <v>354</v>
      </c>
      <c r="AN333" s="80">
        <v>39897.010462962964</v>
      </c>
      <c r="AO333" s="78"/>
      <c r="AP333" s="78" t="b">
        <v>1</v>
      </c>
      <c r="AQ333" s="78" t="b">
        <v>0</v>
      </c>
      <c r="AR333" s="78" t="b">
        <v>1</v>
      </c>
      <c r="AS333" s="78" t="s">
        <v>398</v>
      </c>
      <c r="AT333" s="78">
        <v>26</v>
      </c>
      <c r="AU333" s="82" t="s">
        <v>410</v>
      </c>
      <c r="AV333" s="78" t="b">
        <v>0</v>
      </c>
      <c r="AW333" s="78" t="s">
        <v>460</v>
      </c>
      <c r="AX333" s="82" t="s">
        <v>3780</v>
      </c>
      <c r="AY333" s="78" t="s">
        <v>66</v>
      </c>
      <c r="AZ333" s="2"/>
      <c r="BA333" s="3"/>
      <c r="BB333" s="3"/>
      <c r="BC333" s="3"/>
      <c r="BD333" s="3"/>
    </row>
    <row r="334" spans="1:56" x14ac:dyDescent="0.25">
      <c r="A334" s="64" t="s">
        <v>829</v>
      </c>
      <c r="B334" s="65"/>
      <c r="C334" s="65"/>
      <c r="D334" s="66"/>
      <c r="E334" s="96"/>
      <c r="F334" s="94" t="s">
        <v>3444</v>
      </c>
      <c r="G334" s="95"/>
      <c r="H334" s="69"/>
      <c r="I334" s="70"/>
      <c r="J334" s="97"/>
      <c r="K334" s="69" t="s">
        <v>4126</v>
      </c>
      <c r="L334" s="98"/>
      <c r="M334" s="74"/>
      <c r="N334" s="74"/>
      <c r="O334" s="75"/>
      <c r="P334" s="76"/>
      <c r="Q334" s="76"/>
      <c r="R334" s="108"/>
      <c r="S334" s="108"/>
      <c r="T334" s="108"/>
      <c r="U334" s="108"/>
      <c r="V334" s="109"/>
      <c r="W334" s="109"/>
      <c r="X334" s="109"/>
      <c r="Y334" s="109"/>
      <c r="Z334" s="50"/>
      <c r="AA334" s="71"/>
      <c r="AB334" s="71"/>
      <c r="AC334" s="72"/>
      <c r="AD334" s="78" t="s">
        <v>2143</v>
      </c>
      <c r="AE334" s="78">
        <v>601</v>
      </c>
      <c r="AF334" s="78">
        <v>395</v>
      </c>
      <c r="AG334" s="78">
        <v>5014</v>
      </c>
      <c r="AH334" s="78">
        <v>2171</v>
      </c>
      <c r="AI334" s="78">
        <v>-25200</v>
      </c>
      <c r="AJ334" s="78" t="s">
        <v>2433</v>
      </c>
      <c r="AK334" s="78" t="s">
        <v>2609</v>
      </c>
      <c r="AL334" s="78"/>
      <c r="AM334" s="78" t="s">
        <v>354</v>
      </c>
      <c r="AN334" s="80">
        <v>42105.987199074072</v>
      </c>
      <c r="AO334" s="82" t="s">
        <v>3023</v>
      </c>
      <c r="AP334" s="78" t="b">
        <v>1</v>
      </c>
      <c r="AQ334" s="78" t="b">
        <v>0</v>
      </c>
      <c r="AR334" s="78" t="b">
        <v>0</v>
      </c>
      <c r="AS334" s="78" t="s">
        <v>398</v>
      </c>
      <c r="AT334" s="78">
        <v>17</v>
      </c>
      <c r="AU334" s="82" t="s">
        <v>410</v>
      </c>
      <c r="AV334" s="78" t="b">
        <v>0</v>
      </c>
      <c r="AW334" s="78" t="s">
        <v>460</v>
      </c>
      <c r="AX334" s="82" t="s">
        <v>3781</v>
      </c>
      <c r="AY334" s="78" t="s">
        <v>66</v>
      </c>
      <c r="AZ334" s="2"/>
      <c r="BA334" s="3"/>
      <c r="BB334" s="3"/>
      <c r="BC334" s="3"/>
      <c r="BD334" s="3"/>
    </row>
    <row r="335" spans="1:56" x14ac:dyDescent="0.25">
      <c r="A335" s="64" t="s">
        <v>830</v>
      </c>
      <c r="B335" s="65"/>
      <c r="C335" s="65"/>
      <c r="D335" s="66"/>
      <c r="E335" s="96"/>
      <c r="F335" s="94" t="s">
        <v>3445</v>
      </c>
      <c r="G335" s="95"/>
      <c r="H335" s="69"/>
      <c r="I335" s="70"/>
      <c r="J335" s="97"/>
      <c r="K335" s="69" t="s">
        <v>4127</v>
      </c>
      <c r="L335" s="98"/>
      <c r="M335" s="74"/>
      <c r="N335" s="74"/>
      <c r="O335" s="75"/>
      <c r="P335" s="76"/>
      <c r="Q335" s="76"/>
      <c r="R335" s="108"/>
      <c r="S335" s="108"/>
      <c r="T335" s="108"/>
      <c r="U335" s="108"/>
      <c r="V335" s="109"/>
      <c r="W335" s="109"/>
      <c r="X335" s="109"/>
      <c r="Y335" s="109"/>
      <c r="Z335" s="50"/>
      <c r="AA335" s="71"/>
      <c r="AB335" s="71"/>
      <c r="AC335" s="72"/>
      <c r="AD335" s="78" t="s">
        <v>2144</v>
      </c>
      <c r="AE335" s="78">
        <v>299</v>
      </c>
      <c r="AF335" s="78">
        <v>365</v>
      </c>
      <c r="AG335" s="78">
        <v>9295</v>
      </c>
      <c r="AH335" s="78">
        <v>11242</v>
      </c>
      <c r="AI335" s="78"/>
      <c r="AJ335" s="78" t="s">
        <v>2434</v>
      </c>
      <c r="AK335" s="78" t="s">
        <v>322</v>
      </c>
      <c r="AL335" s="78"/>
      <c r="AM335" s="78"/>
      <c r="AN335" s="80">
        <v>41796.388831018521</v>
      </c>
      <c r="AO335" s="78"/>
      <c r="AP335" s="78" t="b">
        <v>1</v>
      </c>
      <c r="AQ335" s="78" t="b">
        <v>0</v>
      </c>
      <c r="AR335" s="78" t="b">
        <v>0</v>
      </c>
      <c r="AS335" s="78" t="s">
        <v>398</v>
      </c>
      <c r="AT335" s="78">
        <v>32</v>
      </c>
      <c r="AU335" s="82" t="s">
        <v>410</v>
      </c>
      <c r="AV335" s="78" t="b">
        <v>0</v>
      </c>
      <c r="AW335" s="78" t="s">
        <v>460</v>
      </c>
      <c r="AX335" s="82" t="s">
        <v>3782</v>
      </c>
      <c r="AY335" s="78" t="s">
        <v>66</v>
      </c>
      <c r="AZ335" s="2"/>
      <c r="BA335" s="3"/>
      <c r="BB335" s="3"/>
      <c r="BC335" s="3"/>
      <c r="BD335" s="3"/>
    </row>
    <row r="336" spans="1:56" x14ac:dyDescent="0.25">
      <c r="A336" s="64" t="s">
        <v>831</v>
      </c>
      <c r="B336" s="65"/>
      <c r="C336" s="65"/>
      <c r="D336" s="66"/>
      <c r="E336" s="96"/>
      <c r="F336" s="94" t="s">
        <v>3446</v>
      </c>
      <c r="G336" s="95"/>
      <c r="H336" s="69"/>
      <c r="I336" s="70"/>
      <c r="J336" s="97"/>
      <c r="K336" s="69" t="s">
        <v>4128</v>
      </c>
      <c r="L336" s="98"/>
      <c r="M336" s="74"/>
      <c r="N336" s="74"/>
      <c r="O336" s="75"/>
      <c r="P336" s="76"/>
      <c r="Q336" s="76"/>
      <c r="R336" s="108"/>
      <c r="S336" s="108"/>
      <c r="T336" s="108"/>
      <c r="U336" s="108"/>
      <c r="V336" s="109"/>
      <c r="W336" s="109"/>
      <c r="X336" s="109"/>
      <c r="Y336" s="109"/>
      <c r="Z336" s="50"/>
      <c r="AA336" s="71"/>
      <c r="AB336" s="71"/>
      <c r="AC336" s="72"/>
      <c r="AD336" s="78" t="s">
        <v>2145</v>
      </c>
      <c r="AE336" s="78">
        <v>22</v>
      </c>
      <c r="AF336" s="78">
        <v>11</v>
      </c>
      <c r="AG336" s="78">
        <v>187</v>
      </c>
      <c r="AH336" s="78">
        <v>0</v>
      </c>
      <c r="AI336" s="78">
        <v>-18000</v>
      </c>
      <c r="AJ336" s="78"/>
      <c r="AK336" s="78"/>
      <c r="AL336" s="78"/>
      <c r="AM336" s="78" t="s">
        <v>355</v>
      </c>
      <c r="AN336" s="80">
        <v>39660.79828703704</v>
      </c>
      <c r="AO336" s="78"/>
      <c r="AP336" s="78" t="b">
        <v>1</v>
      </c>
      <c r="AQ336" s="78" t="b">
        <v>0</v>
      </c>
      <c r="AR336" s="78" t="b">
        <v>1</v>
      </c>
      <c r="AS336" s="78" t="s">
        <v>398</v>
      </c>
      <c r="AT336" s="78">
        <v>0</v>
      </c>
      <c r="AU336" s="82" t="s">
        <v>410</v>
      </c>
      <c r="AV336" s="78" t="b">
        <v>0</v>
      </c>
      <c r="AW336" s="78" t="s">
        <v>460</v>
      </c>
      <c r="AX336" s="82" t="s">
        <v>3783</v>
      </c>
      <c r="AY336" s="78" t="s">
        <v>66</v>
      </c>
      <c r="AZ336" s="2"/>
      <c r="BA336" s="3"/>
      <c r="BB336" s="3"/>
      <c r="BC336" s="3"/>
      <c r="BD336" s="3"/>
    </row>
    <row r="337" spans="1:56" x14ac:dyDescent="0.25">
      <c r="A337" s="64" t="s">
        <v>208</v>
      </c>
      <c r="B337" s="65"/>
      <c r="C337" s="65"/>
      <c r="D337" s="66"/>
      <c r="E337" s="96"/>
      <c r="F337" s="94" t="s">
        <v>450</v>
      </c>
      <c r="G337" s="95"/>
      <c r="H337" s="69"/>
      <c r="I337" s="70"/>
      <c r="J337" s="97"/>
      <c r="K337" s="69" t="s">
        <v>491</v>
      </c>
      <c r="L337" s="98"/>
      <c r="M337" s="74"/>
      <c r="N337" s="74"/>
      <c r="O337" s="75"/>
      <c r="P337" s="76"/>
      <c r="Q337" s="76"/>
      <c r="R337" s="108"/>
      <c r="S337" s="108"/>
      <c r="T337" s="108"/>
      <c r="U337" s="108"/>
      <c r="V337" s="109"/>
      <c r="W337" s="109"/>
      <c r="X337" s="109"/>
      <c r="Y337" s="109"/>
      <c r="Z337" s="50"/>
      <c r="AA337" s="71"/>
      <c r="AB337" s="71"/>
      <c r="AC337" s="72"/>
      <c r="AD337" s="78" t="s">
        <v>280</v>
      </c>
      <c r="AE337" s="78">
        <v>15577</v>
      </c>
      <c r="AF337" s="78">
        <v>49586</v>
      </c>
      <c r="AG337" s="78">
        <v>15566</v>
      </c>
      <c r="AH337" s="78">
        <v>6250</v>
      </c>
      <c r="AI337" s="78">
        <v>-14400</v>
      </c>
      <c r="AJ337" s="78" t="s">
        <v>300</v>
      </c>
      <c r="AK337" s="78" t="s">
        <v>314</v>
      </c>
      <c r="AL337" s="78"/>
      <c r="AM337" s="78" t="s">
        <v>356</v>
      </c>
      <c r="AN337" s="80">
        <v>41941.706458333334</v>
      </c>
      <c r="AO337" s="82" t="s">
        <v>390</v>
      </c>
      <c r="AP337" s="78" t="b">
        <v>0</v>
      </c>
      <c r="AQ337" s="78" t="b">
        <v>0</v>
      </c>
      <c r="AR337" s="78" t="b">
        <v>0</v>
      </c>
      <c r="AS337" s="78" t="s">
        <v>398</v>
      </c>
      <c r="AT337" s="78">
        <v>322</v>
      </c>
      <c r="AU337" s="82" t="s">
        <v>428</v>
      </c>
      <c r="AV337" s="78" t="b">
        <v>0</v>
      </c>
      <c r="AW337" s="78" t="s">
        <v>460</v>
      </c>
      <c r="AX337" s="82" t="s">
        <v>473</v>
      </c>
      <c r="AY337" s="78" t="s">
        <v>65</v>
      </c>
      <c r="AZ337" s="2"/>
      <c r="BA337" s="3"/>
      <c r="BB337" s="3"/>
      <c r="BC337" s="3"/>
      <c r="BD337" s="3"/>
    </row>
    <row r="338" spans="1:56" x14ac:dyDescent="0.25">
      <c r="A338" s="64" t="s">
        <v>832</v>
      </c>
      <c r="B338" s="65"/>
      <c r="C338" s="65"/>
      <c r="D338" s="66"/>
      <c r="E338" s="96"/>
      <c r="F338" s="94" t="s">
        <v>3447</v>
      </c>
      <c r="G338" s="95"/>
      <c r="H338" s="69"/>
      <c r="I338" s="70"/>
      <c r="J338" s="97"/>
      <c r="K338" s="69" t="s">
        <v>4129</v>
      </c>
      <c r="L338" s="98"/>
      <c r="M338" s="74"/>
      <c r="N338" s="74"/>
      <c r="O338" s="75"/>
      <c r="P338" s="76"/>
      <c r="Q338" s="76"/>
      <c r="R338" s="108"/>
      <c r="S338" s="108"/>
      <c r="T338" s="108"/>
      <c r="U338" s="108"/>
      <c r="V338" s="109"/>
      <c r="W338" s="109"/>
      <c r="X338" s="109"/>
      <c r="Y338" s="109"/>
      <c r="Z338" s="50"/>
      <c r="AA338" s="71"/>
      <c r="AB338" s="71"/>
      <c r="AC338" s="72"/>
      <c r="AD338" s="78" t="s">
        <v>2146</v>
      </c>
      <c r="AE338" s="78">
        <v>816</v>
      </c>
      <c r="AF338" s="78">
        <v>497</v>
      </c>
      <c r="AG338" s="78">
        <v>1625</v>
      </c>
      <c r="AH338" s="78">
        <v>764</v>
      </c>
      <c r="AI338" s="78">
        <v>-25200</v>
      </c>
      <c r="AJ338" s="78" t="s">
        <v>2435</v>
      </c>
      <c r="AK338" s="78" t="s">
        <v>523</v>
      </c>
      <c r="AL338" s="82" t="s">
        <v>2769</v>
      </c>
      <c r="AM338" s="78" t="s">
        <v>354</v>
      </c>
      <c r="AN338" s="80">
        <v>42333.763958333337</v>
      </c>
      <c r="AO338" s="82" t="s">
        <v>3024</v>
      </c>
      <c r="AP338" s="78" t="b">
        <v>1</v>
      </c>
      <c r="AQ338" s="78" t="b">
        <v>0</v>
      </c>
      <c r="AR338" s="78" t="b">
        <v>0</v>
      </c>
      <c r="AS338" s="78" t="s">
        <v>398</v>
      </c>
      <c r="AT338" s="78">
        <v>28</v>
      </c>
      <c r="AU338" s="82" t="s">
        <v>410</v>
      </c>
      <c r="AV338" s="78" t="b">
        <v>0</v>
      </c>
      <c r="AW338" s="78" t="s">
        <v>460</v>
      </c>
      <c r="AX338" s="82" t="s">
        <v>3784</v>
      </c>
      <c r="AY338" s="78" t="s">
        <v>66</v>
      </c>
      <c r="AZ338" s="2"/>
      <c r="BA338" s="3"/>
      <c r="BB338" s="3"/>
      <c r="BC338" s="3"/>
      <c r="BD338" s="3"/>
    </row>
    <row r="339" spans="1:56" x14ac:dyDescent="0.25">
      <c r="A339" s="64" t="s">
        <v>833</v>
      </c>
      <c r="B339" s="65"/>
      <c r="C339" s="65"/>
      <c r="D339" s="66"/>
      <c r="E339" s="96"/>
      <c r="F339" s="94" t="s">
        <v>3448</v>
      </c>
      <c r="G339" s="95"/>
      <c r="H339" s="69"/>
      <c r="I339" s="70"/>
      <c r="J339" s="97"/>
      <c r="K339" s="69" t="s">
        <v>4130</v>
      </c>
      <c r="L339" s="98"/>
      <c r="M339" s="74"/>
      <c r="N339" s="74"/>
      <c r="O339" s="75"/>
      <c r="P339" s="76"/>
      <c r="Q339" s="76"/>
      <c r="R339" s="108"/>
      <c r="S339" s="108"/>
      <c r="T339" s="108"/>
      <c r="U339" s="108"/>
      <c r="V339" s="109"/>
      <c r="W339" s="109"/>
      <c r="X339" s="109"/>
      <c r="Y339" s="109"/>
      <c r="Z339" s="50"/>
      <c r="AA339" s="71"/>
      <c r="AB339" s="71"/>
      <c r="AC339" s="72"/>
      <c r="AD339" s="78" t="s">
        <v>2147</v>
      </c>
      <c r="AE339" s="78">
        <v>531</v>
      </c>
      <c r="AF339" s="78">
        <v>471</v>
      </c>
      <c r="AG339" s="78">
        <v>837</v>
      </c>
      <c r="AH339" s="78">
        <v>114</v>
      </c>
      <c r="AI339" s="78"/>
      <c r="AJ339" s="78" t="s">
        <v>2436</v>
      </c>
      <c r="AK339" s="78"/>
      <c r="AL339" s="78"/>
      <c r="AM339" s="78"/>
      <c r="AN339" s="80">
        <v>39980.93377314815</v>
      </c>
      <c r="AO339" s="82" t="s">
        <v>3025</v>
      </c>
      <c r="AP339" s="78" t="b">
        <v>1</v>
      </c>
      <c r="AQ339" s="78" t="b">
        <v>0</v>
      </c>
      <c r="AR339" s="78" t="b">
        <v>0</v>
      </c>
      <c r="AS339" s="78" t="s">
        <v>398</v>
      </c>
      <c r="AT339" s="78">
        <v>19</v>
      </c>
      <c r="AU339" s="82" t="s">
        <v>410</v>
      </c>
      <c r="AV339" s="78" t="b">
        <v>0</v>
      </c>
      <c r="AW339" s="78" t="s">
        <v>460</v>
      </c>
      <c r="AX339" s="82" t="s">
        <v>3785</v>
      </c>
      <c r="AY339" s="78" t="s">
        <v>66</v>
      </c>
      <c r="AZ339" s="2"/>
      <c r="BA339" s="3"/>
      <c r="BB339" s="3"/>
      <c r="BC339" s="3"/>
      <c r="BD339" s="3"/>
    </row>
    <row r="340" spans="1:56" x14ac:dyDescent="0.25">
      <c r="A340" s="64" t="s">
        <v>959</v>
      </c>
      <c r="B340" s="65"/>
      <c r="C340" s="65"/>
      <c r="D340" s="66"/>
      <c r="E340" s="96"/>
      <c r="F340" s="94" t="s">
        <v>3449</v>
      </c>
      <c r="G340" s="95"/>
      <c r="H340" s="69"/>
      <c r="I340" s="70"/>
      <c r="J340" s="97"/>
      <c r="K340" s="69" t="s">
        <v>4131</v>
      </c>
      <c r="L340" s="98"/>
      <c r="M340" s="74"/>
      <c r="N340" s="74"/>
      <c r="O340" s="75"/>
      <c r="P340" s="76"/>
      <c r="Q340" s="76"/>
      <c r="R340" s="108"/>
      <c r="S340" s="108"/>
      <c r="T340" s="108"/>
      <c r="U340" s="108"/>
      <c r="V340" s="109"/>
      <c r="W340" s="109"/>
      <c r="X340" s="109"/>
      <c r="Y340" s="109"/>
      <c r="Z340" s="50"/>
      <c r="AA340" s="71"/>
      <c r="AB340" s="71"/>
      <c r="AC340" s="72"/>
      <c r="AD340" s="78" t="s">
        <v>959</v>
      </c>
      <c r="AE340" s="78">
        <v>2045</v>
      </c>
      <c r="AF340" s="78">
        <v>2421</v>
      </c>
      <c r="AG340" s="78">
        <v>13396</v>
      </c>
      <c r="AH340" s="78">
        <v>1118</v>
      </c>
      <c r="AI340" s="78"/>
      <c r="AJ340" s="78" t="s">
        <v>2437</v>
      </c>
      <c r="AK340" s="78"/>
      <c r="AL340" s="78"/>
      <c r="AM340" s="78"/>
      <c r="AN340" s="80">
        <v>40040.441423611112</v>
      </c>
      <c r="AO340" s="82" t="s">
        <v>3026</v>
      </c>
      <c r="AP340" s="78" t="b">
        <v>0</v>
      </c>
      <c r="AQ340" s="78" t="b">
        <v>0</v>
      </c>
      <c r="AR340" s="78" t="b">
        <v>0</v>
      </c>
      <c r="AS340" s="78" t="s">
        <v>398</v>
      </c>
      <c r="AT340" s="78">
        <v>45</v>
      </c>
      <c r="AU340" s="82" t="s">
        <v>3144</v>
      </c>
      <c r="AV340" s="78" t="b">
        <v>0</v>
      </c>
      <c r="AW340" s="78" t="s">
        <v>460</v>
      </c>
      <c r="AX340" s="82" t="s">
        <v>3786</v>
      </c>
      <c r="AY340" s="78" t="s">
        <v>65</v>
      </c>
      <c r="AZ340" s="2"/>
      <c r="BA340" s="3"/>
      <c r="BB340" s="3"/>
      <c r="BC340" s="3"/>
      <c r="BD340" s="3"/>
    </row>
    <row r="341" spans="1:56" x14ac:dyDescent="0.25">
      <c r="A341" s="64" t="s">
        <v>960</v>
      </c>
      <c r="B341" s="65"/>
      <c r="C341" s="65"/>
      <c r="D341" s="66"/>
      <c r="E341" s="96"/>
      <c r="F341" s="94" t="s">
        <v>3450</v>
      </c>
      <c r="G341" s="95"/>
      <c r="H341" s="69"/>
      <c r="I341" s="70"/>
      <c r="J341" s="97"/>
      <c r="K341" s="69" t="s">
        <v>4132</v>
      </c>
      <c r="L341" s="98"/>
      <c r="M341" s="74"/>
      <c r="N341" s="74"/>
      <c r="O341" s="75"/>
      <c r="P341" s="76"/>
      <c r="Q341" s="76"/>
      <c r="R341" s="108"/>
      <c r="S341" s="108"/>
      <c r="T341" s="108"/>
      <c r="U341" s="108"/>
      <c r="V341" s="109"/>
      <c r="W341" s="109"/>
      <c r="X341" s="109"/>
      <c r="Y341" s="109"/>
      <c r="Z341" s="50"/>
      <c r="AA341" s="71"/>
      <c r="AB341" s="71"/>
      <c r="AC341" s="72"/>
      <c r="AD341" s="78" t="s">
        <v>2148</v>
      </c>
      <c r="AE341" s="78">
        <v>499</v>
      </c>
      <c r="AF341" s="78">
        <v>438</v>
      </c>
      <c r="AG341" s="78">
        <v>340</v>
      </c>
      <c r="AH341" s="78">
        <v>81</v>
      </c>
      <c r="AI341" s="78">
        <v>-25200</v>
      </c>
      <c r="AJ341" s="78" t="s">
        <v>2438</v>
      </c>
      <c r="AK341" s="78"/>
      <c r="AL341" s="78"/>
      <c r="AM341" s="78" t="s">
        <v>354</v>
      </c>
      <c r="AN341" s="80">
        <v>41163.535671296297</v>
      </c>
      <c r="AO341" s="78"/>
      <c r="AP341" s="78" t="b">
        <v>1</v>
      </c>
      <c r="AQ341" s="78" t="b">
        <v>0</v>
      </c>
      <c r="AR341" s="78" t="b">
        <v>0</v>
      </c>
      <c r="AS341" s="78" t="s">
        <v>398</v>
      </c>
      <c r="AT341" s="78">
        <v>9</v>
      </c>
      <c r="AU341" s="82" t="s">
        <v>410</v>
      </c>
      <c r="AV341" s="78" t="b">
        <v>0</v>
      </c>
      <c r="AW341" s="78" t="s">
        <v>460</v>
      </c>
      <c r="AX341" s="82" t="s">
        <v>3787</v>
      </c>
      <c r="AY341" s="78" t="s">
        <v>65</v>
      </c>
      <c r="AZ341" s="2"/>
      <c r="BA341" s="3"/>
      <c r="BB341" s="3"/>
      <c r="BC341" s="3"/>
      <c r="BD341" s="3"/>
    </row>
    <row r="342" spans="1:56" x14ac:dyDescent="0.25">
      <c r="A342" s="64" t="s">
        <v>961</v>
      </c>
      <c r="B342" s="65"/>
      <c r="C342" s="65"/>
      <c r="D342" s="66"/>
      <c r="E342" s="96"/>
      <c r="F342" s="94" t="s">
        <v>3451</v>
      </c>
      <c r="G342" s="95"/>
      <c r="H342" s="69"/>
      <c r="I342" s="70"/>
      <c r="J342" s="97"/>
      <c r="K342" s="69" t="s">
        <v>4133</v>
      </c>
      <c r="L342" s="98"/>
      <c r="M342" s="74"/>
      <c r="N342" s="74"/>
      <c r="O342" s="75"/>
      <c r="P342" s="76"/>
      <c r="Q342" s="76"/>
      <c r="R342" s="108"/>
      <c r="S342" s="108"/>
      <c r="T342" s="108"/>
      <c r="U342" s="108"/>
      <c r="V342" s="109"/>
      <c r="W342" s="109"/>
      <c r="X342" s="109"/>
      <c r="Y342" s="109"/>
      <c r="Z342" s="50"/>
      <c r="AA342" s="71"/>
      <c r="AB342" s="71"/>
      <c r="AC342" s="72"/>
      <c r="AD342" s="78" t="s">
        <v>2149</v>
      </c>
      <c r="AE342" s="78">
        <v>179</v>
      </c>
      <c r="AF342" s="78">
        <v>128</v>
      </c>
      <c r="AG342" s="78">
        <v>225</v>
      </c>
      <c r="AH342" s="78">
        <v>7</v>
      </c>
      <c r="AI342" s="78">
        <v>3600</v>
      </c>
      <c r="AJ342" s="78" t="s">
        <v>2439</v>
      </c>
      <c r="AK342" s="78" t="s">
        <v>2610</v>
      </c>
      <c r="AL342" s="82" t="s">
        <v>2770</v>
      </c>
      <c r="AM342" s="78" t="s">
        <v>310</v>
      </c>
      <c r="AN342" s="80">
        <v>42192.893009259256</v>
      </c>
      <c r="AO342" s="82" t="s">
        <v>3027</v>
      </c>
      <c r="AP342" s="78" t="b">
        <v>0</v>
      </c>
      <c r="AQ342" s="78" t="b">
        <v>0</v>
      </c>
      <c r="AR342" s="78" t="b">
        <v>0</v>
      </c>
      <c r="AS342" s="78" t="s">
        <v>398</v>
      </c>
      <c r="AT342" s="78">
        <v>0</v>
      </c>
      <c r="AU342" s="82" t="s">
        <v>410</v>
      </c>
      <c r="AV342" s="78" t="b">
        <v>0</v>
      </c>
      <c r="AW342" s="78" t="s">
        <v>460</v>
      </c>
      <c r="AX342" s="82" t="s">
        <v>3788</v>
      </c>
      <c r="AY342" s="78" t="s">
        <v>65</v>
      </c>
      <c r="AZ342" s="2"/>
      <c r="BA342" s="3"/>
      <c r="BB342" s="3"/>
      <c r="BC342" s="3"/>
      <c r="BD342" s="3"/>
    </row>
    <row r="343" spans="1:56" x14ac:dyDescent="0.25">
      <c r="A343" s="64" t="s">
        <v>834</v>
      </c>
      <c r="B343" s="65"/>
      <c r="C343" s="65"/>
      <c r="D343" s="66"/>
      <c r="E343" s="96"/>
      <c r="F343" s="94" t="s">
        <v>3452</v>
      </c>
      <c r="G343" s="95"/>
      <c r="H343" s="69"/>
      <c r="I343" s="70"/>
      <c r="J343" s="97"/>
      <c r="K343" s="69" t="s">
        <v>4134</v>
      </c>
      <c r="L343" s="98"/>
      <c r="M343" s="74"/>
      <c r="N343" s="74"/>
      <c r="O343" s="75"/>
      <c r="P343" s="76"/>
      <c r="Q343" s="76"/>
      <c r="R343" s="108"/>
      <c r="S343" s="108"/>
      <c r="T343" s="108"/>
      <c r="U343" s="108"/>
      <c r="V343" s="109"/>
      <c r="W343" s="109"/>
      <c r="X343" s="109"/>
      <c r="Y343" s="109"/>
      <c r="Z343" s="50"/>
      <c r="AA343" s="71"/>
      <c r="AB343" s="71"/>
      <c r="AC343" s="72"/>
      <c r="AD343" s="78" t="s">
        <v>2150</v>
      </c>
      <c r="AE343" s="78">
        <v>513</v>
      </c>
      <c r="AF343" s="78">
        <v>3664</v>
      </c>
      <c r="AG343" s="78">
        <v>18033</v>
      </c>
      <c r="AH343" s="78">
        <v>47109</v>
      </c>
      <c r="AI343" s="78">
        <v>7200</v>
      </c>
      <c r="AJ343" s="78" t="s">
        <v>2440</v>
      </c>
      <c r="AK343" s="78" t="s">
        <v>2494</v>
      </c>
      <c r="AL343" s="78"/>
      <c r="AM343" s="78" t="s">
        <v>323</v>
      </c>
      <c r="AN343" s="80">
        <v>41137.431319444448</v>
      </c>
      <c r="AO343" s="82" t="s">
        <v>3028</v>
      </c>
      <c r="AP343" s="78" t="b">
        <v>1</v>
      </c>
      <c r="AQ343" s="78" t="b">
        <v>0</v>
      </c>
      <c r="AR343" s="78" t="b">
        <v>1</v>
      </c>
      <c r="AS343" s="78" t="s">
        <v>403</v>
      </c>
      <c r="AT343" s="78">
        <v>58</v>
      </c>
      <c r="AU343" s="82" t="s">
        <v>410</v>
      </c>
      <c r="AV343" s="78" t="b">
        <v>0</v>
      </c>
      <c r="AW343" s="78" t="s">
        <v>460</v>
      </c>
      <c r="AX343" s="82" t="s">
        <v>3789</v>
      </c>
      <c r="AY343" s="78" t="s">
        <v>66</v>
      </c>
      <c r="AZ343" s="2"/>
      <c r="BA343" s="3"/>
      <c r="BB343" s="3"/>
      <c r="BC343" s="3"/>
      <c r="BD343" s="3"/>
    </row>
    <row r="344" spans="1:56" x14ac:dyDescent="0.25">
      <c r="A344" s="64" t="s">
        <v>835</v>
      </c>
      <c r="B344" s="65"/>
      <c r="C344" s="65"/>
      <c r="D344" s="66"/>
      <c r="E344" s="96"/>
      <c r="F344" s="94" t="s">
        <v>3453</v>
      </c>
      <c r="G344" s="95"/>
      <c r="H344" s="69"/>
      <c r="I344" s="70"/>
      <c r="J344" s="97"/>
      <c r="K344" s="69" t="s">
        <v>4135</v>
      </c>
      <c r="L344" s="98"/>
      <c r="M344" s="74"/>
      <c r="N344" s="74"/>
      <c r="O344" s="75"/>
      <c r="P344" s="76"/>
      <c r="Q344" s="76"/>
      <c r="R344" s="108"/>
      <c r="S344" s="108"/>
      <c r="T344" s="108"/>
      <c r="U344" s="108"/>
      <c r="V344" s="109"/>
      <c r="W344" s="109"/>
      <c r="X344" s="109"/>
      <c r="Y344" s="109"/>
      <c r="Z344" s="50"/>
      <c r="AA344" s="71"/>
      <c r="AB344" s="71"/>
      <c r="AC344" s="72"/>
      <c r="AD344" s="78" t="s">
        <v>2151</v>
      </c>
      <c r="AE344" s="78">
        <v>4890</v>
      </c>
      <c r="AF344" s="78">
        <v>3960</v>
      </c>
      <c r="AG344" s="78">
        <v>9932</v>
      </c>
      <c r="AH344" s="78">
        <v>5182</v>
      </c>
      <c r="AI344" s="78">
        <v>3600</v>
      </c>
      <c r="AJ344" s="78" t="s">
        <v>2441</v>
      </c>
      <c r="AK344" s="78" t="s">
        <v>2611</v>
      </c>
      <c r="AL344" s="82" t="s">
        <v>2771</v>
      </c>
      <c r="AM344" s="78" t="s">
        <v>310</v>
      </c>
      <c r="AN344" s="80">
        <v>40508.540358796294</v>
      </c>
      <c r="AO344" s="82" t="s">
        <v>3029</v>
      </c>
      <c r="AP344" s="78" t="b">
        <v>0</v>
      </c>
      <c r="AQ344" s="78" t="b">
        <v>0</v>
      </c>
      <c r="AR344" s="78" t="b">
        <v>0</v>
      </c>
      <c r="AS344" s="78" t="s">
        <v>398</v>
      </c>
      <c r="AT344" s="78">
        <v>33</v>
      </c>
      <c r="AU344" s="82" t="s">
        <v>3145</v>
      </c>
      <c r="AV344" s="78" t="b">
        <v>0</v>
      </c>
      <c r="AW344" s="78" t="s">
        <v>460</v>
      </c>
      <c r="AX344" s="82" t="s">
        <v>3790</v>
      </c>
      <c r="AY344" s="78" t="s">
        <v>66</v>
      </c>
      <c r="AZ344" s="2"/>
      <c r="BA344" s="3"/>
      <c r="BB344" s="3"/>
      <c r="BC344" s="3"/>
      <c r="BD344" s="3"/>
    </row>
    <row r="345" spans="1:56" x14ac:dyDescent="0.25">
      <c r="A345" s="64" t="s">
        <v>836</v>
      </c>
      <c r="B345" s="65"/>
      <c r="C345" s="65"/>
      <c r="D345" s="66"/>
      <c r="E345" s="96"/>
      <c r="F345" s="94" t="s">
        <v>3454</v>
      </c>
      <c r="G345" s="95"/>
      <c r="H345" s="69"/>
      <c r="I345" s="70"/>
      <c r="J345" s="97"/>
      <c r="K345" s="69" t="s">
        <v>4136</v>
      </c>
      <c r="L345" s="98"/>
      <c r="M345" s="74"/>
      <c r="N345" s="74"/>
      <c r="O345" s="75"/>
      <c r="P345" s="76"/>
      <c r="Q345" s="76"/>
      <c r="R345" s="108"/>
      <c r="S345" s="108"/>
      <c r="T345" s="108"/>
      <c r="U345" s="108"/>
      <c r="V345" s="109"/>
      <c r="W345" s="109"/>
      <c r="X345" s="109"/>
      <c r="Y345" s="109"/>
      <c r="Z345" s="50"/>
      <c r="AA345" s="71"/>
      <c r="AB345" s="71"/>
      <c r="AC345" s="72"/>
      <c r="AD345" s="78" t="s">
        <v>2152</v>
      </c>
      <c r="AE345" s="78">
        <v>194</v>
      </c>
      <c r="AF345" s="78">
        <v>183</v>
      </c>
      <c r="AG345" s="78">
        <v>1431</v>
      </c>
      <c r="AH345" s="78">
        <v>3036</v>
      </c>
      <c r="AI345" s="78">
        <v>-25200</v>
      </c>
      <c r="AJ345" s="78" t="s">
        <v>2442</v>
      </c>
      <c r="AK345" s="78" t="s">
        <v>592</v>
      </c>
      <c r="AL345" s="82" t="s">
        <v>2772</v>
      </c>
      <c r="AM345" s="78" t="s">
        <v>354</v>
      </c>
      <c r="AN345" s="80">
        <v>42185.658692129633</v>
      </c>
      <c r="AO345" s="82" t="s">
        <v>3030</v>
      </c>
      <c r="AP345" s="78" t="b">
        <v>1</v>
      </c>
      <c r="AQ345" s="78" t="b">
        <v>0</v>
      </c>
      <c r="AR345" s="78" t="b">
        <v>0</v>
      </c>
      <c r="AS345" s="78" t="s">
        <v>398</v>
      </c>
      <c r="AT345" s="78">
        <v>3</v>
      </c>
      <c r="AU345" s="82" t="s">
        <v>410</v>
      </c>
      <c r="AV345" s="78" t="b">
        <v>0</v>
      </c>
      <c r="AW345" s="78" t="s">
        <v>460</v>
      </c>
      <c r="AX345" s="82" t="s">
        <v>3791</v>
      </c>
      <c r="AY345" s="78" t="s">
        <v>66</v>
      </c>
      <c r="AZ345" s="2"/>
      <c r="BA345" s="3"/>
      <c r="BB345" s="3"/>
      <c r="BC345" s="3"/>
      <c r="BD345" s="3"/>
    </row>
    <row r="346" spans="1:56" x14ac:dyDescent="0.25">
      <c r="A346" s="64" t="s">
        <v>837</v>
      </c>
      <c r="B346" s="65"/>
      <c r="C346" s="65"/>
      <c r="D346" s="66"/>
      <c r="E346" s="96"/>
      <c r="F346" s="94" t="s">
        <v>3455</v>
      </c>
      <c r="G346" s="95"/>
      <c r="H346" s="69"/>
      <c r="I346" s="70"/>
      <c r="J346" s="97"/>
      <c r="K346" s="69" t="s">
        <v>4137</v>
      </c>
      <c r="L346" s="98"/>
      <c r="M346" s="74"/>
      <c r="N346" s="74"/>
      <c r="O346" s="75"/>
      <c r="P346" s="76"/>
      <c r="Q346" s="76"/>
      <c r="R346" s="108"/>
      <c r="S346" s="108"/>
      <c r="T346" s="108"/>
      <c r="U346" s="108"/>
      <c r="V346" s="109"/>
      <c r="W346" s="109"/>
      <c r="X346" s="109"/>
      <c r="Y346" s="109"/>
      <c r="Z346" s="50"/>
      <c r="AA346" s="71"/>
      <c r="AB346" s="71"/>
      <c r="AC346" s="72"/>
      <c r="AD346" s="78" t="s">
        <v>2153</v>
      </c>
      <c r="AE346" s="78">
        <v>126</v>
      </c>
      <c r="AF346" s="78">
        <v>124</v>
      </c>
      <c r="AG346" s="78">
        <v>340</v>
      </c>
      <c r="AH346" s="78">
        <v>49</v>
      </c>
      <c r="AI346" s="78">
        <v>-25200</v>
      </c>
      <c r="AJ346" s="78" t="s">
        <v>2443</v>
      </c>
      <c r="AK346" s="78" t="s">
        <v>2612</v>
      </c>
      <c r="AL346" s="82" t="s">
        <v>2773</v>
      </c>
      <c r="AM346" s="78" t="s">
        <v>354</v>
      </c>
      <c r="AN346" s="80">
        <v>41766.600868055553</v>
      </c>
      <c r="AO346" s="82" t="s">
        <v>3031</v>
      </c>
      <c r="AP346" s="78" t="b">
        <v>0</v>
      </c>
      <c r="AQ346" s="78" t="b">
        <v>0</v>
      </c>
      <c r="AR346" s="78" t="b">
        <v>1</v>
      </c>
      <c r="AS346" s="78" t="s">
        <v>398</v>
      </c>
      <c r="AT346" s="78">
        <v>3</v>
      </c>
      <c r="AU346" s="82" t="s">
        <v>410</v>
      </c>
      <c r="AV346" s="78" t="b">
        <v>0</v>
      </c>
      <c r="AW346" s="78" t="s">
        <v>460</v>
      </c>
      <c r="AX346" s="82" t="s">
        <v>3792</v>
      </c>
      <c r="AY346" s="78" t="s">
        <v>66</v>
      </c>
      <c r="AZ346" s="2"/>
      <c r="BA346" s="3"/>
      <c r="BB346" s="3"/>
      <c r="BC346" s="3"/>
      <c r="BD346" s="3"/>
    </row>
    <row r="347" spans="1:56" x14ac:dyDescent="0.25">
      <c r="A347" s="64" t="s">
        <v>838</v>
      </c>
      <c r="B347" s="65"/>
      <c r="C347" s="65"/>
      <c r="D347" s="66"/>
      <c r="E347" s="96"/>
      <c r="F347" s="94" t="s">
        <v>3456</v>
      </c>
      <c r="G347" s="95"/>
      <c r="H347" s="69"/>
      <c r="I347" s="70"/>
      <c r="J347" s="97"/>
      <c r="K347" s="69" t="s">
        <v>4138</v>
      </c>
      <c r="L347" s="98"/>
      <c r="M347" s="74"/>
      <c r="N347" s="74"/>
      <c r="O347" s="75"/>
      <c r="P347" s="76"/>
      <c r="Q347" s="76"/>
      <c r="R347" s="108"/>
      <c r="S347" s="108"/>
      <c r="T347" s="108"/>
      <c r="U347" s="108"/>
      <c r="V347" s="109"/>
      <c r="W347" s="109"/>
      <c r="X347" s="109"/>
      <c r="Y347" s="109"/>
      <c r="Z347" s="50"/>
      <c r="AA347" s="71"/>
      <c r="AB347" s="71"/>
      <c r="AC347" s="72"/>
      <c r="AD347" s="78" t="s">
        <v>2154</v>
      </c>
      <c r="AE347" s="78">
        <v>995</v>
      </c>
      <c r="AF347" s="78">
        <v>6084</v>
      </c>
      <c r="AG347" s="78">
        <v>10906</v>
      </c>
      <c r="AH347" s="78">
        <v>3076</v>
      </c>
      <c r="AI347" s="78">
        <v>-14400</v>
      </c>
      <c r="AJ347" s="78" t="s">
        <v>2444</v>
      </c>
      <c r="AK347" s="78" t="s">
        <v>2613</v>
      </c>
      <c r="AL347" s="82" t="s">
        <v>2774</v>
      </c>
      <c r="AM347" s="78" t="s">
        <v>356</v>
      </c>
      <c r="AN347" s="80">
        <v>39827.862754629627</v>
      </c>
      <c r="AO347" s="82" t="s">
        <v>3032</v>
      </c>
      <c r="AP347" s="78" t="b">
        <v>0</v>
      </c>
      <c r="AQ347" s="78" t="b">
        <v>0</v>
      </c>
      <c r="AR347" s="78" t="b">
        <v>1</v>
      </c>
      <c r="AS347" s="78" t="s">
        <v>398</v>
      </c>
      <c r="AT347" s="78">
        <v>174</v>
      </c>
      <c r="AU347" s="82" t="s">
        <v>3146</v>
      </c>
      <c r="AV347" s="78" t="b">
        <v>0</v>
      </c>
      <c r="AW347" s="78" t="s">
        <v>460</v>
      </c>
      <c r="AX347" s="82" t="s">
        <v>3793</v>
      </c>
      <c r="AY347" s="78" t="s">
        <v>66</v>
      </c>
      <c r="AZ347" s="2"/>
      <c r="BA347" s="3"/>
      <c r="BB347" s="3"/>
      <c r="BC347" s="3"/>
      <c r="BD347" s="3"/>
    </row>
    <row r="348" spans="1:56" x14ac:dyDescent="0.25">
      <c r="A348" s="64" t="s">
        <v>840</v>
      </c>
      <c r="B348" s="65"/>
      <c r="C348" s="65"/>
      <c r="D348" s="66"/>
      <c r="E348" s="96"/>
      <c r="F348" s="94" t="s">
        <v>3457</v>
      </c>
      <c r="G348" s="95"/>
      <c r="H348" s="69"/>
      <c r="I348" s="70"/>
      <c r="J348" s="97"/>
      <c r="K348" s="69" t="s">
        <v>4139</v>
      </c>
      <c r="L348" s="98"/>
      <c r="M348" s="74"/>
      <c r="N348" s="74"/>
      <c r="O348" s="75"/>
      <c r="P348" s="76"/>
      <c r="Q348" s="76"/>
      <c r="R348" s="108"/>
      <c r="S348" s="108"/>
      <c r="T348" s="108"/>
      <c r="U348" s="108"/>
      <c r="V348" s="109"/>
      <c r="W348" s="109"/>
      <c r="X348" s="109"/>
      <c r="Y348" s="109"/>
      <c r="Z348" s="50"/>
      <c r="AA348" s="71"/>
      <c r="AB348" s="71"/>
      <c r="AC348" s="72"/>
      <c r="AD348" s="78" t="s">
        <v>2155</v>
      </c>
      <c r="AE348" s="78">
        <v>205</v>
      </c>
      <c r="AF348" s="78">
        <v>77</v>
      </c>
      <c r="AG348" s="78">
        <v>39</v>
      </c>
      <c r="AH348" s="78">
        <v>68</v>
      </c>
      <c r="AI348" s="78">
        <v>3600</v>
      </c>
      <c r="AJ348" s="78"/>
      <c r="AK348" s="78"/>
      <c r="AL348" s="78"/>
      <c r="AM348" s="78" t="s">
        <v>310</v>
      </c>
      <c r="AN348" s="80">
        <v>40439.879155092596</v>
      </c>
      <c r="AO348" s="82" t="s">
        <v>3033</v>
      </c>
      <c r="AP348" s="78" t="b">
        <v>0</v>
      </c>
      <c r="AQ348" s="78" t="b">
        <v>0</v>
      </c>
      <c r="AR348" s="78" t="b">
        <v>0</v>
      </c>
      <c r="AS348" s="78" t="s">
        <v>398</v>
      </c>
      <c r="AT348" s="78">
        <v>0</v>
      </c>
      <c r="AU348" s="82" t="s">
        <v>3147</v>
      </c>
      <c r="AV348" s="78" t="b">
        <v>0</v>
      </c>
      <c r="AW348" s="78" t="s">
        <v>460</v>
      </c>
      <c r="AX348" s="82" t="s">
        <v>3794</v>
      </c>
      <c r="AY348" s="78" t="s">
        <v>66</v>
      </c>
      <c r="AZ348" s="2"/>
      <c r="BA348" s="3"/>
      <c r="BB348" s="3"/>
      <c r="BC348" s="3"/>
      <c r="BD348" s="3"/>
    </row>
    <row r="349" spans="1:56" x14ac:dyDescent="0.25">
      <c r="A349" s="64" t="s">
        <v>842</v>
      </c>
      <c r="B349" s="65"/>
      <c r="C349" s="65"/>
      <c r="D349" s="66"/>
      <c r="E349" s="96"/>
      <c r="F349" s="94" t="s">
        <v>3458</v>
      </c>
      <c r="G349" s="95"/>
      <c r="H349" s="69"/>
      <c r="I349" s="70"/>
      <c r="J349" s="97"/>
      <c r="K349" s="69" t="s">
        <v>4140</v>
      </c>
      <c r="L349" s="98"/>
      <c r="M349" s="74"/>
      <c r="N349" s="74"/>
      <c r="O349" s="75"/>
      <c r="P349" s="76"/>
      <c r="Q349" s="76"/>
      <c r="R349" s="108"/>
      <c r="S349" s="108"/>
      <c r="T349" s="108"/>
      <c r="U349" s="108"/>
      <c r="V349" s="109"/>
      <c r="W349" s="109"/>
      <c r="X349" s="109"/>
      <c r="Y349" s="109"/>
      <c r="Z349" s="50"/>
      <c r="AA349" s="71"/>
      <c r="AB349" s="71"/>
      <c r="AC349" s="72"/>
      <c r="AD349" s="78" t="s">
        <v>2156</v>
      </c>
      <c r="AE349" s="78">
        <v>46</v>
      </c>
      <c r="AF349" s="78">
        <v>121</v>
      </c>
      <c r="AG349" s="78">
        <v>7095</v>
      </c>
      <c r="AH349" s="78">
        <v>4382</v>
      </c>
      <c r="AI349" s="78">
        <v>-14400</v>
      </c>
      <c r="AJ349" s="78"/>
      <c r="AK349" s="78"/>
      <c r="AL349" s="78"/>
      <c r="AM349" s="78" t="s">
        <v>356</v>
      </c>
      <c r="AN349" s="80">
        <v>41551.732002314813</v>
      </c>
      <c r="AO349" s="78"/>
      <c r="AP349" s="78" t="b">
        <v>1</v>
      </c>
      <c r="AQ349" s="78" t="b">
        <v>0</v>
      </c>
      <c r="AR349" s="78" t="b">
        <v>0</v>
      </c>
      <c r="AS349" s="78" t="s">
        <v>398</v>
      </c>
      <c r="AT349" s="78">
        <v>7</v>
      </c>
      <c r="AU349" s="82" t="s">
        <v>410</v>
      </c>
      <c r="AV349" s="78" t="b">
        <v>0</v>
      </c>
      <c r="AW349" s="78" t="s">
        <v>460</v>
      </c>
      <c r="AX349" s="82" t="s">
        <v>3795</v>
      </c>
      <c r="AY349" s="78" t="s">
        <v>66</v>
      </c>
      <c r="AZ349" s="2"/>
      <c r="BA349" s="3"/>
      <c r="BB349" s="3"/>
      <c r="BC349" s="3"/>
      <c r="BD349" s="3"/>
    </row>
    <row r="350" spans="1:56" x14ac:dyDescent="0.25">
      <c r="A350" s="64" t="s">
        <v>843</v>
      </c>
      <c r="B350" s="65"/>
      <c r="C350" s="65"/>
      <c r="D350" s="66"/>
      <c r="E350" s="96"/>
      <c r="F350" s="94" t="s">
        <v>3459</v>
      </c>
      <c r="G350" s="95"/>
      <c r="H350" s="69"/>
      <c r="I350" s="70"/>
      <c r="J350" s="97"/>
      <c r="K350" s="69" t="s">
        <v>4141</v>
      </c>
      <c r="L350" s="98"/>
      <c r="M350" s="74"/>
      <c r="N350" s="74"/>
      <c r="O350" s="75"/>
      <c r="P350" s="76"/>
      <c r="Q350" s="76"/>
      <c r="R350" s="108"/>
      <c r="S350" s="108"/>
      <c r="T350" s="108"/>
      <c r="U350" s="108"/>
      <c r="V350" s="109"/>
      <c r="W350" s="109"/>
      <c r="X350" s="109"/>
      <c r="Y350" s="109"/>
      <c r="Z350" s="50"/>
      <c r="AA350" s="71"/>
      <c r="AB350" s="71"/>
      <c r="AC350" s="72"/>
      <c r="AD350" s="78" t="s">
        <v>2157</v>
      </c>
      <c r="AE350" s="78">
        <v>3115</v>
      </c>
      <c r="AF350" s="78">
        <v>3261</v>
      </c>
      <c r="AG350" s="78">
        <v>8266</v>
      </c>
      <c r="AH350" s="78">
        <v>8615</v>
      </c>
      <c r="AI350" s="78"/>
      <c r="AJ350" s="78" t="s">
        <v>2445</v>
      </c>
      <c r="AK350" s="78"/>
      <c r="AL350" s="78"/>
      <c r="AM350" s="78"/>
      <c r="AN350" s="80">
        <v>41515.621354166666</v>
      </c>
      <c r="AO350" s="82" t="s">
        <v>3034</v>
      </c>
      <c r="AP350" s="78" t="b">
        <v>1</v>
      </c>
      <c r="AQ350" s="78" t="b">
        <v>0</v>
      </c>
      <c r="AR350" s="78" t="b">
        <v>1</v>
      </c>
      <c r="AS350" s="78" t="s">
        <v>399</v>
      </c>
      <c r="AT350" s="78">
        <v>19</v>
      </c>
      <c r="AU350" s="82" t="s">
        <v>410</v>
      </c>
      <c r="AV350" s="78" t="b">
        <v>0</v>
      </c>
      <c r="AW350" s="78" t="s">
        <v>460</v>
      </c>
      <c r="AX350" s="82" t="s">
        <v>3796</v>
      </c>
      <c r="AY350" s="78" t="s">
        <v>66</v>
      </c>
      <c r="AZ350" s="2"/>
      <c r="BA350" s="3"/>
      <c r="BB350" s="3"/>
      <c r="BC350" s="3"/>
      <c r="BD350" s="3"/>
    </row>
    <row r="351" spans="1:56" x14ac:dyDescent="0.25">
      <c r="A351" s="64" t="s">
        <v>962</v>
      </c>
      <c r="B351" s="65"/>
      <c r="C351" s="65"/>
      <c r="D351" s="66"/>
      <c r="E351" s="96"/>
      <c r="F351" s="94" t="s">
        <v>3460</v>
      </c>
      <c r="G351" s="95"/>
      <c r="H351" s="69"/>
      <c r="I351" s="70"/>
      <c r="J351" s="97"/>
      <c r="K351" s="69" t="s">
        <v>4142</v>
      </c>
      <c r="L351" s="98"/>
      <c r="M351" s="74"/>
      <c r="N351" s="74"/>
      <c r="O351" s="75"/>
      <c r="P351" s="76"/>
      <c r="Q351" s="76"/>
      <c r="R351" s="108"/>
      <c r="S351" s="108"/>
      <c r="T351" s="108"/>
      <c r="U351" s="108"/>
      <c r="V351" s="109"/>
      <c r="W351" s="109"/>
      <c r="X351" s="109"/>
      <c r="Y351" s="109"/>
      <c r="Z351" s="50"/>
      <c r="AA351" s="71"/>
      <c r="AB351" s="71"/>
      <c r="AC351" s="72"/>
      <c r="AD351" s="78" t="s">
        <v>2158</v>
      </c>
      <c r="AE351" s="78">
        <v>325</v>
      </c>
      <c r="AF351" s="78">
        <v>2945</v>
      </c>
      <c r="AG351" s="78">
        <v>13673</v>
      </c>
      <c r="AH351" s="78">
        <v>620</v>
      </c>
      <c r="AI351" s="78">
        <v>7200</v>
      </c>
      <c r="AJ351" s="78" t="s">
        <v>2446</v>
      </c>
      <c r="AK351" s="78" t="s">
        <v>2614</v>
      </c>
      <c r="AL351" s="82" t="s">
        <v>2775</v>
      </c>
      <c r="AM351" s="78" t="s">
        <v>366</v>
      </c>
      <c r="AN351" s="80">
        <v>40719.444560185184</v>
      </c>
      <c r="AO351" s="82" t="s">
        <v>3035</v>
      </c>
      <c r="AP351" s="78" t="b">
        <v>1</v>
      </c>
      <c r="AQ351" s="78" t="b">
        <v>0</v>
      </c>
      <c r="AR351" s="78" t="b">
        <v>0</v>
      </c>
      <c r="AS351" s="78" t="s">
        <v>399</v>
      </c>
      <c r="AT351" s="78">
        <v>34</v>
      </c>
      <c r="AU351" s="82" t="s">
        <v>410</v>
      </c>
      <c r="AV351" s="78" t="b">
        <v>0</v>
      </c>
      <c r="AW351" s="78" t="s">
        <v>460</v>
      </c>
      <c r="AX351" s="82" t="s">
        <v>3797</v>
      </c>
      <c r="AY351" s="78" t="s">
        <v>65</v>
      </c>
      <c r="AZ351" s="2"/>
      <c r="BA351" s="3"/>
      <c r="BB351" s="3"/>
      <c r="BC351" s="3"/>
      <c r="BD351" s="3"/>
    </row>
    <row r="352" spans="1:56" x14ac:dyDescent="0.25">
      <c r="A352" s="64" t="s">
        <v>844</v>
      </c>
      <c r="B352" s="65"/>
      <c r="C352" s="65"/>
      <c r="D352" s="66"/>
      <c r="E352" s="96"/>
      <c r="F352" s="94" t="s">
        <v>3461</v>
      </c>
      <c r="G352" s="95"/>
      <c r="H352" s="69"/>
      <c r="I352" s="70"/>
      <c r="J352" s="97"/>
      <c r="K352" s="69" t="s">
        <v>4143</v>
      </c>
      <c r="L352" s="98"/>
      <c r="M352" s="74"/>
      <c r="N352" s="74"/>
      <c r="O352" s="75"/>
      <c r="P352" s="76"/>
      <c r="Q352" s="76"/>
      <c r="R352" s="108"/>
      <c r="S352" s="108"/>
      <c r="T352" s="108"/>
      <c r="U352" s="108"/>
      <c r="V352" s="109"/>
      <c r="W352" s="109"/>
      <c r="X352" s="109"/>
      <c r="Y352" s="109"/>
      <c r="Z352" s="50"/>
      <c r="AA352" s="71"/>
      <c r="AB352" s="71"/>
      <c r="AC352" s="72"/>
      <c r="AD352" s="78" t="s">
        <v>2159</v>
      </c>
      <c r="AE352" s="78">
        <v>244</v>
      </c>
      <c r="AF352" s="78">
        <v>286</v>
      </c>
      <c r="AG352" s="78">
        <v>16667</v>
      </c>
      <c r="AH352" s="78">
        <v>16431</v>
      </c>
      <c r="AI352" s="78"/>
      <c r="AJ352" s="78"/>
      <c r="AK352" s="78"/>
      <c r="AL352" s="78"/>
      <c r="AM352" s="78"/>
      <c r="AN352" s="80">
        <v>41328.69158564815</v>
      </c>
      <c r="AO352" s="82" t="s">
        <v>3036</v>
      </c>
      <c r="AP352" s="78" t="b">
        <v>0</v>
      </c>
      <c r="AQ352" s="78" t="b">
        <v>0</v>
      </c>
      <c r="AR352" s="78" t="b">
        <v>0</v>
      </c>
      <c r="AS352" s="78" t="s">
        <v>552</v>
      </c>
      <c r="AT352" s="78">
        <v>11</v>
      </c>
      <c r="AU352" s="82" t="s">
        <v>414</v>
      </c>
      <c r="AV352" s="78" t="b">
        <v>0</v>
      </c>
      <c r="AW352" s="78" t="s">
        <v>460</v>
      </c>
      <c r="AX352" s="82" t="s">
        <v>3798</v>
      </c>
      <c r="AY352" s="78" t="s">
        <v>66</v>
      </c>
      <c r="AZ352" s="2"/>
      <c r="BA352" s="3"/>
      <c r="BB352" s="3"/>
      <c r="BC352" s="3"/>
      <c r="BD352" s="3"/>
    </row>
    <row r="353" spans="1:56" x14ac:dyDescent="0.25">
      <c r="A353" s="64" t="s">
        <v>845</v>
      </c>
      <c r="B353" s="65"/>
      <c r="C353" s="65"/>
      <c r="D353" s="66"/>
      <c r="E353" s="96"/>
      <c r="F353" s="94" t="s">
        <v>3462</v>
      </c>
      <c r="G353" s="95"/>
      <c r="H353" s="69"/>
      <c r="I353" s="70"/>
      <c r="J353" s="97"/>
      <c r="K353" s="69" t="s">
        <v>4144</v>
      </c>
      <c r="L353" s="98"/>
      <c r="M353" s="74"/>
      <c r="N353" s="74"/>
      <c r="O353" s="75"/>
      <c r="P353" s="76"/>
      <c r="Q353" s="76"/>
      <c r="R353" s="108"/>
      <c r="S353" s="108"/>
      <c r="T353" s="108"/>
      <c r="U353" s="108"/>
      <c r="V353" s="109"/>
      <c r="W353" s="109"/>
      <c r="X353" s="109"/>
      <c r="Y353" s="109"/>
      <c r="Z353" s="50"/>
      <c r="AA353" s="71"/>
      <c r="AB353" s="71"/>
      <c r="AC353" s="72"/>
      <c r="AD353" s="78" t="s">
        <v>2160</v>
      </c>
      <c r="AE353" s="78">
        <v>323</v>
      </c>
      <c r="AF353" s="78">
        <v>40</v>
      </c>
      <c r="AG353" s="78">
        <v>554</v>
      </c>
      <c r="AH353" s="78">
        <v>58</v>
      </c>
      <c r="AI353" s="78"/>
      <c r="AJ353" s="78" t="s">
        <v>2447</v>
      </c>
      <c r="AK353" s="78" t="s">
        <v>2615</v>
      </c>
      <c r="AL353" s="82" t="s">
        <v>2776</v>
      </c>
      <c r="AM353" s="78"/>
      <c r="AN353" s="80">
        <v>39982.507592592592</v>
      </c>
      <c r="AO353" s="82" t="s">
        <v>3037</v>
      </c>
      <c r="AP353" s="78" t="b">
        <v>0</v>
      </c>
      <c r="AQ353" s="78" t="b">
        <v>0</v>
      </c>
      <c r="AR353" s="78" t="b">
        <v>0</v>
      </c>
      <c r="AS353" s="78" t="s">
        <v>398</v>
      </c>
      <c r="AT353" s="78">
        <v>0</v>
      </c>
      <c r="AU353" s="82" t="s">
        <v>425</v>
      </c>
      <c r="AV353" s="78" t="b">
        <v>0</v>
      </c>
      <c r="AW353" s="78" t="s">
        <v>460</v>
      </c>
      <c r="AX353" s="82" t="s">
        <v>3799</v>
      </c>
      <c r="AY353" s="78" t="s">
        <v>66</v>
      </c>
      <c r="AZ353" s="2"/>
      <c r="BA353" s="3"/>
      <c r="BB353" s="3"/>
      <c r="BC353" s="3"/>
      <c r="BD353" s="3"/>
    </row>
    <row r="354" spans="1:56" x14ac:dyDescent="0.25">
      <c r="A354" s="64" t="s">
        <v>847</v>
      </c>
      <c r="B354" s="65"/>
      <c r="C354" s="65"/>
      <c r="D354" s="66"/>
      <c r="E354" s="96"/>
      <c r="F354" s="94" t="s">
        <v>3463</v>
      </c>
      <c r="G354" s="95"/>
      <c r="H354" s="69"/>
      <c r="I354" s="70"/>
      <c r="J354" s="97"/>
      <c r="K354" s="69" t="s">
        <v>4145</v>
      </c>
      <c r="L354" s="98"/>
      <c r="M354" s="74"/>
      <c r="N354" s="74"/>
      <c r="O354" s="75"/>
      <c r="P354" s="76"/>
      <c r="Q354" s="76"/>
      <c r="R354" s="108"/>
      <c r="S354" s="108"/>
      <c r="T354" s="108"/>
      <c r="U354" s="108"/>
      <c r="V354" s="109"/>
      <c r="W354" s="109"/>
      <c r="X354" s="109"/>
      <c r="Y354" s="109"/>
      <c r="Z354" s="50"/>
      <c r="AA354" s="71"/>
      <c r="AB354" s="71"/>
      <c r="AC354" s="72"/>
      <c r="AD354" s="78" t="s">
        <v>2161</v>
      </c>
      <c r="AE354" s="78">
        <v>54</v>
      </c>
      <c r="AF354" s="78">
        <v>42</v>
      </c>
      <c r="AG354" s="78">
        <v>2056</v>
      </c>
      <c r="AH354" s="78">
        <v>1524</v>
      </c>
      <c r="AI354" s="78"/>
      <c r="AJ354" s="78"/>
      <c r="AK354" s="78"/>
      <c r="AL354" s="78"/>
      <c r="AM354" s="78"/>
      <c r="AN354" s="80">
        <v>41450.464398148149</v>
      </c>
      <c r="AO354" s="78"/>
      <c r="AP354" s="78" t="b">
        <v>1</v>
      </c>
      <c r="AQ354" s="78" t="b">
        <v>0</v>
      </c>
      <c r="AR354" s="78" t="b">
        <v>1</v>
      </c>
      <c r="AS354" s="78" t="s">
        <v>552</v>
      </c>
      <c r="AT354" s="78">
        <v>0</v>
      </c>
      <c r="AU354" s="82" t="s">
        <v>410</v>
      </c>
      <c r="AV354" s="78" t="b">
        <v>0</v>
      </c>
      <c r="AW354" s="78" t="s">
        <v>460</v>
      </c>
      <c r="AX354" s="82" t="s">
        <v>3800</v>
      </c>
      <c r="AY354" s="78" t="s">
        <v>66</v>
      </c>
      <c r="AZ354" s="2"/>
      <c r="BA354" s="3"/>
      <c r="BB354" s="3"/>
      <c r="BC354" s="3"/>
      <c r="BD354" s="3"/>
    </row>
    <row r="355" spans="1:56" x14ac:dyDescent="0.25">
      <c r="A355" s="64" t="s">
        <v>848</v>
      </c>
      <c r="B355" s="65"/>
      <c r="C355" s="65"/>
      <c r="D355" s="66"/>
      <c r="E355" s="96"/>
      <c r="F355" s="94" t="s">
        <v>3464</v>
      </c>
      <c r="G355" s="95"/>
      <c r="H355" s="69"/>
      <c r="I355" s="70"/>
      <c r="J355" s="97"/>
      <c r="K355" s="69" t="s">
        <v>4146</v>
      </c>
      <c r="L355" s="98"/>
      <c r="M355" s="74"/>
      <c r="N355" s="74"/>
      <c r="O355" s="75"/>
      <c r="P355" s="76"/>
      <c r="Q355" s="76"/>
      <c r="R355" s="108"/>
      <c r="S355" s="108"/>
      <c r="T355" s="108"/>
      <c r="U355" s="108"/>
      <c r="V355" s="109"/>
      <c r="W355" s="109"/>
      <c r="X355" s="109"/>
      <c r="Y355" s="109"/>
      <c r="Z355" s="50"/>
      <c r="AA355" s="71"/>
      <c r="AB355" s="71"/>
      <c r="AC355" s="72"/>
      <c r="AD355" s="78" t="s">
        <v>2162</v>
      </c>
      <c r="AE355" s="78">
        <v>84</v>
      </c>
      <c r="AF355" s="78">
        <v>35</v>
      </c>
      <c r="AG355" s="78">
        <v>1920</v>
      </c>
      <c r="AH355" s="78">
        <v>6215</v>
      </c>
      <c r="AI355" s="78"/>
      <c r="AJ355" s="78" t="s">
        <v>2448</v>
      </c>
      <c r="AK355" s="78" t="s">
        <v>2616</v>
      </c>
      <c r="AL355" s="78"/>
      <c r="AM355" s="78"/>
      <c r="AN355" s="80">
        <v>42179.883692129632</v>
      </c>
      <c r="AO355" s="78"/>
      <c r="AP355" s="78" t="b">
        <v>1</v>
      </c>
      <c r="AQ355" s="78" t="b">
        <v>0</v>
      </c>
      <c r="AR355" s="78" t="b">
        <v>0</v>
      </c>
      <c r="AS355" s="78" t="s">
        <v>404</v>
      </c>
      <c r="AT355" s="78">
        <v>8</v>
      </c>
      <c r="AU355" s="82" t="s">
        <v>410</v>
      </c>
      <c r="AV355" s="78" t="b">
        <v>0</v>
      </c>
      <c r="AW355" s="78" t="s">
        <v>460</v>
      </c>
      <c r="AX355" s="82" t="s">
        <v>3801</v>
      </c>
      <c r="AY355" s="78" t="s">
        <v>66</v>
      </c>
      <c r="AZ355" s="2"/>
      <c r="BA355" s="3"/>
      <c r="BB355" s="3"/>
      <c r="BC355" s="3"/>
      <c r="BD355" s="3"/>
    </row>
    <row r="356" spans="1:56" x14ac:dyDescent="0.25">
      <c r="A356" s="64" t="s">
        <v>849</v>
      </c>
      <c r="B356" s="65"/>
      <c r="C356" s="65"/>
      <c r="D356" s="66"/>
      <c r="E356" s="96"/>
      <c r="F356" s="94" t="s">
        <v>3465</v>
      </c>
      <c r="G356" s="95"/>
      <c r="H356" s="69"/>
      <c r="I356" s="70"/>
      <c r="J356" s="97"/>
      <c r="K356" s="69" t="s">
        <v>4147</v>
      </c>
      <c r="L356" s="98"/>
      <c r="M356" s="74"/>
      <c r="N356" s="74"/>
      <c r="O356" s="75"/>
      <c r="P356" s="76"/>
      <c r="Q356" s="76"/>
      <c r="R356" s="108"/>
      <c r="S356" s="108"/>
      <c r="T356" s="108"/>
      <c r="U356" s="108"/>
      <c r="V356" s="109"/>
      <c r="W356" s="109"/>
      <c r="X356" s="109"/>
      <c r="Y356" s="109"/>
      <c r="Z356" s="50"/>
      <c r="AA356" s="71"/>
      <c r="AB356" s="71"/>
      <c r="AC356" s="72"/>
      <c r="AD356" s="78" t="s">
        <v>849</v>
      </c>
      <c r="AE356" s="78">
        <v>612</v>
      </c>
      <c r="AF356" s="78">
        <v>632</v>
      </c>
      <c r="AG356" s="78">
        <v>4857</v>
      </c>
      <c r="AH356" s="78">
        <v>2295</v>
      </c>
      <c r="AI356" s="78">
        <v>36000</v>
      </c>
      <c r="AJ356" s="78" t="s">
        <v>2449</v>
      </c>
      <c r="AK356" s="78" t="s">
        <v>2617</v>
      </c>
      <c r="AL356" s="78"/>
      <c r="AM356" s="78" t="s">
        <v>367</v>
      </c>
      <c r="AN356" s="80">
        <v>39755.039861111109</v>
      </c>
      <c r="AO356" s="82" t="s">
        <v>3038</v>
      </c>
      <c r="AP356" s="78" t="b">
        <v>1</v>
      </c>
      <c r="AQ356" s="78" t="b">
        <v>0</v>
      </c>
      <c r="AR356" s="78" t="b">
        <v>0</v>
      </c>
      <c r="AS356" s="78" t="s">
        <v>398</v>
      </c>
      <c r="AT356" s="78">
        <v>98</v>
      </c>
      <c r="AU356" s="82" t="s">
        <v>410</v>
      </c>
      <c r="AV356" s="78" t="b">
        <v>0</v>
      </c>
      <c r="AW356" s="78" t="s">
        <v>460</v>
      </c>
      <c r="AX356" s="82" t="s">
        <v>3802</v>
      </c>
      <c r="AY356" s="78" t="s">
        <v>66</v>
      </c>
      <c r="AZ356" s="2"/>
      <c r="BA356" s="3"/>
      <c r="BB356" s="3"/>
      <c r="BC356" s="3"/>
      <c r="BD356" s="3"/>
    </row>
    <row r="357" spans="1:56" x14ac:dyDescent="0.25">
      <c r="A357" s="64" t="s">
        <v>850</v>
      </c>
      <c r="B357" s="65"/>
      <c r="C357" s="65"/>
      <c r="D357" s="66"/>
      <c r="E357" s="96"/>
      <c r="F357" s="94" t="s">
        <v>3466</v>
      </c>
      <c r="G357" s="95"/>
      <c r="H357" s="69"/>
      <c r="I357" s="70"/>
      <c r="J357" s="97"/>
      <c r="K357" s="69" t="s">
        <v>4148</v>
      </c>
      <c r="L357" s="98"/>
      <c r="M357" s="74"/>
      <c r="N357" s="74"/>
      <c r="O357" s="75"/>
      <c r="P357" s="76"/>
      <c r="Q357" s="76"/>
      <c r="R357" s="108"/>
      <c r="S357" s="108"/>
      <c r="T357" s="108"/>
      <c r="U357" s="108"/>
      <c r="V357" s="109"/>
      <c r="W357" s="109"/>
      <c r="X357" s="109"/>
      <c r="Y357" s="109"/>
      <c r="Z357" s="50"/>
      <c r="AA357" s="71"/>
      <c r="AB357" s="71"/>
      <c r="AC357" s="72"/>
      <c r="AD357" s="78" t="s">
        <v>2163</v>
      </c>
      <c r="AE357" s="78">
        <v>854</v>
      </c>
      <c r="AF357" s="78">
        <v>988</v>
      </c>
      <c r="AG357" s="78">
        <v>110355</v>
      </c>
      <c r="AH357" s="78">
        <v>3594</v>
      </c>
      <c r="AI357" s="78">
        <v>-25200</v>
      </c>
      <c r="AJ357" s="78"/>
      <c r="AK357" s="78"/>
      <c r="AL357" s="78"/>
      <c r="AM357" s="78" t="s">
        <v>354</v>
      </c>
      <c r="AN357" s="80">
        <v>40297.270185185182</v>
      </c>
      <c r="AO357" s="78"/>
      <c r="AP357" s="78" t="b">
        <v>1</v>
      </c>
      <c r="AQ357" s="78" t="b">
        <v>0</v>
      </c>
      <c r="AR357" s="78" t="b">
        <v>0</v>
      </c>
      <c r="AS357" s="78" t="s">
        <v>398</v>
      </c>
      <c r="AT357" s="78">
        <v>94</v>
      </c>
      <c r="AU357" s="82" t="s">
        <v>410</v>
      </c>
      <c r="AV357" s="78" t="b">
        <v>0</v>
      </c>
      <c r="AW357" s="78" t="s">
        <v>460</v>
      </c>
      <c r="AX357" s="82" t="s">
        <v>3803</v>
      </c>
      <c r="AY357" s="78" t="s">
        <v>66</v>
      </c>
      <c r="AZ357" s="2"/>
      <c r="BA357" s="3"/>
      <c r="BB357" s="3"/>
      <c r="BC357" s="3"/>
      <c r="BD357" s="3"/>
    </row>
    <row r="358" spans="1:56" x14ac:dyDescent="0.25">
      <c r="A358" s="64" t="s">
        <v>851</v>
      </c>
      <c r="B358" s="65"/>
      <c r="C358" s="65"/>
      <c r="D358" s="66"/>
      <c r="E358" s="96"/>
      <c r="F358" s="94" t="s">
        <v>3467</v>
      </c>
      <c r="G358" s="95"/>
      <c r="H358" s="69"/>
      <c r="I358" s="70"/>
      <c r="J358" s="97"/>
      <c r="K358" s="69" t="s">
        <v>4149</v>
      </c>
      <c r="L358" s="98"/>
      <c r="M358" s="74"/>
      <c r="N358" s="74"/>
      <c r="O358" s="75"/>
      <c r="P358" s="76"/>
      <c r="Q358" s="76"/>
      <c r="R358" s="108"/>
      <c r="S358" s="108"/>
      <c r="T358" s="108"/>
      <c r="U358" s="108"/>
      <c r="V358" s="109"/>
      <c r="W358" s="109"/>
      <c r="X358" s="109"/>
      <c r="Y358" s="109"/>
      <c r="Z358" s="50"/>
      <c r="AA358" s="71"/>
      <c r="AB358" s="71"/>
      <c r="AC358" s="72"/>
      <c r="AD358" s="78" t="s">
        <v>510</v>
      </c>
      <c r="AE358" s="78">
        <v>166</v>
      </c>
      <c r="AF358" s="78">
        <v>35</v>
      </c>
      <c r="AG358" s="78">
        <v>1401</v>
      </c>
      <c r="AH358" s="78">
        <v>0</v>
      </c>
      <c r="AI358" s="78"/>
      <c r="AJ358" s="78"/>
      <c r="AK358" s="78"/>
      <c r="AL358" s="78"/>
      <c r="AM358" s="78"/>
      <c r="AN358" s="80">
        <v>42424.420775462961</v>
      </c>
      <c r="AO358" s="82" t="s">
        <v>3039</v>
      </c>
      <c r="AP358" s="78" t="b">
        <v>0</v>
      </c>
      <c r="AQ358" s="78" t="b">
        <v>0</v>
      </c>
      <c r="AR358" s="78" t="b">
        <v>0</v>
      </c>
      <c r="AS358" s="78" t="s">
        <v>400</v>
      </c>
      <c r="AT358" s="78">
        <v>3</v>
      </c>
      <c r="AU358" s="82" t="s">
        <v>414</v>
      </c>
      <c r="AV358" s="78" t="b">
        <v>0</v>
      </c>
      <c r="AW358" s="78" t="s">
        <v>460</v>
      </c>
      <c r="AX358" s="82" t="s">
        <v>3804</v>
      </c>
      <c r="AY358" s="78" t="s">
        <v>66</v>
      </c>
      <c r="AZ358" s="2"/>
      <c r="BA358" s="3"/>
      <c r="BB358" s="3"/>
      <c r="BC358" s="3"/>
      <c r="BD358" s="3"/>
    </row>
    <row r="359" spans="1:56" x14ac:dyDescent="0.25">
      <c r="A359" s="64" t="s">
        <v>852</v>
      </c>
      <c r="B359" s="65"/>
      <c r="C359" s="65"/>
      <c r="D359" s="66"/>
      <c r="E359" s="96"/>
      <c r="F359" s="94" t="s">
        <v>3468</v>
      </c>
      <c r="G359" s="95"/>
      <c r="H359" s="69"/>
      <c r="I359" s="70"/>
      <c r="J359" s="97"/>
      <c r="K359" s="69" t="s">
        <v>4150</v>
      </c>
      <c r="L359" s="98"/>
      <c r="M359" s="74"/>
      <c r="N359" s="74"/>
      <c r="O359" s="75"/>
      <c r="P359" s="76"/>
      <c r="Q359" s="76"/>
      <c r="R359" s="108"/>
      <c r="S359" s="108"/>
      <c r="T359" s="108"/>
      <c r="U359" s="108"/>
      <c r="V359" s="109"/>
      <c r="W359" s="109"/>
      <c r="X359" s="109"/>
      <c r="Y359" s="109"/>
      <c r="Z359" s="50"/>
      <c r="AA359" s="71"/>
      <c r="AB359" s="71"/>
      <c r="AC359" s="72"/>
      <c r="AD359" s="78" t="s">
        <v>2164</v>
      </c>
      <c r="AE359" s="78">
        <v>6237</v>
      </c>
      <c r="AF359" s="78">
        <v>6156</v>
      </c>
      <c r="AG359" s="78">
        <v>75700</v>
      </c>
      <c r="AH359" s="78">
        <v>3198</v>
      </c>
      <c r="AI359" s="78">
        <v>7200</v>
      </c>
      <c r="AJ359" s="78" t="s">
        <v>2450</v>
      </c>
      <c r="AK359" s="78"/>
      <c r="AL359" s="82" t="s">
        <v>2777</v>
      </c>
      <c r="AM359" s="78" t="s">
        <v>545</v>
      </c>
      <c r="AN359" s="80">
        <v>40875.926006944443</v>
      </c>
      <c r="AO359" s="82" t="s">
        <v>3040</v>
      </c>
      <c r="AP359" s="78" t="b">
        <v>0</v>
      </c>
      <c r="AQ359" s="78" t="b">
        <v>0</v>
      </c>
      <c r="AR359" s="78" t="b">
        <v>1</v>
      </c>
      <c r="AS359" s="78" t="s">
        <v>399</v>
      </c>
      <c r="AT359" s="78">
        <v>78</v>
      </c>
      <c r="AU359" s="82" t="s">
        <v>3148</v>
      </c>
      <c r="AV359" s="78" t="b">
        <v>0</v>
      </c>
      <c r="AW359" s="78" t="s">
        <v>460</v>
      </c>
      <c r="AX359" s="82" t="s">
        <v>3805</v>
      </c>
      <c r="AY359" s="78" t="s">
        <v>66</v>
      </c>
      <c r="AZ359" s="2"/>
      <c r="BA359" s="3"/>
      <c r="BB359" s="3"/>
      <c r="BC359" s="3"/>
      <c r="BD359" s="3"/>
    </row>
    <row r="360" spans="1:56" x14ac:dyDescent="0.25">
      <c r="A360" s="64" t="s">
        <v>963</v>
      </c>
      <c r="B360" s="65"/>
      <c r="C360" s="65"/>
      <c r="D360" s="66"/>
      <c r="E360" s="96"/>
      <c r="F360" s="94" t="s">
        <v>3469</v>
      </c>
      <c r="G360" s="95"/>
      <c r="H360" s="69"/>
      <c r="I360" s="70"/>
      <c r="J360" s="97"/>
      <c r="K360" s="69" t="s">
        <v>4151</v>
      </c>
      <c r="L360" s="98"/>
      <c r="M360" s="74"/>
      <c r="N360" s="74"/>
      <c r="O360" s="75"/>
      <c r="P360" s="76"/>
      <c r="Q360" s="76"/>
      <c r="R360" s="108"/>
      <c r="S360" s="108"/>
      <c r="T360" s="108"/>
      <c r="U360" s="108"/>
      <c r="V360" s="109"/>
      <c r="W360" s="109"/>
      <c r="X360" s="109"/>
      <c r="Y360" s="109"/>
      <c r="Z360" s="50"/>
      <c r="AA360" s="71"/>
      <c r="AB360" s="71"/>
      <c r="AC360" s="72"/>
      <c r="AD360" s="78" t="s">
        <v>2165</v>
      </c>
      <c r="AE360" s="78">
        <v>700</v>
      </c>
      <c r="AF360" s="78">
        <v>1463</v>
      </c>
      <c r="AG360" s="78">
        <v>8764</v>
      </c>
      <c r="AH360" s="78">
        <v>514</v>
      </c>
      <c r="AI360" s="78">
        <v>7200</v>
      </c>
      <c r="AJ360" s="78" t="s">
        <v>2451</v>
      </c>
      <c r="AK360" s="78"/>
      <c r="AL360" s="82" t="s">
        <v>2778</v>
      </c>
      <c r="AM360" s="78" t="s">
        <v>317</v>
      </c>
      <c r="AN360" s="80">
        <v>41721.798391203702</v>
      </c>
      <c r="AO360" s="82" t="s">
        <v>3041</v>
      </c>
      <c r="AP360" s="78" t="b">
        <v>1</v>
      </c>
      <c r="AQ360" s="78" t="b">
        <v>0</v>
      </c>
      <c r="AR360" s="78" t="b">
        <v>0</v>
      </c>
      <c r="AS360" s="78" t="s">
        <v>399</v>
      </c>
      <c r="AT360" s="78">
        <v>39</v>
      </c>
      <c r="AU360" s="82" t="s">
        <v>410</v>
      </c>
      <c r="AV360" s="78" t="b">
        <v>0</v>
      </c>
      <c r="AW360" s="78" t="s">
        <v>460</v>
      </c>
      <c r="AX360" s="82" t="s">
        <v>3806</v>
      </c>
      <c r="AY360" s="78" t="s">
        <v>65</v>
      </c>
      <c r="AZ360" s="2"/>
      <c r="BA360" s="3"/>
      <c r="BB360" s="3"/>
      <c r="BC360" s="3"/>
      <c r="BD360" s="3"/>
    </row>
    <row r="361" spans="1:56" x14ac:dyDescent="0.25">
      <c r="A361" s="64" t="s">
        <v>854</v>
      </c>
      <c r="B361" s="65"/>
      <c r="C361" s="65"/>
      <c r="D361" s="66"/>
      <c r="E361" s="96"/>
      <c r="F361" s="94" t="s">
        <v>3470</v>
      </c>
      <c r="G361" s="95"/>
      <c r="H361" s="69"/>
      <c r="I361" s="70"/>
      <c r="J361" s="97"/>
      <c r="K361" s="69" t="s">
        <v>4152</v>
      </c>
      <c r="L361" s="98"/>
      <c r="M361" s="74"/>
      <c r="N361" s="74"/>
      <c r="O361" s="75"/>
      <c r="P361" s="76"/>
      <c r="Q361" s="76"/>
      <c r="R361" s="108"/>
      <c r="S361" s="108"/>
      <c r="T361" s="108"/>
      <c r="U361" s="108"/>
      <c r="V361" s="109"/>
      <c r="W361" s="109"/>
      <c r="X361" s="109"/>
      <c r="Y361" s="109"/>
      <c r="Z361" s="50"/>
      <c r="AA361" s="71"/>
      <c r="AB361" s="71"/>
      <c r="AC361" s="72"/>
      <c r="AD361" s="78" t="s">
        <v>2166</v>
      </c>
      <c r="AE361" s="78">
        <v>216</v>
      </c>
      <c r="AF361" s="78">
        <v>485</v>
      </c>
      <c r="AG361" s="78">
        <v>11839</v>
      </c>
      <c r="AH361" s="78">
        <v>4699</v>
      </c>
      <c r="AI361" s="78"/>
      <c r="AJ361" s="78" t="s">
        <v>2452</v>
      </c>
      <c r="AK361" s="78" t="s">
        <v>2618</v>
      </c>
      <c r="AL361" s="78"/>
      <c r="AM361" s="78"/>
      <c r="AN361" s="80">
        <v>41994.838043981479</v>
      </c>
      <c r="AO361" s="82" t="s">
        <v>3042</v>
      </c>
      <c r="AP361" s="78" t="b">
        <v>1</v>
      </c>
      <c r="AQ361" s="78" t="b">
        <v>0</v>
      </c>
      <c r="AR361" s="78" t="b">
        <v>0</v>
      </c>
      <c r="AS361" s="78" t="s">
        <v>398</v>
      </c>
      <c r="AT361" s="78">
        <v>22</v>
      </c>
      <c r="AU361" s="82" t="s">
        <v>410</v>
      </c>
      <c r="AV361" s="78" t="b">
        <v>0</v>
      </c>
      <c r="AW361" s="78" t="s">
        <v>460</v>
      </c>
      <c r="AX361" s="82" t="s">
        <v>3807</v>
      </c>
      <c r="AY361" s="78" t="s">
        <v>66</v>
      </c>
      <c r="AZ361" s="2"/>
      <c r="BA361" s="3"/>
      <c r="BB361" s="3"/>
      <c r="BC361" s="3"/>
      <c r="BD361" s="3"/>
    </row>
    <row r="362" spans="1:56" x14ac:dyDescent="0.25">
      <c r="A362" s="64" t="s">
        <v>855</v>
      </c>
      <c r="B362" s="65"/>
      <c r="C362" s="65"/>
      <c r="D362" s="66"/>
      <c r="E362" s="96"/>
      <c r="F362" s="94" t="s">
        <v>3471</v>
      </c>
      <c r="G362" s="95"/>
      <c r="H362" s="69"/>
      <c r="I362" s="70"/>
      <c r="J362" s="97"/>
      <c r="K362" s="69" t="s">
        <v>4153</v>
      </c>
      <c r="L362" s="98"/>
      <c r="M362" s="74"/>
      <c r="N362" s="74"/>
      <c r="O362" s="75"/>
      <c r="P362" s="76"/>
      <c r="Q362" s="76"/>
      <c r="R362" s="108"/>
      <c r="S362" s="108"/>
      <c r="T362" s="108"/>
      <c r="U362" s="108"/>
      <c r="V362" s="109"/>
      <c r="W362" s="109"/>
      <c r="X362" s="109"/>
      <c r="Y362" s="109"/>
      <c r="Z362" s="50"/>
      <c r="AA362" s="71"/>
      <c r="AB362" s="71"/>
      <c r="AC362" s="72"/>
      <c r="AD362" s="78" t="s">
        <v>2167</v>
      </c>
      <c r="AE362" s="78">
        <v>1562</v>
      </c>
      <c r="AF362" s="78">
        <v>1188</v>
      </c>
      <c r="AG362" s="78">
        <v>38716</v>
      </c>
      <c r="AH362" s="78">
        <v>6500</v>
      </c>
      <c r="AI362" s="78">
        <v>7200</v>
      </c>
      <c r="AJ362" s="78" t="s">
        <v>2453</v>
      </c>
      <c r="AK362" s="78" t="s">
        <v>588</v>
      </c>
      <c r="AL362" s="78"/>
      <c r="AM362" s="78" t="s">
        <v>317</v>
      </c>
      <c r="AN362" s="80">
        <v>41225.749988425923</v>
      </c>
      <c r="AO362" s="78"/>
      <c r="AP362" s="78" t="b">
        <v>0</v>
      </c>
      <c r="AQ362" s="78" t="b">
        <v>0</v>
      </c>
      <c r="AR362" s="78" t="b">
        <v>0</v>
      </c>
      <c r="AS362" s="78" t="s">
        <v>404</v>
      </c>
      <c r="AT362" s="78">
        <v>163</v>
      </c>
      <c r="AU362" s="82" t="s">
        <v>430</v>
      </c>
      <c r="AV362" s="78" t="b">
        <v>0</v>
      </c>
      <c r="AW362" s="78" t="s">
        <v>460</v>
      </c>
      <c r="AX362" s="82" t="s">
        <v>3808</v>
      </c>
      <c r="AY362" s="78" t="s">
        <v>66</v>
      </c>
      <c r="AZ362" s="2"/>
      <c r="BA362" s="3"/>
      <c r="BB362" s="3"/>
      <c r="BC362" s="3"/>
      <c r="BD362" s="3"/>
    </row>
    <row r="363" spans="1:56" x14ac:dyDescent="0.25">
      <c r="A363" s="64" t="s">
        <v>856</v>
      </c>
      <c r="B363" s="65"/>
      <c r="C363" s="65"/>
      <c r="D363" s="66"/>
      <c r="E363" s="96"/>
      <c r="F363" s="94" t="s">
        <v>3472</v>
      </c>
      <c r="G363" s="95"/>
      <c r="H363" s="69"/>
      <c r="I363" s="70"/>
      <c r="J363" s="97"/>
      <c r="K363" s="69" t="s">
        <v>4154</v>
      </c>
      <c r="L363" s="98"/>
      <c r="M363" s="74"/>
      <c r="N363" s="74"/>
      <c r="O363" s="75"/>
      <c r="P363" s="76"/>
      <c r="Q363" s="76"/>
      <c r="R363" s="108"/>
      <c r="S363" s="108"/>
      <c r="T363" s="108"/>
      <c r="U363" s="108"/>
      <c r="V363" s="109"/>
      <c r="W363" s="109"/>
      <c r="X363" s="109"/>
      <c r="Y363" s="109"/>
      <c r="Z363" s="50"/>
      <c r="AA363" s="71"/>
      <c r="AB363" s="71"/>
      <c r="AC363" s="72"/>
      <c r="AD363" s="78" t="s">
        <v>2168</v>
      </c>
      <c r="AE363" s="78">
        <v>4938</v>
      </c>
      <c r="AF363" s="78">
        <v>5250</v>
      </c>
      <c r="AG363" s="78">
        <v>41073</v>
      </c>
      <c r="AH363" s="78">
        <v>48986</v>
      </c>
      <c r="AI363" s="78">
        <v>-18000</v>
      </c>
      <c r="AJ363" s="78" t="s">
        <v>2454</v>
      </c>
      <c r="AK363" s="78" t="s">
        <v>531</v>
      </c>
      <c r="AL363" s="78"/>
      <c r="AM363" s="78" t="s">
        <v>355</v>
      </c>
      <c r="AN363" s="80">
        <v>39967.631168981483</v>
      </c>
      <c r="AO363" s="82" t="s">
        <v>3043</v>
      </c>
      <c r="AP363" s="78" t="b">
        <v>0</v>
      </c>
      <c r="AQ363" s="78" t="b">
        <v>0</v>
      </c>
      <c r="AR363" s="78" t="b">
        <v>1</v>
      </c>
      <c r="AS363" s="78" t="s">
        <v>398</v>
      </c>
      <c r="AT363" s="78">
        <v>143</v>
      </c>
      <c r="AU363" s="82" t="s">
        <v>412</v>
      </c>
      <c r="AV363" s="78" t="b">
        <v>0</v>
      </c>
      <c r="AW363" s="78" t="s">
        <v>460</v>
      </c>
      <c r="AX363" s="82" t="s">
        <v>3809</v>
      </c>
      <c r="AY363" s="78" t="s">
        <v>66</v>
      </c>
      <c r="AZ363" s="2"/>
      <c r="BA363" s="3"/>
      <c r="BB363" s="3"/>
      <c r="BC363" s="3"/>
      <c r="BD363" s="3"/>
    </row>
    <row r="364" spans="1:56" x14ac:dyDescent="0.25">
      <c r="A364" s="64" t="s">
        <v>857</v>
      </c>
      <c r="B364" s="65"/>
      <c r="C364" s="65"/>
      <c r="D364" s="66"/>
      <c r="E364" s="96"/>
      <c r="F364" s="94" t="s">
        <v>3473</v>
      </c>
      <c r="G364" s="95"/>
      <c r="H364" s="69"/>
      <c r="I364" s="70"/>
      <c r="J364" s="97"/>
      <c r="K364" s="69" t="s">
        <v>4155</v>
      </c>
      <c r="L364" s="98"/>
      <c r="M364" s="74"/>
      <c r="N364" s="74"/>
      <c r="O364" s="75"/>
      <c r="P364" s="76"/>
      <c r="Q364" s="76"/>
      <c r="R364" s="108"/>
      <c r="S364" s="108"/>
      <c r="T364" s="108"/>
      <c r="U364" s="108"/>
      <c r="V364" s="109"/>
      <c r="W364" s="109"/>
      <c r="X364" s="109"/>
      <c r="Y364" s="109"/>
      <c r="Z364" s="50"/>
      <c r="AA364" s="71"/>
      <c r="AB364" s="71"/>
      <c r="AC364" s="72"/>
      <c r="AD364" s="78" t="s">
        <v>2169</v>
      </c>
      <c r="AE364" s="78">
        <v>220</v>
      </c>
      <c r="AF364" s="78">
        <v>335</v>
      </c>
      <c r="AG364" s="78">
        <v>13407</v>
      </c>
      <c r="AH364" s="78">
        <v>58</v>
      </c>
      <c r="AI364" s="78">
        <v>-14400</v>
      </c>
      <c r="AJ364" s="78" t="s">
        <v>2455</v>
      </c>
      <c r="AK364" s="78"/>
      <c r="AL364" s="78"/>
      <c r="AM364" s="78" t="s">
        <v>356</v>
      </c>
      <c r="AN364" s="80">
        <v>41449.734942129631</v>
      </c>
      <c r="AO364" s="78"/>
      <c r="AP364" s="78" t="b">
        <v>1</v>
      </c>
      <c r="AQ364" s="78" t="b">
        <v>0</v>
      </c>
      <c r="AR364" s="78" t="b">
        <v>1</v>
      </c>
      <c r="AS364" s="78" t="s">
        <v>398</v>
      </c>
      <c r="AT364" s="78">
        <v>38</v>
      </c>
      <c r="AU364" s="82" t="s">
        <v>410</v>
      </c>
      <c r="AV364" s="78" t="b">
        <v>0</v>
      </c>
      <c r="AW364" s="78" t="s">
        <v>460</v>
      </c>
      <c r="AX364" s="82" t="s">
        <v>3810</v>
      </c>
      <c r="AY364" s="78" t="s">
        <v>66</v>
      </c>
      <c r="AZ364" s="2"/>
      <c r="BA364" s="3"/>
      <c r="BB364" s="3"/>
      <c r="BC364" s="3"/>
      <c r="BD364" s="3"/>
    </row>
    <row r="365" spans="1:56" x14ac:dyDescent="0.25">
      <c r="A365" s="64" t="s">
        <v>858</v>
      </c>
      <c r="B365" s="65"/>
      <c r="C365" s="65"/>
      <c r="D365" s="66"/>
      <c r="E365" s="96"/>
      <c r="F365" s="94" t="s">
        <v>3474</v>
      </c>
      <c r="G365" s="95"/>
      <c r="H365" s="69"/>
      <c r="I365" s="70"/>
      <c r="J365" s="97"/>
      <c r="K365" s="69" t="s">
        <v>4156</v>
      </c>
      <c r="L365" s="98"/>
      <c r="M365" s="74"/>
      <c r="N365" s="74"/>
      <c r="O365" s="75"/>
      <c r="P365" s="76"/>
      <c r="Q365" s="76"/>
      <c r="R365" s="108"/>
      <c r="S365" s="108"/>
      <c r="T365" s="108"/>
      <c r="U365" s="108"/>
      <c r="V365" s="109"/>
      <c r="W365" s="109"/>
      <c r="X365" s="109"/>
      <c r="Y365" s="109"/>
      <c r="Z365" s="50"/>
      <c r="AA365" s="71"/>
      <c r="AB365" s="71"/>
      <c r="AC365" s="72"/>
      <c r="AD365" s="78" t="s">
        <v>2170</v>
      </c>
      <c r="AE365" s="78">
        <v>79</v>
      </c>
      <c r="AF365" s="78">
        <v>137</v>
      </c>
      <c r="AG365" s="78">
        <v>298</v>
      </c>
      <c r="AH365" s="78">
        <v>16</v>
      </c>
      <c r="AI365" s="78"/>
      <c r="AJ365" s="78" t="s">
        <v>2456</v>
      </c>
      <c r="AK365" s="78" t="s">
        <v>2619</v>
      </c>
      <c r="AL365" s="78"/>
      <c r="AM365" s="78"/>
      <c r="AN365" s="80">
        <v>42148.420798611114</v>
      </c>
      <c r="AO365" s="82" t="s">
        <v>3044</v>
      </c>
      <c r="AP365" s="78" t="b">
        <v>0</v>
      </c>
      <c r="AQ365" s="78" t="b">
        <v>0</v>
      </c>
      <c r="AR365" s="78" t="b">
        <v>0</v>
      </c>
      <c r="AS365" s="78" t="s">
        <v>398</v>
      </c>
      <c r="AT365" s="78">
        <v>5</v>
      </c>
      <c r="AU365" s="82" t="s">
        <v>418</v>
      </c>
      <c r="AV365" s="78" t="b">
        <v>0</v>
      </c>
      <c r="AW365" s="78" t="s">
        <v>460</v>
      </c>
      <c r="AX365" s="82" t="s">
        <v>3811</v>
      </c>
      <c r="AY365" s="78" t="s">
        <v>66</v>
      </c>
      <c r="AZ365" s="2"/>
      <c r="BA365" s="3"/>
      <c r="BB365" s="3"/>
      <c r="BC365" s="3"/>
      <c r="BD365" s="3"/>
    </row>
    <row r="366" spans="1:56" x14ac:dyDescent="0.25">
      <c r="A366" s="64" t="s">
        <v>859</v>
      </c>
      <c r="B366" s="65"/>
      <c r="C366" s="65"/>
      <c r="D366" s="66"/>
      <c r="E366" s="96"/>
      <c r="F366" s="94" t="s">
        <v>3475</v>
      </c>
      <c r="G366" s="95"/>
      <c r="H366" s="69"/>
      <c r="I366" s="70"/>
      <c r="J366" s="97"/>
      <c r="K366" s="69" t="s">
        <v>4157</v>
      </c>
      <c r="L366" s="98"/>
      <c r="M366" s="74"/>
      <c r="N366" s="74"/>
      <c r="O366" s="75"/>
      <c r="P366" s="76"/>
      <c r="Q366" s="76"/>
      <c r="R366" s="108"/>
      <c r="S366" s="108"/>
      <c r="T366" s="108"/>
      <c r="U366" s="108"/>
      <c r="V366" s="109"/>
      <c r="W366" s="109"/>
      <c r="X366" s="109"/>
      <c r="Y366" s="109"/>
      <c r="Z366" s="50"/>
      <c r="AA366" s="71"/>
      <c r="AB366" s="71"/>
      <c r="AC366" s="72"/>
      <c r="AD366" s="78" t="s">
        <v>2171</v>
      </c>
      <c r="AE366" s="78">
        <v>1882</v>
      </c>
      <c r="AF366" s="78">
        <v>1502</v>
      </c>
      <c r="AG366" s="78">
        <v>17694</v>
      </c>
      <c r="AH366" s="78">
        <v>2685</v>
      </c>
      <c r="AI366" s="78">
        <v>3600</v>
      </c>
      <c r="AJ366" s="78" t="s">
        <v>2457</v>
      </c>
      <c r="AK366" s="78" t="s">
        <v>2620</v>
      </c>
      <c r="AL366" s="78"/>
      <c r="AM366" s="78" t="s">
        <v>310</v>
      </c>
      <c r="AN366" s="80">
        <v>40571.120439814818</v>
      </c>
      <c r="AO366" s="82" t="s">
        <v>3045</v>
      </c>
      <c r="AP366" s="78" t="b">
        <v>0</v>
      </c>
      <c r="AQ366" s="78" t="b">
        <v>0</v>
      </c>
      <c r="AR366" s="78" t="b">
        <v>1</v>
      </c>
      <c r="AS366" s="78" t="s">
        <v>398</v>
      </c>
      <c r="AT366" s="78">
        <v>12</v>
      </c>
      <c r="AU366" s="82" t="s">
        <v>430</v>
      </c>
      <c r="AV366" s="78" t="b">
        <v>0</v>
      </c>
      <c r="AW366" s="78" t="s">
        <v>460</v>
      </c>
      <c r="AX366" s="82" t="s">
        <v>3812</v>
      </c>
      <c r="AY366" s="78" t="s">
        <v>66</v>
      </c>
      <c r="AZ366" s="2"/>
      <c r="BA366" s="3"/>
      <c r="BB366" s="3"/>
      <c r="BC366" s="3"/>
      <c r="BD366" s="3"/>
    </row>
    <row r="367" spans="1:56" x14ac:dyDescent="0.25">
      <c r="A367" s="64" t="s">
        <v>196</v>
      </c>
      <c r="B367" s="65"/>
      <c r="C367" s="65"/>
      <c r="D367" s="66"/>
      <c r="E367" s="96"/>
      <c r="F367" s="94" t="s">
        <v>451</v>
      </c>
      <c r="G367" s="95"/>
      <c r="H367" s="69"/>
      <c r="I367" s="70"/>
      <c r="J367" s="97"/>
      <c r="K367" s="69" t="s">
        <v>4158</v>
      </c>
      <c r="L367" s="98"/>
      <c r="M367" s="74"/>
      <c r="N367" s="74"/>
      <c r="O367" s="75"/>
      <c r="P367" s="76"/>
      <c r="Q367" s="76"/>
      <c r="R367" s="108"/>
      <c r="S367" s="108"/>
      <c r="T367" s="108"/>
      <c r="U367" s="108"/>
      <c r="V367" s="109"/>
      <c r="W367" s="109"/>
      <c r="X367" s="109"/>
      <c r="Y367" s="109"/>
      <c r="Z367" s="50"/>
      <c r="AA367" s="71"/>
      <c r="AB367" s="71"/>
      <c r="AC367" s="72"/>
      <c r="AD367" s="78" t="s">
        <v>281</v>
      </c>
      <c r="AE367" s="78">
        <v>1942</v>
      </c>
      <c r="AF367" s="78">
        <v>12706</v>
      </c>
      <c r="AG367" s="78">
        <v>11370</v>
      </c>
      <c r="AH367" s="78">
        <v>2403</v>
      </c>
      <c r="AI367" s="78">
        <v>3600</v>
      </c>
      <c r="AJ367" s="78" t="s">
        <v>301</v>
      </c>
      <c r="AK367" s="78" t="s">
        <v>330</v>
      </c>
      <c r="AL367" s="82" t="s">
        <v>349</v>
      </c>
      <c r="AM367" s="78" t="s">
        <v>310</v>
      </c>
      <c r="AN367" s="80">
        <v>40227.644363425927</v>
      </c>
      <c r="AO367" s="82" t="s">
        <v>391</v>
      </c>
      <c r="AP367" s="78" t="b">
        <v>0</v>
      </c>
      <c r="AQ367" s="78" t="b">
        <v>0</v>
      </c>
      <c r="AR367" s="78" t="b">
        <v>1</v>
      </c>
      <c r="AS367" s="78" t="s">
        <v>398</v>
      </c>
      <c r="AT367" s="78">
        <v>313</v>
      </c>
      <c r="AU367" s="82" t="s">
        <v>429</v>
      </c>
      <c r="AV367" s="78" t="b">
        <v>0</v>
      </c>
      <c r="AW367" s="78" t="s">
        <v>460</v>
      </c>
      <c r="AX367" s="82" t="s">
        <v>474</v>
      </c>
      <c r="AY367" s="78" t="s">
        <v>66</v>
      </c>
      <c r="AZ367" s="2"/>
      <c r="BA367" s="3"/>
      <c r="BB367" s="3"/>
      <c r="BC367" s="3"/>
      <c r="BD367" s="3"/>
    </row>
    <row r="368" spans="1:56" x14ac:dyDescent="0.25">
      <c r="A368" s="64" t="s">
        <v>860</v>
      </c>
      <c r="B368" s="65"/>
      <c r="C368" s="65"/>
      <c r="D368" s="66"/>
      <c r="E368" s="96"/>
      <c r="F368" s="94" t="s">
        <v>3476</v>
      </c>
      <c r="G368" s="95"/>
      <c r="H368" s="69"/>
      <c r="I368" s="70"/>
      <c r="J368" s="97"/>
      <c r="K368" s="69" t="s">
        <v>4159</v>
      </c>
      <c r="L368" s="98"/>
      <c r="M368" s="74"/>
      <c r="N368" s="74"/>
      <c r="O368" s="75"/>
      <c r="P368" s="76"/>
      <c r="Q368" s="76"/>
      <c r="R368" s="108"/>
      <c r="S368" s="108"/>
      <c r="T368" s="108"/>
      <c r="U368" s="108"/>
      <c r="V368" s="109"/>
      <c r="W368" s="109"/>
      <c r="X368" s="109"/>
      <c r="Y368" s="109"/>
      <c r="Z368" s="50"/>
      <c r="AA368" s="71"/>
      <c r="AB368" s="71"/>
      <c r="AC368" s="72"/>
      <c r="AD368" s="78" t="s">
        <v>2172</v>
      </c>
      <c r="AE368" s="78">
        <v>1502</v>
      </c>
      <c r="AF368" s="78">
        <v>1710</v>
      </c>
      <c r="AG368" s="78">
        <v>15991</v>
      </c>
      <c r="AH368" s="78">
        <v>431</v>
      </c>
      <c r="AI368" s="78">
        <v>0</v>
      </c>
      <c r="AJ368" s="78" t="s">
        <v>2458</v>
      </c>
      <c r="AK368" s="78" t="s">
        <v>2621</v>
      </c>
      <c r="AL368" s="82" t="s">
        <v>2779</v>
      </c>
      <c r="AM368" s="78" t="s">
        <v>2780</v>
      </c>
      <c r="AN368" s="80">
        <v>41949.739062499997</v>
      </c>
      <c r="AO368" s="78"/>
      <c r="AP368" s="78" t="b">
        <v>1</v>
      </c>
      <c r="AQ368" s="78" t="b">
        <v>0</v>
      </c>
      <c r="AR368" s="78" t="b">
        <v>1</v>
      </c>
      <c r="AS368" s="78" t="s">
        <v>405</v>
      </c>
      <c r="AT368" s="78">
        <v>126</v>
      </c>
      <c r="AU368" s="82" t="s">
        <v>410</v>
      </c>
      <c r="AV368" s="78" t="b">
        <v>0</v>
      </c>
      <c r="AW368" s="78" t="s">
        <v>460</v>
      </c>
      <c r="AX368" s="82" t="s">
        <v>3813</v>
      </c>
      <c r="AY368" s="78" t="s">
        <v>66</v>
      </c>
      <c r="AZ368" s="2"/>
      <c r="BA368" s="3"/>
      <c r="BB368" s="3"/>
      <c r="BC368" s="3"/>
      <c r="BD368" s="3"/>
    </row>
    <row r="369" spans="1:56" x14ac:dyDescent="0.25">
      <c r="A369"/>
      <c r="J369"/>
      <c r="AA369"/>
      <c r="AB369"/>
      <c r="AC369"/>
      <c r="AD369"/>
      <c r="AE369"/>
      <c r="AF369"/>
      <c r="AG369"/>
      <c r="AH369"/>
      <c r="AZ369" s="2"/>
      <c r="BA369" s="3"/>
      <c r="BB369" s="3"/>
      <c r="BC369" s="3"/>
      <c r="BD369" s="3"/>
    </row>
    <row r="370" spans="1:56" x14ac:dyDescent="0.25">
      <c r="A370"/>
      <c r="J370"/>
      <c r="AA370"/>
      <c r="AB370"/>
      <c r="AC370"/>
      <c r="AD370"/>
      <c r="AE370"/>
      <c r="AF370"/>
      <c r="AG370"/>
      <c r="AH370"/>
      <c r="AZ370" s="2"/>
      <c r="BA370" s="3"/>
      <c r="BB370" s="3"/>
      <c r="BC370" s="3"/>
      <c r="BD370" s="3"/>
    </row>
    <row r="371" spans="1:56" x14ac:dyDescent="0.25">
      <c r="A371"/>
      <c r="J371"/>
      <c r="AA371"/>
      <c r="AB371"/>
      <c r="AC371"/>
      <c r="AD371"/>
      <c r="AE371"/>
      <c r="AF371"/>
      <c r="AG371"/>
      <c r="AH371"/>
      <c r="AZ371" s="2"/>
      <c r="BA371" s="3"/>
      <c r="BB371" s="3"/>
      <c r="BC371" s="3"/>
      <c r="BD371" s="3"/>
    </row>
    <row r="372" spans="1:56" x14ac:dyDescent="0.25">
      <c r="A372"/>
      <c r="J372"/>
      <c r="AA372"/>
      <c r="AB372"/>
      <c r="AC372"/>
      <c r="AD372"/>
      <c r="AE372"/>
      <c r="AF372"/>
      <c r="AG372"/>
      <c r="AH372"/>
      <c r="AZ372" s="2"/>
      <c r="BA372" s="3"/>
      <c r="BB372" s="3"/>
      <c r="BC372" s="3"/>
      <c r="BD372" s="3"/>
    </row>
    <row r="373" spans="1:56" x14ac:dyDescent="0.25">
      <c r="A373"/>
      <c r="J373"/>
      <c r="AA373"/>
      <c r="AB373"/>
      <c r="AC373"/>
      <c r="AD373"/>
      <c r="AE373"/>
      <c r="AF373"/>
      <c r="AG373"/>
      <c r="AH373"/>
      <c r="AZ373" s="2"/>
      <c r="BA373" s="3"/>
      <c r="BB373" s="3"/>
      <c r="BC373" s="3"/>
      <c r="BD373" s="3"/>
    </row>
    <row r="374" spans="1:56" x14ac:dyDescent="0.25">
      <c r="A374"/>
      <c r="J374"/>
      <c r="AA374"/>
      <c r="AB374"/>
      <c r="AC374"/>
      <c r="AD374"/>
      <c r="AE374"/>
      <c r="AF374"/>
      <c r="AG374"/>
      <c r="AH374"/>
      <c r="AZ374" s="2"/>
      <c r="BA374" s="3"/>
      <c r="BB374" s="3"/>
      <c r="BC374" s="3"/>
      <c r="BD374" s="3"/>
    </row>
    <row r="375" spans="1:56" x14ac:dyDescent="0.25">
      <c r="A375"/>
      <c r="J375"/>
      <c r="AA375"/>
      <c r="AB375"/>
      <c r="AC375"/>
      <c r="AD375"/>
      <c r="AE375"/>
      <c r="AF375"/>
      <c r="AG375"/>
      <c r="AH375"/>
      <c r="AZ375" s="2"/>
      <c r="BA375" s="3"/>
      <c r="BB375" s="3"/>
      <c r="BC375" s="3"/>
      <c r="BD375" s="3"/>
    </row>
    <row r="376" spans="1:56" x14ac:dyDescent="0.25">
      <c r="A376"/>
      <c r="J376"/>
      <c r="AA376"/>
      <c r="AB376"/>
      <c r="AC376"/>
      <c r="AD376"/>
      <c r="AE376"/>
      <c r="AF376"/>
      <c r="AG376"/>
      <c r="AH376"/>
      <c r="AZ376" s="2"/>
      <c r="BA376" s="3"/>
      <c r="BB376" s="3"/>
      <c r="BC376" s="3"/>
      <c r="BD376" s="3"/>
    </row>
    <row r="377" spans="1:56" x14ac:dyDescent="0.25">
      <c r="A377"/>
      <c r="J377"/>
      <c r="AA377"/>
      <c r="AB377"/>
      <c r="AC377"/>
      <c r="AD377"/>
      <c r="AE377"/>
      <c r="AF377"/>
      <c r="AG377"/>
      <c r="AH377"/>
      <c r="AZ377" s="2"/>
      <c r="BA377" s="3"/>
      <c r="BB377" s="3"/>
      <c r="BC377" s="3"/>
      <c r="BD377" s="3"/>
    </row>
    <row r="378" spans="1:56" x14ac:dyDescent="0.25">
      <c r="A378"/>
      <c r="J378"/>
      <c r="AA378"/>
      <c r="AB378"/>
      <c r="AC378"/>
      <c r="AD378"/>
      <c r="AE378"/>
      <c r="AF378"/>
      <c r="AG378"/>
      <c r="AH378"/>
      <c r="AZ378" s="2"/>
      <c r="BA378" s="3"/>
      <c r="BB378" s="3"/>
      <c r="BC378" s="3"/>
      <c r="BD378" s="3"/>
    </row>
    <row r="379" spans="1:56" x14ac:dyDescent="0.25">
      <c r="A379"/>
      <c r="J379"/>
      <c r="AA379"/>
      <c r="AB379"/>
      <c r="AC379"/>
      <c r="AD379"/>
      <c r="AE379"/>
      <c r="AF379"/>
      <c r="AG379"/>
      <c r="AH379"/>
      <c r="AZ379" s="2"/>
      <c r="BA379" s="3"/>
      <c r="BB379" s="3"/>
      <c r="BC379" s="3"/>
      <c r="BD379" s="3"/>
    </row>
    <row r="380" spans="1:56" x14ac:dyDescent="0.25">
      <c r="A380"/>
      <c r="J380"/>
      <c r="AA380"/>
      <c r="AB380"/>
      <c r="AC380"/>
      <c r="AD380"/>
      <c r="AE380"/>
      <c r="AF380"/>
      <c r="AG380"/>
      <c r="AH380"/>
      <c r="AZ380" s="2"/>
      <c r="BA380" s="3"/>
      <c r="BB380" s="3"/>
      <c r="BC380" s="3"/>
      <c r="BD380" s="3"/>
    </row>
    <row r="381" spans="1:56" x14ac:dyDescent="0.25">
      <c r="A381"/>
      <c r="J381"/>
      <c r="AA381"/>
      <c r="AB381"/>
      <c r="AC381"/>
      <c r="AD381"/>
      <c r="AE381"/>
      <c r="AF381"/>
      <c r="AG381"/>
      <c r="AH381"/>
      <c r="AZ381" s="2"/>
      <c r="BA381" s="3"/>
      <c r="BB381" s="3"/>
      <c r="BC381" s="3"/>
      <c r="BD381" s="3"/>
    </row>
    <row r="382" spans="1:56" x14ac:dyDescent="0.25">
      <c r="A382"/>
      <c r="J382"/>
      <c r="AA382"/>
      <c r="AB382"/>
      <c r="AC382"/>
      <c r="AD382"/>
      <c r="AE382"/>
      <c r="AF382"/>
      <c r="AG382"/>
      <c r="AH382"/>
      <c r="AZ382" s="2"/>
      <c r="BA382" s="3"/>
      <c r="BB382" s="3"/>
      <c r="BC382" s="3"/>
      <c r="BD382" s="3"/>
    </row>
    <row r="383" spans="1:56" x14ac:dyDescent="0.25">
      <c r="A383"/>
      <c r="J383"/>
      <c r="AA383"/>
      <c r="AB383"/>
      <c r="AC383"/>
      <c r="AD383"/>
      <c r="AE383"/>
      <c r="AF383"/>
      <c r="AG383"/>
      <c r="AH383"/>
      <c r="AZ383" s="2"/>
      <c r="BA383" s="3"/>
      <c r="BB383" s="3"/>
      <c r="BC383" s="3"/>
      <c r="BD383" s="3"/>
    </row>
    <row r="384" spans="1:56" x14ac:dyDescent="0.25">
      <c r="A384"/>
      <c r="J384"/>
      <c r="AA384"/>
      <c r="AB384"/>
      <c r="AC384"/>
      <c r="AD384"/>
      <c r="AE384"/>
      <c r="AF384"/>
      <c r="AG384"/>
      <c r="AH384"/>
      <c r="AZ384" s="2"/>
      <c r="BA384" s="3"/>
      <c r="BB384" s="3"/>
      <c r="BC384" s="3"/>
      <c r="BD384" s="3"/>
    </row>
    <row r="385" spans="1:56" x14ac:dyDescent="0.25">
      <c r="A385"/>
      <c r="J385"/>
      <c r="AA385"/>
      <c r="AB385"/>
      <c r="AC385"/>
      <c r="AD385"/>
      <c r="AE385"/>
      <c r="AF385"/>
      <c r="AG385"/>
      <c r="AH385"/>
      <c r="AZ385" s="2"/>
      <c r="BA385" s="3"/>
      <c r="BB385" s="3"/>
      <c r="BC385" s="3"/>
      <c r="BD385" s="3"/>
    </row>
    <row r="386" spans="1:56" x14ac:dyDescent="0.25">
      <c r="A386"/>
      <c r="J386"/>
      <c r="AA386"/>
      <c r="AB386"/>
      <c r="AC386"/>
      <c r="AD386"/>
      <c r="AE386"/>
      <c r="AF386"/>
      <c r="AG386"/>
      <c r="AH386"/>
      <c r="AZ386" s="2"/>
      <c r="BA386" s="3"/>
      <c r="BB386" s="3"/>
      <c r="BC386" s="3"/>
      <c r="BD386" s="3"/>
    </row>
    <row r="387" spans="1:56" x14ac:dyDescent="0.25">
      <c r="A387"/>
      <c r="J387"/>
      <c r="AA387"/>
      <c r="AB387"/>
      <c r="AC387"/>
      <c r="AD387"/>
      <c r="AE387"/>
      <c r="AF387"/>
      <c r="AG387"/>
      <c r="AH387"/>
      <c r="AZ387" s="2"/>
      <c r="BA387" s="3"/>
      <c r="BB387" s="3"/>
      <c r="BC387" s="3"/>
      <c r="BD387" s="3"/>
    </row>
    <row r="388" spans="1:56" x14ac:dyDescent="0.25">
      <c r="A388"/>
      <c r="J388"/>
      <c r="AA388"/>
      <c r="AB388"/>
      <c r="AC388"/>
      <c r="AD388"/>
      <c r="AE388"/>
      <c r="AF388"/>
      <c r="AG388"/>
      <c r="AH388"/>
      <c r="AZ388" s="2"/>
      <c r="BA388" s="3"/>
      <c r="BB388" s="3"/>
      <c r="BC388" s="3"/>
      <c r="BD388" s="3"/>
    </row>
    <row r="389" spans="1:56" x14ac:dyDescent="0.25">
      <c r="A389"/>
      <c r="J389"/>
      <c r="AA389"/>
      <c r="AB389"/>
      <c r="AC389"/>
      <c r="AD389"/>
      <c r="AE389"/>
      <c r="AF389"/>
      <c r="AG389"/>
      <c r="AH389"/>
      <c r="AZ389" s="2"/>
      <c r="BA389" s="3"/>
      <c r="BB389" s="3"/>
      <c r="BC389" s="3"/>
      <c r="BD389" s="3"/>
    </row>
    <row r="390" spans="1:56" x14ac:dyDescent="0.25">
      <c r="A390"/>
      <c r="J390"/>
      <c r="AA390"/>
      <c r="AB390"/>
      <c r="AC390"/>
      <c r="AD390"/>
      <c r="AE390"/>
      <c r="AF390"/>
      <c r="AG390"/>
      <c r="AH390"/>
      <c r="AZ390" s="2"/>
      <c r="BA390" s="3"/>
      <c r="BB390" s="3"/>
      <c r="BC390" s="3"/>
      <c r="BD390" s="3"/>
    </row>
    <row r="391" spans="1:56" x14ac:dyDescent="0.25">
      <c r="A391"/>
      <c r="J391"/>
      <c r="AA391"/>
      <c r="AB391"/>
      <c r="AC391"/>
      <c r="AD391"/>
      <c r="AE391"/>
      <c r="AF391"/>
      <c r="AG391"/>
      <c r="AH391"/>
      <c r="AZ391" s="2"/>
      <c r="BA391" s="3"/>
      <c r="BB391" s="3"/>
      <c r="BC391" s="3"/>
      <c r="BD391" s="3"/>
    </row>
    <row r="392" spans="1:56" x14ac:dyDescent="0.25">
      <c r="A392"/>
      <c r="J392"/>
      <c r="AA392"/>
      <c r="AB392"/>
      <c r="AC392"/>
      <c r="AD392"/>
      <c r="AE392"/>
      <c r="AF392"/>
      <c r="AG392"/>
      <c r="AH392"/>
      <c r="AZ392" s="2"/>
      <c r="BA392" s="3"/>
      <c r="BB392" s="3"/>
      <c r="BC392" s="3"/>
      <c r="BD392" s="3"/>
    </row>
    <row r="393" spans="1:56" x14ac:dyDescent="0.25">
      <c r="A393"/>
      <c r="J393"/>
      <c r="AA393"/>
      <c r="AB393"/>
      <c r="AC393"/>
      <c r="AD393"/>
      <c r="AE393"/>
      <c r="AF393"/>
      <c r="AG393"/>
      <c r="AH393"/>
      <c r="AZ393" s="2"/>
      <c r="BA393" s="3"/>
      <c r="BB393" s="3"/>
      <c r="BC393" s="3"/>
      <c r="BD393" s="3"/>
    </row>
    <row r="394" spans="1:56" x14ac:dyDescent="0.25">
      <c r="A394"/>
      <c r="J394"/>
      <c r="AA394"/>
      <c r="AB394"/>
      <c r="AC394"/>
      <c r="AD394"/>
      <c r="AE394"/>
      <c r="AF394"/>
      <c r="AG394"/>
      <c r="AH394"/>
      <c r="AZ394" s="2"/>
      <c r="BA394" s="3"/>
      <c r="BB394" s="3"/>
      <c r="BC394" s="3"/>
      <c r="BD394" s="3"/>
    </row>
    <row r="395" spans="1:56" x14ac:dyDescent="0.25">
      <c r="A395"/>
      <c r="J395"/>
      <c r="AA395"/>
      <c r="AB395"/>
      <c r="AC395"/>
      <c r="AD395"/>
      <c r="AE395"/>
      <c r="AF395"/>
      <c r="AG395"/>
      <c r="AH395"/>
      <c r="AZ395" s="2"/>
      <c r="BA395" s="3"/>
      <c r="BB395" s="3"/>
      <c r="BC395" s="3"/>
      <c r="BD395" s="3"/>
    </row>
    <row r="396" spans="1:56" x14ac:dyDescent="0.25">
      <c r="A396"/>
      <c r="J396"/>
      <c r="AA396"/>
      <c r="AB396"/>
      <c r="AC396"/>
      <c r="AD396"/>
      <c r="AE396"/>
      <c r="AF396"/>
      <c r="AG396"/>
      <c r="AH396"/>
      <c r="AZ396" s="2"/>
      <c r="BA396" s="3"/>
      <c r="BB396" s="3"/>
      <c r="BC396" s="3"/>
      <c r="BD396" s="3"/>
    </row>
    <row r="397" spans="1:56" x14ac:dyDescent="0.25">
      <c r="A397"/>
      <c r="J397"/>
      <c r="AA397"/>
      <c r="AB397"/>
      <c r="AC397"/>
      <c r="AD397"/>
      <c r="AE397"/>
      <c r="AF397"/>
      <c r="AG397"/>
      <c r="AH397"/>
      <c r="AZ397" s="2"/>
      <c r="BA397" s="3"/>
      <c r="BB397" s="3"/>
      <c r="BC397" s="3"/>
      <c r="BD397" s="3"/>
    </row>
    <row r="398" spans="1:56" x14ac:dyDescent="0.25">
      <c r="A398"/>
      <c r="J398"/>
      <c r="AA398"/>
      <c r="AB398"/>
      <c r="AC398"/>
      <c r="AD398"/>
      <c r="AE398"/>
      <c r="AF398"/>
      <c r="AG398"/>
      <c r="AH398"/>
      <c r="AZ398" s="2"/>
      <c r="BA398" s="3"/>
      <c r="BB398" s="3"/>
      <c r="BC398" s="3"/>
      <c r="BD398" s="3"/>
    </row>
    <row r="399" spans="1:56" x14ac:dyDescent="0.25">
      <c r="A399"/>
      <c r="J399"/>
      <c r="AA399"/>
      <c r="AB399"/>
      <c r="AC399"/>
      <c r="AD399"/>
      <c r="AE399"/>
      <c r="AF399"/>
      <c r="AG399"/>
      <c r="AH399"/>
      <c r="AZ399" s="2"/>
      <c r="BA399" s="3"/>
      <c r="BB399" s="3"/>
      <c r="BC399" s="3"/>
      <c r="BD399" s="3"/>
    </row>
    <row r="400" spans="1:56" x14ac:dyDescent="0.25">
      <c r="A400"/>
      <c r="J400"/>
      <c r="AA400"/>
      <c r="AB400"/>
      <c r="AC400"/>
      <c r="AD400"/>
      <c r="AE400"/>
      <c r="AF400"/>
      <c r="AG400"/>
      <c r="AH400"/>
      <c r="AZ400" s="2"/>
      <c r="BA400" s="3"/>
      <c r="BB400" s="3"/>
      <c r="BC400" s="3"/>
      <c r="BD400" s="3"/>
    </row>
    <row r="401" spans="1:56" x14ac:dyDescent="0.25">
      <c r="A401"/>
      <c r="J401"/>
      <c r="AA401"/>
      <c r="AB401"/>
      <c r="AC401"/>
      <c r="AD401"/>
      <c r="AE401"/>
      <c r="AF401"/>
      <c r="AG401"/>
      <c r="AH401"/>
      <c r="AZ401" s="2"/>
      <c r="BA401" s="3"/>
      <c r="BB401" s="3"/>
      <c r="BC401" s="3"/>
      <c r="BD401" s="3"/>
    </row>
    <row r="402" spans="1:56" x14ac:dyDescent="0.25">
      <c r="A402"/>
      <c r="J402"/>
      <c r="AA402"/>
      <c r="AB402"/>
      <c r="AC402"/>
      <c r="AD402"/>
      <c r="AE402"/>
      <c r="AF402"/>
      <c r="AG402"/>
      <c r="AH402"/>
      <c r="AZ402" s="2"/>
      <c r="BA402" s="3"/>
      <c r="BB402" s="3"/>
      <c r="BC402" s="3"/>
      <c r="BD402" s="3"/>
    </row>
    <row r="403" spans="1:56" x14ac:dyDescent="0.25">
      <c r="A403"/>
      <c r="J403"/>
      <c r="AA403"/>
      <c r="AB403"/>
      <c r="AC403"/>
      <c r="AD403"/>
      <c r="AE403"/>
      <c r="AF403"/>
      <c r="AG403"/>
      <c r="AH403"/>
      <c r="AZ403" s="2"/>
      <c r="BA403" s="3"/>
      <c r="BB403" s="3"/>
      <c r="BC403" s="3"/>
      <c r="BD403" s="3"/>
    </row>
    <row r="404" spans="1:56" x14ac:dyDescent="0.25">
      <c r="A404"/>
      <c r="J404"/>
      <c r="AA404"/>
      <c r="AB404"/>
      <c r="AC404"/>
      <c r="AD404"/>
      <c r="AE404"/>
      <c r="AF404"/>
      <c r="AG404"/>
      <c r="AH404"/>
      <c r="AZ404" s="2"/>
      <c r="BA404" s="3"/>
      <c r="BB404" s="3"/>
      <c r="BC404" s="3"/>
      <c r="BD404" s="3"/>
    </row>
    <row r="405" spans="1:56" x14ac:dyDescent="0.25">
      <c r="A405"/>
      <c r="J405"/>
      <c r="AA405"/>
      <c r="AB405"/>
      <c r="AC405"/>
      <c r="AD405"/>
      <c r="AE405"/>
      <c r="AF405"/>
      <c r="AG405"/>
      <c r="AH405"/>
      <c r="AZ405" s="2"/>
      <c r="BA405" s="3"/>
      <c r="BB405" s="3"/>
      <c r="BC405" s="3"/>
      <c r="BD405" s="3"/>
    </row>
    <row r="406" spans="1:56" x14ac:dyDescent="0.25">
      <c r="A406"/>
      <c r="J406"/>
      <c r="AA406"/>
      <c r="AB406"/>
      <c r="AC406"/>
      <c r="AD406"/>
      <c r="AE406"/>
      <c r="AF406"/>
      <c r="AG406"/>
      <c r="AH406"/>
      <c r="AZ406" s="2"/>
      <c r="BA406" s="3"/>
      <c r="BB406" s="3"/>
      <c r="BC406" s="3"/>
      <c r="BD406" s="3"/>
    </row>
    <row r="407" spans="1:56" x14ac:dyDescent="0.25">
      <c r="A407"/>
      <c r="J407"/>
      <c r="AA407"/>
      <c r="AB407"/>
      <c r="AC407"/>
      <c r="AD407"/>
      <c r="AE407"/>
      <c r="AF407"/>
      <c r="AG407"/>
      <c r="AH407"/>
      <c r="AZ407" s="2"/>
      <c r="BA407" s="3"/>
      <c r="BB407" s="3"/>
      <c r="BC407" s="3"/>
      <c r="BD407" s="3"/>
    </row>
    <row r="408" spans="1:56" x14ac:dyDescent="0.25">
      <c r="A408"/>
      <c r="J408"/>
      <c r="AA408"/>
      <c r="AB408"/>
      <c r="AC408"/>
      <c r="AD408"/>
      <c r="AE408"/>
      <c r="AF408"/>
      <c r="AG408"/>
      <c r="AH408"/>
      <c r="AZ408" s="2"/>
      <c r="BA408" s="3"/>
      <c r="BB408" s="3"/>
      <c r="BC408" s="3"/>
      <c r="BD408" s="3"/>
    </row>
    <row r="409" spans="1:56" x14ac:dyDescent="0.25">
      <c r="A409"/>
      <c r="J409"/>
      <c r="AA409"/>
      <c r="AB409"/>
      <c r="AC409"/>
      <c r="AD409"/>
      <c r="AE409"/>
      <c r="AF409"/>
      <c r="AG409"/>
      <c r="AH409"/>
      <c r="AZ409" s="2"/>
      <c r="BA409" s="3"/>
      <c r="BB409" s="3"/>
      <c r="BC409" s="3"/>
      <c r="BD409" s="3"/>
    </row>
    <row r="410" spans="1:56" x14ac:dyDescent="0.25">
      <c r="A410"/>
      <c r="J410"/>
      <c r="AA410"/>
      <c r="AB410"/>
      <c r="AC410"/>
      <c r="AD410"/>
      <c r="AE410"/>
      <c r="AF410"/>
      <c r="AG410"/>
      <c r="AH410"/>
      <c r="AZ410" s="2"/>
      <c r="BA410" s="3"/>
      <c r="BB410" s="3"/>
      <c r="BC410" s="3"/>
      <c r="BD410" s="3"/>
    </row>
    <row r="411" spans="1:56" x14ac:dyDescent="0.25">
      <c r="A411"/>
      <c r="J411"/>
      <c r="AA411"/>
      <c r="AB411"/>
      <c r="AC411"/>
      <c r="AD411"/>
      <c r="AE411"/>
      <c r="AF411"/>
      <c r="AG411"/>
      <c r="AH411"/>
      <c r="AZ411" s="2"/>
      <c r="BA411" s="3"/>
      <c r="BB411" s="3"/>
      <c r="BC411" s="3"/>
      <c r="BD411" s="3"/>
    </row>
    <row r="412" spans="1:56" x14ac:dyDescent="0.25">
      <c r="A412"/>
      <c r="J412"/>
      <c r="AA412"/>
      <c r="AB412"/>
      <c r="AC412"/>
      <c r="AD412"/>
      <c r="AE412"/>
      <c r="AF412"/>
      <c r="AG412"/>
      <c r="AH412"/>
      <c r="AZ412" s="2"/>
      <c r="BA412" s="3"/>
      <c r="BB412" s="3"/>
      <c r="BC412" s="3"/>
      <c r="BD412" s="3"/>
    </row>
    <row r="413" spans="1:56" x14ac:dyDescent="0.25">
      <c r="A413"/>
      <c r="J413"/>
      <c r="AA413"/>
      <c r="AB413"/>
      <c r="AC413"/>
      <c r="AD413"/>
      <c r="AE413"/>
      <c r="AF413"/>
      <c r="AG413"/>
      <c r="AH413"/>
      <c r="AZ413" s="2"/>
      <c r="BA413" s="3"/>
      <c r="BB413" s="3"/>
      <c r="BC413" s="3"/>
      <c r="BD413" s="3"/>
    </row>
    <row r="414" spans="1:56" x14ac:dyDescent="0.25">
      <c r="A414"/>
      <c r="J414"/>
      <c r="AA414"/>
      <c r="AB414"/>
      <c r="AC414"/>
      <c r="AD414"/>
      <c r="AE414"/>
      <c r="AF414"/>
      <c r="AG414"/>
      <c r="AH414"/>
      <c r="AZ414" s="2"/>
      <c r="BA414" s="3"/>
      <c r="BB414" s="3"/>
      <c r="BC414" s="3"/>
      <c r="BD414" s="3"/>
    </row>
    <row r="415" spans="1:56" x14ac:dyDescent="0.25">
      <c r="A415"/>
      <c r="J415"/>
      <c r="AA415"/>
      <c r="AB415"/>
      <c r="AC415"/>
      <c r="AD415"/>
      <c r="AE415"/>
      <c r="AF415"/>
      <c r="AG415"/>
      <c r="AH415"/>
      <c r="AZ415" s="2"/>
      <c r="BA415" s="3"/>
      <c r="BB415" s="3"/>
      <c r="BC415" s="3"/>
      <c r="BD415" s="3"/>
    </row>
    <row r="416" spans="1:56" x14ac:dyDescent="0.25">
      <c r="A416"/>
      <c r="J416"/>
      <c r="AA416"/>
      <c r="AB416"/>
      <c r="AC416"/>
      <c r="AD416"/>
      <c r="AE416"/>
      <c r="AF416"/>
      <c r="AG416"/>
      <c r="AH416"/>
      <c r="AZ416" s="2"/>
      <c r="BA416" s="3"/>
      <c r="BB416" s="3"/>
      <c r="BC416" s="3"/>
      <c r="BD416" s="3"/>
    </row>
    <row r="417" spans="1:56" x14ac:dyDescent="0.25">
      <c r="A417"/>
      <c r="J417"/>
      <c r="AA417"/>
      <c r="AB417"/>
      <c r="AC417"/>
      <c r="AD417"/>
      <c r="AE417"/>
      <c r="AF417"/>
      <c r="AG417"/>
      <c r="AH417"/>
      <c r="AZ417" s="2"/>
      <c r="BA417" s="3"/>
      <c r="BB417" s="3"/>
      <c r="BC417" s="3"/>
      <c r="BD417" s="3"/>
    </row>
    <row r="418" spans="1:56" x14ac:dyDescent="0.25">
      <c r="A418"/>
      <c r="J418"/>
      <c r="AA418"/>
      <c r="AB418"/>
      <c r="AC418"/>
      <c r="AD418"/>
      <c r="AE418"/>
      <c r="AF418"/>
      <c r="AG418"/>
      <c r="AH418"/>
      <c r="AZ418" s="2"/>
      <c r="BA418" s="3"/>
      <c r="BB418" s="3"/>
      <c r="BC418" s="3"/>
      <c r="BD418" s="3"/>
    </row>
    <row r="419" spans="1:56" x14ac:dyDescent="0.25">
      <c r="A419"/>
      <c r="J419"/>
      <c r="AA419"/>
      <c r="AB419"/>
      <c r="AC419"/>
      <c r="AD419"/>
      <c r="AE419"/>
      <c r="AF419"/>
      <c r="AG419"/>
      <c r="AH419"/>
      <c r="AZ419" s="2"/>
      <c r="BA419" s="3"/>
      <c r="BB419" s="3"/>
      <c r="BC419" s="3"/>
      <c r="BD419" s="3"/>
    </row>
    <row r="420" spans="1:56" x14ac:dyDescent="0.25">
      <c r="A420"/>
      <c r="J420"/>
      <c r="AA420"/>
      <c r="AB420"/>
      <c r="AC420"/>
      <c r="AD420"/>
      <c r="AE420"/>
      <c r="AF420"/>
      <c r="AG420"/>
      <c r="AH420"/>
      <c r="AZ420" s="2"/>
      <c r="BA420" s="3"/>
      <c r="BB420" s="3"/>
      <c r="BC420" s="3"/>
      <c r="BD420" s="3"/>
    </row>
    <row r="421" spans="1:56" x14ac:dyDescent="0.25">
      <c r="A421"/>
      <c r="J421"/>
      <c r="AA421"/>
      <c r="AB421"/>
      <c r="AC421"/>
      <c r="AD421"/>
      <c r="AE421"/>
      <c r="AF421"/>
      <c r="AG421"/>
      <c r="AH421"/>
      <c r="AZ421" s="2"/>
      <c r="BA421" s="3"/>
      <c r="BB421" s="3"/>
      <c r="BC421" s="3"/>
      <c r="BD421" s="3"/>
    </row>
    <row r="422" spans="1:56" x14ac:dyDescent="0.25">
      <c r="A422"/>
      <c r="J422"/>
      <c r="AA422"/>
      <c r="AB422"/>
      <c r="AC422"/>
      <c r="AD422"/>
      <c r="AE422"/>
      <c r="AF422"/>
      <c r="AG422"/>
      <c r="AH422"/>
      <c r="AZ422" s="2"/>
      <c r="BA422" s="3"/>
      <c r="BB422" s="3"/>
      <c r="BC422" s="3"/>
      <c r="BD422" s="3"/>
    </row>
    <row r="423" spans="1:56" x14ac:dyDescent="0.25">
      <c r="A423"/>
      <c r="J423"/>
      <c r="AA423"/>
      <c r="AB423"/>
      <c r="AC423"/>
      <c r="AD423"/>
      <c r="AE423"/>
      <c r="AF423"/>
      <c r="AG423"/>
      <c r="AH423"/>
      <c r="AZ423" s="2"/>
      <c r="BA423" s="3"/>
      <c r="BB423" s="3"/>
      <c r="BC423" s="3"/>
      <c r="BD423" s="3"/>
    </row>
    <row r="424" spans="1:56" x14ac:dyDescent="0.25">
      <c r="A424"/>
      <c r="J424"/>
      <c r="AA424"/>
      <c r="AB424"/>
      <c r="AC424"/>
      <c r="AD424"/>
      <c r="AE424"/>
      <c r="AF424"/>
      <c r="AG424"/>
      <c r="AH424"/>
      <c r="AZ424" s="2"/>
      <c r="BA424" s="3"/>
      <c r="BB424" s="3"/>
      <c r="BC424" s="3"/>
      <c r="BD424" s="3"/>
    </row>
    <row r="425" spans="1:56" x14ac:dyDescent="0.25">
      <c r="A425"/>
      <c r="J425"/>
      <c r="AA425"/>
      <c r="AB425"/>
      <c r="AC425"/>
      <c r="AD425"/>
      <c r="AE425"/>
      <c r="AF425"/>
      <c r="AG425"/>
      <c r="AH425"/>
      <c r="AZ425" s="2"/>
      <c r="BA425" s="3"/>
      <c r="BB425" s="3"/>
      <c r="BC425" s="3"/>
      <c r="BD425" s="3"/>
    </row>
    <row r="426" spans="1:56" x14ac:dyDescent="0.25">
      <c r="A426"/>
      <c r="J426"/>
      <c r="AA426"/>
      <c r="AB426"/>
      <c r="AC426"/>
      <c r="AD426"/>
      <c r="AE426"/>
      <c r="AF426"/>
      <c r="AG426"/>
      <c r="AH426"/>
      <c r="AZ426" s="2"/>
      <c r="BA426" s="3"/>
      <c r="BB426" s="3"/>
      <c r="BC426" s="3"/>
      <c r="BD426" s="3"/>
    </row>
    <row r="427" spans="1:56" x14ac:dyDescent="0.25">
      <c r="A427"/>
      <c r="J427"/>
      <c r="AA427"/>
      <c r="AB427"/>
      <c r="AC427"/>
      <c r="AD427"/>
      <c r="AE427"/>
      <c r="AF427"/>
      <c r="AG427"/>
      <c r="AH427"/>
      <c r="AZ427" s="2"/>
      <c r="BA427" s="3"/>
      <c r="BB427" s="3"/>
      <c r="BC427" s="3"/>
      <c r="BD427" s="3"/>
    </row>
    <row r="428" spans="1:56" x14ac:dyDescent="0.25">
      <c r="A428"/>
      <c r="J428"/>
      <c r="AA428"/>
      <c r="AB428"/>
      <c r="AC428"/>
      <c r="AD428"/>
      <c r="AE428"/>
      <c r="AF428"/>
      <c r="AG428"/>
      <c r="AH428"/>
      <c r="AZ428" s="2"/>
      <c r="BA428" s="3"/>
      <c r="BB428" s="3"/>
      <c r="BC428" s="3"/>
      <c r="BD428" s="3"/>
    </row>
    <row r="429" spans="1:56" x14ac:dyDescent="0.25">
      <c r="A429"/>
      <c r="J429"/>
      <c r="AA429"/>
      <c r="AB429"/>
      <c r="AC429"/>
      <c r="AD429"/>
      <c r="AE429"/>
      <c r="AF429"/>
      <c r="AG429"/>
      <c r="AH429"/>
      <c r="AZ429" s="2"/>
      <c r="BA429" s="3"/>
      <c r="BB429" s="3"/>
      <c r="BC429" s="3"/>
      <c r="BD429" s="3"/>
    </row>
    <row r="430" spans="1:56" x14ac:dyDescent="0.25">
      <c r="A430"/>
      <c r="J430"/>
      <c r="AA430"/>
      <c r="AB430"/>
      <c r="AC430"/>
      <c r="AD430"/>
      <c r="AE430"/>
      <c r="AF430"/>
      <c r="AG430"/>
      <c r="AH430"/>
      <c r="AZ430" s="2"/>
      <c r="BA430" s="3"/>
      <c r="BB430" s="3"/>
      <c r="BC430" s="3"/>
      <c r="BD430" s="3"/>
    </row>
    <row r="431" spans="1:56" x14ac:dyDescent="0.25">
      <c r="A431"/>
      <c r="J431"/>
      <c r="AA431"/>
      <c r="AB431"/>
      <c r="AC431"/>
      <c r="AD431"/>
      <c r="AE431"/>
      <c r="AF431"/>
      <c r="AG431"/>
      <c r="AH431"/>
      <c r="AZ431" s="2"/>
      <c r="BA431" s="3"/>
      <c r="BB431" s="3"/>
      <c r="BC431" s="3"/>
      <c r="BD431" s="3"/>
    </row>
    <row r="432" spans="1:56" x14ac:dyDescent="0.25">
      <c r="A432"/>
      <c r="J432"/>
      <c r="AA432"/>
      <c r="AB432"/>
      <c r="AC432"/>
      <c r="AD432"/>
      <c r="AE432"/>
      <c r="AF432"/>
      <c r="AG432"/>
      <c r="AH432"/>
      <c r="AZ432" s="2"/>
      <c r="BA432" s="3"/>
      <c r="BB432" s="3"/>
      <c r="BC432" s="3"/>
      <c r="BD432" s="3"/>
    </row>
    <row r="433" spans="1:56" x14ac:dyDescent="0.25">
      <c r="A433"/>
      <c r="J433"/>
      <c r="AA433"/>
      <c r="AB433"/>
      <c r="AC433"/>
      <c r="AD433"/>
      <c r="AE433"/>
      <c r="AF433"/>
      <c r="AG433"/>
      <c r="AH433"/>
      <c r="AZ433" s="2"/>
      <c r="BA433" s="3"/>
      <c r="BB433" s="3"/>
      <c r="BC433" s="3"/>
      <c r="BD433" s="3"/>
    </row>
    <row r="434" spans="1:56" x14ac:dyDescent="0.25">
      <c r="A434"/>
      <c r="J434"/>
      <c r="AA434"/>
      <c r="AB434"/>
      <c r="AC434"/>
      <c r="AD434"/>
      <c r="AE434"/>
      <c r="AF434"/>
      <c r="AG434"/>
      <c r="AH434"/>
      <c r="AZ434" s="2"/>
      <c r="BA434" s="3"/>
      <c r="BB434" s="3"/>
      <c r="BC434" s="3"/>
      <c r="BD434" s="3"/>
    </row>
    <row r="435" spans="1:56" x14ac:dyDescent="0.25">
      <c r="A435"/>
      <c r="J435"/>
      <c r="AA435"/>
      <c r="AB435"/>
      <c r="AC435"/>
      <c r="AD435"/>
      <c r="AE435"/>
      <c r="AF435"/>
      <c r="AG435"/>
      <c r="AH435"/>
      <c r="AZ435" s="2"/>
      <c r="BA435" s="3"/>
      <c r="BB435" s="3"/>
      <c r="BC435" s="3"/>
      <c r="BD435" s="3"/>
    </row>
    <row r="436" spans="1:56" x14ac:dyDescent="0.25">
      <c r="A436"/>
      <c r="J436"/>
      <c r="AA436"/>
      <c r="AB436"/>
      <c r="AC436"/>
      <c r="AD436"/>
      <c r="AE436"/>
      <c r="AF436"/>
      <c r="AG436"/>
      <c r="AH436"/>
      <c r="AZ436" s="2"/>
      <c r="BA436" s="3"/>
      <c r="BB436" s="3"/>
      <c r="BC436" s="3"/>
      <c r="BD436" s="3"/>
    </row>
    <row r="437" spans="1:56" x14ac:dyDescent="0.25">
      <c r="A437"/>
      <c r="J437"/>
      <c r="AA437"/>
      <c r="AB437"/>
      <c r="AC437"/>
      <c r="AD437"/>
      <c r="AE437"/>
      <c r="AF437"/>
      <c r="AG437"/>
      <c r="AH437"/>
      <c r="AZ437" s="2"/>
      <c r="BA437" s="3"/>
      <c r="BB437" s="3"/>
      <c r="BC437" s="3"/>
      <c r="BD437" s="3"/>
    </row>
    <row r="438" spans="1:56" x14ac:dyDescent="0.25">
      <c r="A438"/>
      <c r="J438"/>
      <c r="AA438"/>
      <c r="AB438"/>
      <c r="AC438"/>
      <c r="AD438"/>
      <c r="AE438"/>
      <c r="AF438"/>
      <c r="AG438"/>
      <c r="AH438"/>
      <c r="AZ438" s="2"/>
      <c r="BA438" s="3"/>
      <c r="BB438" s="3"/>
      <c r="BC438" s="3"/>
      <c r="BD438" s="3"/>
    </row>
    <row r="439" spans="1:56" x14ac:dyDescent="0.25">
      <c r="A439"/>
      <c r="J439"/>
      <c r="AA439"/>
      <c r="AB439"/>
      <c r="AC439"/>
      <c r="AD439"/>
      <c r="AE439"/>
      <c r="AF439"/>
      <c r="AG439"/>
      <c r="AH439"/>
      <c r="AZ439" s="2"/>
      <c r="BA439" s="3"/>
      <c r="BB439" s="3"/>
      <c r="BC439" s="3"/>
      <c r="BD439" s="3"/>
    </row>
    <row r="440" spans="1:56" x14ac:dyDescent="0.25">
      <c r="A440"/>
      <c r="J440"/>
      <c r="AA440"/>
      <c r="AB440"/>
      <c r="AC440"/>
      <c r="AD440"/>
      <c r="AE440"/>
      <c r="AF440"/>
      <c r="AG440"/>
      <c r="AH440"/>
      <c r="AZ440" s="2"/>
      <c r="BA440" s="3"/>
      <c r="BB440" s="3"/>
      <c r="BC440" s="3"/>
      <c r="BD440" s="3"/>
    </row>
    <row r="441" spans="1:56" x14ac:dyDescent="0.25">
      <c r="A441"/>
      <c r="J441"/>
      <c r="AA441"/>
      <c r="AB441"/>
      <c r="AC441"/>
      <c r="AD441"/>
      <c r="AE441"/>
      <c r="AF441"/>
      <c r="AG441"/>
      <c r="AH441"/>
      <c r="AZ441" s="2"/>
      <c r="BA441" s="3"/>
      <c r="BB441" s="3"/>
      <c r="BC441" s="3"/>
      <c r="BD441" s="3"/>
    </row>
    <row r="442" spans="1:56" x14ac:dyDescent="0.25">
      <c r="A442"/>
      <c r="J442"/>
      <c r="AA442"/>
      <c r="AB442"/>
      <c r="AC442"/>
      <c r="AD442"/>
      <c r="AE442"/>
      <c r="AF442"/>
      <c r="AG442"/>
      <c r="AH442"/>
      <c r="AZ442" s="2"/>
      <c r="BA442" s="3"/>
      <c r="BB442" s="3"/>
      <c r="BC442" s="3"/>
      <c r="BD442" s="3"/>
    </row>
    <row r="443" spans="1:56" x14ac:dyDescent="0.25">
      <c r="A443"/>
      <c r="J443"/>
      <c r="AA443"/>
      <c r="AB443"/>
      <c r="AC443"/>
      <c r="AD443"/>
      <c r="AE443"/>
      <c r="AF443"/>
      <c r="AG443"/>
      <c r="AH443"/>
      <c r="AZ443" s="2"/>
      <c r="BA443" s="3"/>
      <c r="BB443" s="3"/>
      <c r="BC443" s="3"/>
      <c r="BD443" s="3"/>
    </row>
    <row r="444" spans="1:56" x14ac:dyDescent="0.25">
      <c r="A444"/>
      <c r="J444"/>
      <c r="AA444"/>
      <c r="AB444"/>
      <c r="AC444"/>
      <c r="AD444"/>
      <c r="AE444"/>
      <c r="AF444"/>
      <c r="AG444"/>
      <c r="AH444"/>
      <c r="AZ444" s="2"/>
      <c r="BA444" s="3"/>
      <c r="BB444" s="3"/>
      <c r="BC444" s="3"/>
      <c r="BD444" s="3"/>
    </row>
    <row r="445" spans="1:56" x14ac:dyDescent="0.25">
      <c r="A445"/>
      <c r="J445"/>
      <c r="AA445"/>
      <c r="AB445"/>
      <c r="AC445"/>
      <c r="AD445"/>
      <c r="AE445"/>
      <c r="AF445"/>
      <c r="AG445"/>
      <c r="AH445"/>
      <c r="AZ445" s="2"/>
      <c r="BA445" s="3"/>
      <c r="BB445" s="3"/>
      <c r="BC445" s="3"/>
      <c r="BD445" s="3"/>
    </row>
    <row r="446" spans="1:56" x14ac:dyDescent="0.25">
      <c r="A446"/>
      <c r="J446"/>
      <c r="AA446"/>
      <c r="AB446"/>
      <c r="AC446"/>
      <c r="AD446"/>
      <c r="AE446"/>
      <c r="AF446"/>
      <c r="AG446"/>
      <c r="AH446"/>
      <c r="AZ446" s="2"/>
      <c r="BA446" s="3"/>
      <c r="BB446" s="3"/>
      <c r="BC446" s="3"/>
      <c r="BD446" s="3"/>
    </row>
    <row r="447" spans="1:56" x14ac:dyDescent="0.25">
      <c r="A447"/>
      <c r="J447"/>
      <c r="AA447"/>
      <c r="AB447"/>
      <c r="AC447"/>
      <c r="AD447"/>
      <c r="AE447"/>
      <c r="AF447"/>
      <c r="AG447"/>
      <c r="AH447"/>
      <c r="AZ447" s="2"/>
      <c r="BA447" s="3"/>
      <c r="BB447" s="3"/>
      <c r="BC447" s="3"/>
      <c r="BD447" s="3"/>
    </row>
    <row r="448" spans="1:56" x14ac:dyDescent="0.25">
      <c r="A448"/>
      <c r="J448"/>
      <c r="AA448"/>
      <c r="AB448"/>
      <c r="AC448"/>
      <c r="AD448"/>
      <c r="AE448"/>
      <c r="AF448"/>
      <c r="AG448"/>
      <c r="AH448"/>
      <c r="AZ448" s="2"/>
      <c r="BA448" s="3"/>
      <c r="BB448" s="3"/>
      <c r="BC448" s="3"/>
      <c r="BD448" s="3"/>
    </row>
    <row r="449" spans="1:56" x14ac:dyDescent="0.25">
      <c r="A449"/>
      <c r="J449"/>
      <c r="AA449"/>
      <c r="AB449"/>
      <c r="AC449"/>
      <c r="AD449"/>
      <c r="AE449"/>
      <c r="AF449"/>
      <c r="AG449"/>
      <c r="AH449"/>
      <c r="AZ449" s="2"/>
      <c r="BA449" s="3"/>
      <c r="BB449" s="3"/>
      <c r="BC449" s="3"/>
      <c r="BD449" s="3"/>
    </row>
    <row r="450" spans="1:56" x14ac:dyDescent="0.25">
      <c r="A450"/>
      <c r="J450"/>
      <c r="AA450"/>
      <c r="AB450"/>
      <c r="AC450"/>
      <c r="AD450"/>
      <c r="AE450"/>
      <c r="AF450"/>
      <c r="AG450"/>
      <c r="AH450"/>
      <c r="AZ450" s="2"/>
      <c r="BA450" s="3"/>
      <c r="BB450" s="3"/>
      <c r="BC450" s="3"/>
      <c r="BD450" s="3"/>
    </row>
    <row r="451" spans="1:56" x14ac:dyDescent="0.25">
      <c r="A451"/>
      <c r="J451"/>
      <c r="AA451"/>
      <c r="AB451"/>
      <c r="AC451"/>
      <c r="AD451"/>
      <c r="AE451"/>
      <c r="AF451"/>
      <c r="AG451"/>
      <c r="AH451"/>
      <c r="AZ451" s="2"/>
      <c r="BA451" s="3"/>
      <c r="BB451" s="3"/>
      <c r="BC451" s="3"/>
      <c r="BD451" s="3"/>
    </row>
    <row r="452" spans="1:56" x14ac:dyDescent="0.25">
      <c r="A452"/>
      <c r="J452"/>
      <c r="AA452"/>
      <c r="AB452"/>
      <c r="AC452"/>
      <c r="AD452"/>
      <c r="AE452"/>
      <c r="AF452"/>
      <c r="AG452"/>
      <c r="AH452"/>
    </row>
    <row r="453" spans="1:56" x14ac:dyDescent="0.25">
      <c r="A453"/>
      <c r="J453"/>
      <c r="AA453"/>
      <c r="AB453"/>
      <c r="AC453"/>
      <c r="AD453"/>
      <c r="AE453"/>
      <c r="AF453"/>
      <c r="AG453"/>
      <c r="AH453"/>
    </row>
    <row r="454" spans="1:56" x14ac:dyDescent="0.25">
      <c r="A454"/>
      <c r="J454"/>
      <c r="AA454"/>
      <c r="AB454"/>
      <c r="AC454"/>
      <c r="AD454"/>
      <c r="AE454"/>
      <c r="AF454"/>
      <c r="AG454"/>
      <c r="AH454"/>
    </row>
    <row r="455" spans="1:56" x14ac:dyDescent="0.25">
      <c r="A455"/>
      <c r="J455"/>
      <c r="AA455"/>
      <c r="AB455"/>
      <c r="AC455"/>
      <c r="AD455"/>
      <c r="AE455"/>
      <c r="AF455"/>
      <c r="AG455"/>
      <c r="AH455"/>
    </row>
    <row r="456" spans="1:56" x14ac:dyDescent="0.25">
      <c r="A456"/>
      <c r="J456"/>
      <c r="AA456"/>
      <c r="AB456"/>
      <c r="AC456"/>
      <c r="AD456"/>
      <c r="AE456"/>
      <c r="AF456"/>
      <c r="AG456"/>
      <c r="AH456"/>
    </row>
    <row r="457" spans="1:56" x14ac:dyDescent="0.25">
      <c r="A457"/>
      <c r="J457"/>
      <c r="AA457"/>
      <c r="AB457"/>
      <c r="AC457"/>
      <c r="AD457"/>
      <c r="AE457"/>
      <c r="AF457"/>
      <c r="AG457"/>
      <c r="AH457"/>
    </row>
    <row r="458" spans="1:56" x14ac:dyDescent="0.25">
      <c r="A458"/>
      <c r="J458"/>
      <c r="AA458"/>
      <c r="AB458"/>
      <c r="AC458"/>
      <c r="AD458"/>
      <c r="AE458"/>
      <c r="AF458"/>
      <c r="AG458"/>
      <c r="AH458"/>
    </row>
    <row r="459" spans="1:56" x14ac:dyDescent="0.25">
      <c r="A459"/>
      <c r="J459"/>
      <c r="AA459"/>
      <c r="AB459"/>
      <c r="AC459"/>
      <c r="AD459"/>
      <c r="AE459"/>
      <c r="AF459"/>
      <c r="AG459"/>
      <c r="AH459"/>
    </row>
    <row r="460" spans="1:56" x14ac:dyDescent="0.25">
      <c r="A460"/>
      <c r="J460"/>
      <c r="AA460"/>
      <c r="AB460"/>
      <c r="AC460"/>
      <c r="AD460"/>
      <c r="AE460"/>
      <c r="AF460"/>
      <c r="AG460"/>
      <c r="AH460"/>
    </row>
    <row r="461" spans="1:56" x14ac:dyDescent="0.25">
      <c r="A461"/>
      <c r="J461"/>
      <c r="AA461"/>
      <c r="AB461"/>
      <c r="AC461"/>
      <c r="AD461"/>
      <c r="AE461"/>
      <c r="AF461"/>
      <c r="AG461"/>
      <c r="AH461"/>
    </row>
    <row r="462" spans="1:56" x14ac:dyDescent="0.25">
      <c r="A462"/>
      <c r="J462"/>
      <c r="AA462"/>
      <c r="AB462"/>
      <c r="AC462"/>
      <c r="AD462"/>
      <c r="AE462"/>
      <c r="AF462"/>
      <c r="AG462"/>
      <c r="AH462"/>
    </row>
    <row r="463" spans="1:56" x14ac:dyDescent="0.25">
      <c r="A463"/>
      <c r="J463"/>
      <c r="AA463"/>
      <c r="AB463"/>
      <c r="AC463"/>
      <c r="AD463"/>
      <c r="AE463"/>
      <c r="AF463"/>
      <c r="AG463"/>
      <c r="AH463"/>
    </row>
    <row r="464" spans="1:56" x14ac:dyDescent="0.25">
      <c r="A464"/>
      <c r="J464"/>
      <c r="AA464"/>
      <c r="AB464"/>
      <c r="AC464"/>
      <c r="AD464"/>
      <c r="AE464"/>
      <c r="AF464"/>
      <c r="AG464"/>
      <c r="AH464"/>
    </row>
    <row r="465" spans="1:34" x14ac:dyDescent="0.25">
      <c r="A465"/>
      <c r="J465"/>
      <c r="AA465"/>
      <c r="AB465"/>
      <c r="AC465"/>
      <c r="AD465"/>
      <c r="AE465"/>
      <c r="AF465"/>
      <c r="AG465"/>
      <c r="AH465"/>
    </row>
    <row r="466" spans="1:34" x14ac:dyDescent="0.25">
      <c r="A466"/>
      <c r="J466"/>
      <c r="AA466"/>
      <c r="AB466"/>
      <c r="AC466"/>
      <c r="AD466"/>
      <c r="AE466"/>
      <c r="AF466"/>
      <c r="AG466"/>
      <c r="AH466"/>
    </row>
    <row r="467" spans="1:34" x14ac:dyDescent="0.25">
      <c r="A467"/>
      <c r="J467"/>
      <c r="AA467"/>
      <c r="AB467"/>
      <c r="AC467"/>
      <c r="AD467"/>
      <c r="AE467"/>
      <c r="AF467"/>
      <c r="AG467"/>
      <c r="AH467"/>
    </row>
    <row r="468" spans="1:34" x14ac:dyDescent="0.25">
      <c r="A468"/>
      <c r="J468"/>
      <c r="AA468"/>
      <c r="AB468"/>
      <c r="AC468"/>
      <c r="AD468"/>
      <c r="AE468"/>
      <c r="AF468"/>
      <c r="AG468"/>
      <c r="AH468"/>
    </row>
    <row r="469" spans="1:34" x14ac:dyDescent="0.25">
      <c r="A469"/>
      <c r="J469"/>
      <c r="AA469"/>
      <c r="AB469"/>
      <c r="AC469"/>
      <c r="AD469"/>
      <c r="AE469"/>
      <c r="AF469"/>
      <c r="AG469"/>
      <c r="AH469"/>
    </row>
    <row r="470" spans="1:34" x14ac:dyDescent="0.25">
      <c r="A470"/>
      <c r="J470"/>
      <c r="AA470"/>
      <c r="AB470"/>
      <c r="AC470"/>
      <c r="AD470"/>
      <c r="AE470"/>
      <c r="AF470"/>
      <c r="AG470"/>
      <c r="AH470"/>
    </row>
    <row r="471" spans="1:34" x14ac:dyDescent="0.25">
      <c r="A471"/>
      <c r="J471"/>
      <c r="AA471"/>
      <c r="AB471"/>
      <c r="AC471"/>
      <c r="AD471"/>
      <c r="AE471"/>
      <c r="AF471"/>
      <c r="AG471"/>
      <c r="AH471"/>
    </row>
    <row r="472" spans="1:34" x14ac:dyDescent="0.25">
      <c r="A472"/>
      <c r="J472"/>
      <c r="AA472"/>
      <c r="AB472"/>
      <c r="AC472"/>
      <c r="AD472"/>
      <c r="AE472"/>
      <c r="AF472"/>
      <c r="AG472"/>
      <c r="AH472"/>
    </row>
    <row r="473" spans="1:34" x14ac:dyDescent="0.25">
      <c r="A473"/>
      <c r="J473"/>
      <c r="AA473"/>
      <c r="AB473"/>
      <c r="AC473"/>
      <c r="AD473"/>
      <c r="AE473"/>
      <c r="AF473"/>
      <c r="AG473"/>
      <c r="AH473"/>
    </row>
    <row r="474" spans="1:34" x14ac:dyDescent="0.25">
      <c r="A474"/>
      <c r="J474"/>
      <c r="AA474"/>
      <c r="AB474"/>
      <c r="AC474"/>
      <c r="AD474"/>
      <c r="AE474"/>
      <c r="AF474"/>
      <c r="AG474"/>
      <c r="AH474"/>
    </row>
    <row r="475" spans="1:34" x14ac:dyDescent="0.25">
      <c r="A475"/>
      <c r="J475"/>
      <c r="AA475"/>
      <c r="AB475"/>
      <c r="AC475"/>
      <c r="AD475"/>
      <c r="AE475"/>
      <c r="AF475"/>
      <c r="AG475"/>
      <c r="AH475"/>
    </row>
    <row r="476" spans="1:34" x14ac:dyDescent="0.25">
      <c r="A476"/>
      <c r="J476"/>
      <c r="AA476"/>
      <c r="AB476"/>
      <c r="AC476"/>
      <c r="AD476"/>
      <c r="AE476"/>
      <c r="AF476"/>
      <c r="AG476"/>
      <c r="AH476"/>
    </row>
    <row r="477" spans="1:34" x14ac:dyDescent="0.25">
      <c r="A477"/>
      <c r="J477"/>
      <c r="AA477"/>
      <c r="AB477"/>
      <c r="AC477"/>
      <c r="AD477"/>
      <c r="AE477"/>
      <c r="AF477"/>
      <c r="AG477"/>
      <c r="AH477"/>
    </row>
    <row r="478" spans="1:34" x14ac:dyDescent="0.25">
      <c r="A478"/>
      <c r="J478"/>
      <c r="AA478"/>
      <c r="AB478"/>
      <c r="AC478"/>
      <c r="AD478"/>
      <c r="AE478"/>
      <c r="AF478"/>
      <c r="AG478"/>
      <c r="AH478"/>
    </row>
    <row r="479" spans="1:34" x14ac:dyDescent="0.25">
      <c r="A479"/>
      <c r="J479"/>
      <c r="AA479"/>
      <c r="AB479"/>
      <c r="AC479"/>
      <c r="AD479"/>
      <c r="AE479"/>
      <c r="AF479"/>
      <c r="AG479"/>
      <c r="AH479"/>
    </row>
    <row r="480" spans="1:34" x14ac:dyDescent="0.25">
      <c r="A480"/>
      <c r="J480"/>
      <c r="AA480"/>
      <c r="AB480"/>
      <c r="AC480"/>
      <c r="AD480"/>
      <c r="AE480"/>
      <c r="AF480"/>
      <c r="AG480"/>
      <c r="AH480"/>
    </row>
    <row r="481" spans="1:34" x14ac:dyDescent="0.25">
      <c r="A481"/>
      <c r="J481"/>
      <c r="AA481"/>
      <c r="AB481"/>
      <c r="AC481"/>
      <c r="AD481"/>
      <c r="AE481"/>
      <c r="AF481"/>
      <c r="AG481"/>
      <c r="AH481"/>
    </row>
    <row r="482" spans="1:34" x14ac:dyDescent="0.25">
      <c r="A482"/>
      <c r="J482"/>
      <c r="AA482"/>
      <c r="AB482"/>
      <c r="AC482"/>
      <c r="AD482"/>
      <c r="AE482"/>
      <c r="AF482"/>
      <c r="AG482"/>
      <c r="AH482"/>
    </row>
    <row r="483" spans="1:34" x14ac:dyDescent="0.25">
      <c r="A483"/>
      <c r="J483"/>
      <c r="AA483"/>
      <c r="AB483"/>
      <c r="AC483"/>
      <c r="AD483"/>
      <c r="AE483"/>
      <c r="AF483"/>
      <c r="AG483"/>
      <c r="AH483"/>
    </row>
    <row r="484" spans="1:34" x14ac:dyDescent="0.25">
      <c r="A484"/>
      <c r="J484"/>
      <c r="AA484"/>
      <c r="AB484"/>
      <c r="AC484"/>
      <c r="AD484"/>
      <c r="AE484"/>
      <c r="AF484"/>
      <c r="AG484"/>
      <c r="AH484"/>
    </row>
    <row r="485" spans="1:34" x14ac:dyDescent="0.25">
      <c r="A485"/>
      <c r="J485"/>
      <c r="AA485"/>
      <c r="AB485"/>
      <c r="AC485"/>
      <c r="AD485"/>
      <c r="AE485"/>
      <c r="AF485"/>
      <c r="AG485"/>
      <c r="AH485"/>
    </row>
    <row r="486" spans="1:34" x14ac:dyDescent="0.25">
      <c r="A486"/>
      <c r="J486"/>
      <c r="AA486"/>
      <c r="AB486"/>
      <c r="AC486"/>
      <c r="AD486"/>
      <c r="AE486"/>
      <c r="AF486"/>
      <c r="AG486"/>
      <c r="AH486"/>
    </row>
    <row r="487" spans="1:34" x14ac:dyDescent="0.25">
      <c r="A487"/>
      <c r="J487"/>
      <c r="AA487"/>
      <c r="AB487"/>
      <c r="AC487"/>
      <c r="AD487"/>
      <c r="AE487"/>
      <c r="AF487"/>
      <c r="AG487"/>
      <c r="AH487"/>
    </row>
    <row r="488" spans="1:34" x14ac:dyDescent="0.25">
      <c r="A488"/>
      <c r="J488"/>
      <c r="AA488"/>
      <c r="AB488"/>
      <c r="AC488"/>
      <c r="AD488"/>
      <c r="AE488"/>
      <c r="AF488"/>
      <c r="AG488"/>
      <c r="AH488"/>
    </row>
    <row r="489" spans="1:34" x14ac:dyDescent="0.25">
      <c r="A489"/>
      <c r="J489"/>
      <c r="AA489"/>
      <c r="AB489"/>
      <c r="AC489"/>
      <c r="AD489"/>
      <c r="AE489"/>
      <c r="AF489"/>
      <c r="AG489"/>
      <c r="AH489"/>
    </row>
    <row r="490" spans="1:34" x14ac:dyDescent="0.25">
      <c r="A490"/>
      <c r="J490"/>
      <c r="AA490"/>
      <c r="AB490"/>
      <c r="AC490"/>
      <c r="AD490"/>
      <c r="AE490"/>
      <c r="AF490"/>
      <c r="AG490"/>
      <c r="AH490"/>
    </row>
    <row r="491" spans="1:34" x14ac:dyDescent="0.25">
      <c r="A491"/>
      <c r="J491"/>
      <c r="AA491"/>
      <c r="AB491"/>
      <c r="AC491"/>
      <c r="AD491"/>
      <c r="AE491"/>
      <c r="AF491"/>
      <c r="AG491"/>
      <c r="AH491"/>
    </row>
    <row r="492" spans="1:34" x14ac:dyDescent="0.25">
      <c r="A492"/>
      <c r="J492"/>
      <c r="AA492"/>
      <c r="AB492"/>
      <c r="AC492"/>
      <c r="AD492"/>
      <c r="AE492"/>
      <c r="AF492"/>
      <c r="AG492"/>
      <c r="AH492"/>
    </row>
    <row r="493" spans="1:34" x14ac:dyDescent="0.25">
      <c r="A493"/>
      <c r="J493"/>
      <c r="AA493"/>
      <c r="AB493"/>
      <c r="AC493"/>
      <c r="AD493"/>
      <c r="AE493"/>
      <c r="AF493"/>
      <c r="AG493"/>
      <c r="AH493"/>
    </row>
    <row r="494" spans="1:34" x14ac:dyDescent="0.25">
      <c r="A494"/>
      <c r="J494"/>
      <c r="AA494"/>
      <c r="AB494"/>
      <c r="AC494"/>
      <c r="AD494"/>
      <c r="AE494"/>
      <c r="AF494"/>
      <c r="AG494"/>
      <c r="AH494"/>
    </row>
    <row r="495" spans="1:34" x14ac:dyDescent="0.25">
      <c r="A495"/>
      <c r="J495"/>
      <c r="AA495"/>
      <c r="AB495"/>
      <c r="AC495"/>
      <c r="AD495"/>
      <c r="AE495"/>
      <c r="AF495"/>
      <c r="AG495"/>
      <c r="AH495"/>
    </row>
    <row r="496" spans="1:34" x14ac:dyDescent="0.25">
      <c r="A496"/>
      <c r="J496"/>
      <c r="AA496"/>
      <c r="AB496"/>
      <c r="AC496"/>
      <c r="AD496"/>
      <c r="AE496"/>
      <c r="AF496"/>
      <c r="AG496"/>
      <c r="AH496"/>
    </row>
    <row r="497" spans="1:34" x14ac:dyDescent="0.25">
      <c r="A497"/>
      <c r="J497"/>
      <c r="AA497"/>
      <c r="AB497"/>
      <c r="AC497"/>
      <c r="AD497"/>
      <c r="AE497"/>
      <c r="AF497"/>
      <c r="AG497"/>
      <c r="AH497"/>
    </row>
    <row r="498" spans="1:34" x14ac:dyDescent="0.25">
      <c r="A498"/>
      <c r="J498"/>
      <c r="AA498"/>
      <c r="AB498"/>
      <c r="AC498"/>
      <c r="AD498"/>
      <c r="AE498"/>
      <c r="AF498"/>
      <c r="AG498"/>
      <c r="AH498"/>
    </row>
    <row r="499" spans="1:34" x14ac:dyDescent="0.25">
      <c r="A499"/>
      <c r="J499"/>
      <c r="AA499"/>
      <c r="AB499"/>
      <c r="AC499"/>
      <c r="AD499"/>
      <c r="AE499"/>
      <c r="AF499"/>
      <c r="AG499"/>
      <c r="AH499"/>
    </row>
    <row r="500" spans="1:34" x14ac:dyDescent="0.25">
      <c r="A500"/>
      <c r="J500"/>
      <c r="AA500"/>
      <c r="AB500"/>
      <c r="AC500"/>
      <c r="AD500"/>
      <c r="AE500"/>
      <c r="AF500"/>
      <c r="AG500"/>
      <c r="AH500"/>
    </row>
    <row r="501" spans="1:34" x14ac:dyDescent="0.25">
      <c r="A501"/>
      <c r="J501"/>
      <c r="AA501"/>
      <c r="AB501"/>
      <c r="AC501"/>
      <c r="AD501"/>
      <c r="AE501"/>
      <c r="AF501"/>
      <c r="AG501"/>
      <c r="AH501"/>
    </row>
    <row r="502" spans="1:34" x14ac:dyDescent="0.25">
      <c r="A502"/>
      <c r="J502"/>
      <c r="AA502"/>
      <c r="AB502"/>
      <c r="AC502"/>
      <c r="AD502"/>
      <c r="AE502"/>
      <c r="AF502"/>
      <c r="AG502"/>
      <c r="AH502"/>
    </row>
    <row r="503" spans="1:34" x14ac:dyDescent="0.25">
      <c r="A503"/>
      <c r="J503"/>
      <c r="AA503"/>
      <c r="AB503"/>
      <c r="AC503"/>
      <c r="AD503"/>
      <c r="AE503"/>
      <c r="AF503"/>
      <c r="AG503"/>
      <c r="AH503"/>
    </row>
    <row r="504" spans="1:34" x14ac:dyDescent="0.25">
      <c r="A504"/>
      <c r="J504"/>
      <c r="AA504"/>
      <c r="AB504"/>
      <c r="AC504"/>
      <c r="AD504"/>
      <c r="AE504"/>
      <c r="AF504"/>
      <c r="AG504"/>
      <c r="AH504"/>
    </row>
    <row r="505" spans="1:34" x14ac:dyDescent="0.25">
      <c r="A505"/>
      <c r="J505"/>
      <c r="AA505"/>
      <c r="AB505"/>
      <c r="AC505"/>
      <c r="AD505"/>
      <c r="AE505"/>
      <c r="AF505"/>
      <c r="AG505"/>
      <c r="AH505"/>
    </row>
    <row r="506" spans="1:34" x14ac:dyDescent="0.25">
      <c r="A506"/>
      <c r="J506"/>
      <c r="AA506"/>
      <c r="AB506"/>
      <c r="AC506"/>
      <c r="AD506"/>
      <c r="AE506"/>
      <c r="AF506"/>
      <c r="AG506"/>
      <c r="AH506"/>
    </row>
    <row r="507" spans="1:34" x14ac:dyDescent="0.25">
      <c r="A507"/>
      <c r="J507"/>
      <c r="AA507"/>
      <c r="AB507"/>
      <c r="AC507"/>
      <c r="AD507"/>
      <c r="AE507"/>
      <c r="AF507"/>
      <c r="AG507"/>
      <c r="AH507"/>
    </row>
    <row r="508" spans="1:34" x14ac:dyDescent="0.25">
      <c r="A508"/>
      <c r="J508"/>
      <c r="AA508"/>
      <c r="AB508"/>
      <c r="AC508"/>
      <c r="AD508"/>
      <c r="AE508"/>
      <c r="AF508"/>
      <c r="AG508"/>
      <c r="AH508"/>
    </row>
    <row r="509" spans="1:34" x14ac:dyDescent="0.25">
      <c r="A509"/>
      <c r="J509"/>
      <c r="AA509"/>
      <c r="AB509"/>
      <c r="AC509"/>
      <c r="AD509"/>
      <c r="AE509"/>
      <c r="AF509"/>
      <c r="AG509"/>
      <c r="AH509"/>
    </row>
    <row r="510" spans="1:34" x14ac:dyDescent="0.25">
      <c r="A510"/>
      <c r="J510"/>
      <c r="AA510"/>
      <c r="AB510"/>
      <c r="AC510"/>
      <c r="AD510"/>
      <c r="AE510"/>
      <c r="AF510"/>
      <c r="AG510"/>
      <c r="AH510"/>
    </row>
    <row r="511" spans="1:34" x14ac:dyDescent="0.25">
      <c r="A511"/>
      <c r="J511"/>
      <c r="AA511"/>
      <c r="AB511"/>
      <c r="AC511"/>
      <c r="AD511"/>
      <c r="AE511"/>
      <c r="AF511"/>
      <c r="AG511"/>
      <c r="AH511"/>
    </row>
    <row r="512" spans="1:34" x14ac:dyDescent="0.25">
      <c r="A512"/>
      <c r="J512"/>
      <c r="AA512"/>
      <c r="AB512"/>
      <c r="AC512"/>
      <c r="AD512"/>
      <c r="AE512"/>
      <c r="AF512"/>
      <c r="AG512"/>
      <c r="AH512"/>
    </row>
    <row r="513" spans="1:34" x14ac:dyDescent="0.25">
      <c r="A513"/>
      <c r="J513"/>
      <c r="AA513"/>
      <c r="AB513"/>
      <c r="AC513"/>
      <c r="AD513"/>
      <c r="AE513"/>
      <c r="AF513"/>
      <c r="AG513"/>
      <c r="AH513"/>
    </row>
    <row r="514" spans="1:34" x14ac:dyDescent="0.25">
      <c r="A514"/>
      <c r="J514"/>
      <c r="AA514"/>
      <c r="AB514"/>
      <c r="AC514"/>
      <c r="AD514"/>
      <c r="AE514"/>
      <c r="AF514"/>
      <c r="AG514"/>
      <c r="AH514"/>
    </row>
    <row r="515" spans="1:34" x14ac:dyDescent="0.25">
      <c r="A515"/>
      <c r="J515"/>
      <c r="AA515"/>
      <c r="AB515"/>
      <c r="AC515"/>
      <c r="AD515"/>
      <c r="AE515"/>
      <c r="AF515"/>
      <c r="AG515"/>
      <c r="AH515"/>
    </row>
    <row r="516" spans="1:34" x14ac:dyDescent="0.25">
      <c r="A516"/>
      <c r="J516"/>
      <c r="AA516"/>
      <c r="AB516"/>
      <c r="AC516"/>
      <c r="AD516"/>
      <c r="AE516"/>
      <c r="AF516"/>
      <c r="AG516"/>
      <c r="AH516"/>
    </row>
    <row r="517" spans="1:34" x14ac:dyDescent="0.25">
      <c r="A517"/>
      <c r="J517"/>
      <c r="AA517"/>
      <c r="AB517"/>
      <c r="AC517"/>
      <c r="AD517"/>
      <c r="AE517"/>
      <c r="AF517"/>
      <c r="AG517"/>
      <c r="AH517"/>
    </row>
    <row r="518" spans="1:34" x14ac:dyDescent="0.25">
      <c r="A518"/>
      <c r="J518"/>
      <c r="AA518"/>
      <c r="AB518"/>
      <c r="AC518"/>
      <c r="AD518"/>
      <c r="AE518"/>
      <c r="AF518"/>
      <c r="AG518"/>
      <c r="AH518"/>
    </row>
    <row r="519" spans="1:34" x14ac:dyDescent="0.25">
      <c r="A519"/>
      <c r="J519"/>
      <c r="AA519"/>
      <c r="AB519"/>
      <c r="AC519"/>
      <c r="AD519"/>
      <c r="AE519"/>
      <c r="AF519"/>
      <c r="AG519"/>
      <c r="AH519"/>
    </row>
    <row r="520" spans="1:34" x14ac:dyDescent="0.25">
      <c r="A520"/>
      <c r="J520"/>
      <c r="AA520"/>
      <c r="AB520"/>
      <c r="AC520"/>
      <c r="AD520"/>
      <c r="AE520"/>
      <c r="AF520"/>
      <c r="AG520"/>
      <c r="AH520"/>
    </row>
    <row r="521" spans="1:34" x14ac:dyDescent="0.25">
      <c r="A521"/>
      <c r="J521"/>
      <c r="AA521"/>
      <c r="AB521"/>
      <c r="AC521"/>
      <c r="AD521"/>
      <c r="AE521"/>
      <c r="AF521"/>
      <c r="AG521"/>
      <c r="AH521"/>
    </row>
    <row r="522" spans="1:34" x14ac:dyDescent="0.25">
      <c r="A522"/>
      <c r="J522"/>
      <c r="AA522"/>
      <c r="AB522"/>
      <c r="AC522"/>
      <c r="AD522"/>
      <c r="AE522"/>
      <c r="AF522"/>
      <c r="AG522"/>
      <c r="AH522"/>
    </row>
    <row r="523" spans="1:34" x14ac:dyDescent="0.25">
      <c r="A523"/>
      <c r="J523"/>
      <c r="AA523"/>
      <c r="AB523"/>
      <c r="AC523"/>
      <c r="AD523"/>
      <c r="AE523"/>
      <c r="AF523"/>
      <c r="AG523"/>
      <c r="AH523"/>
    </row>
    <row r="524" spans="1:34" x14ac:dyDescent="0.25">
      <c r="A524"/>
      <c r="J524"/>
      <c r="AA524"/>
      <c r="AB524"/>
      <c r="AC524"/>
      <c r="AD524"/>
      <c r="AE524"/>
      <c r="AF524"/>
      <c r="AG524"/>
      <c r="AH524"/>
    </row>
    <row r="525" spans="1:34" x14ac:dyDescent="0.25">
      <c r="A525"/>
      <c r="J525"/>
      <c r="AA525"/>
      <c r="AB525"/>
      <c r="AC525"/>
      <c r="AD525"/>
      <c r="AE525"/>
      <c r="AF525"/>
      <c r="AG525"/>
      <c r="AH525"/>
    </row>
    <row r="526" spans="1:34" x14ac:dyDescent="0.25">
      <c r="A526"/>
      <c r="J526"/>
      <c r="AA526"/>
      <c r="AB526"/>
      <c r="AC526"/>
      <c r="AD526"/>
      <c r="AE526"/>
      <c r="AF526"/>
      <c r="AG526"/>
      <c r="AH526"/>
    </row>
    <row r="527" spans="1:34" x14ac:dyDescent="0.25">
      <c r="A527"/>
      <c r="J527"/>
      <c r="AA527"/>
      <c r="AB527"/>
      <c r="AC527"/>
      <c r="AD527"/>
      <c r="AE527"/>
      <c r="AF527"/>
      <c r="AG527"/>
      <c r="AH527"/>
    </row>
    <row r="528" spans="1:34" x14ac:dyDescent="0.25">
      <c r="A528"/>
      <c r="J528"/>
      <c r="AA528"/>
      <c r="AB528"/>
      <c r="AC528"/>
      <c r="AD528"/>
      <c r="AE528"/>
      <c r="AF528"/>
      <c r="AG528"/>
      <c r="AH528"/>
    </row>
    <row r="529" spans="1:34" x14ac:dyDescent="0.25">
      <c r="A529"/>
      <c r="J529"/>
      <c r="AA529"/>
      <c r="AB529"/>
      <c r="AC529"/>
      <c r="AD529"/>
      <c r="AE529"/>
      <c r="AF529"/>
      <c r="AG529"/>
      <c r="AH529"/>
    </row>
    <row r="530" spans="1:34" x14ac:dyDescent="0.25">
      <c r="A530"/>
      <c r="J530"/>
      <c r="AA530"/>
      <c r="AB530"/>
      <c r="AC530"/>
      <c r="AD530"/>
      <c r="AE530"/>
      <c r="AF530"/>
      <c r="AG530"/>
      <c r="AH530"/>
    </row>
    <row r="531" spans="1:34" x14ac:dyDescent="0.25">
      <c r="A531"/>
      <c r="J531"/>
      <c r="AA531"/>
      <c r="AB531"/>
      <c r="AC531"/>
      <c r="AD531"/>
      <c r="AE531"/>
      <c r="AF531"/>
      <c r="AG531"/>
      <c r="AH531"/>
    </row>
    <row r="532" spans="1:34" x14ac:dyDescent="0.25">
      <c r="A532"/>
      <c r="J532"/>
      <c r="AA532"/>
      <c r="AB532"/>
      <c r="AC532"/>
      <c r="AD532"/>
      <c r="AE532"/>
      <c r="AF532"/>
      <c r="AG532"/>
      <c r="AH532"/>
    </row>
    <row r="533" spans="1:34" x14ac:dyDescent="0.25">
      <c r="A533"/>
      <c r="J533"/>
      <c r="AA533"/>
      <c r="AB533"/>
      <c r="AC533"/>
      <c r="AD533"/>
      <c r="AE533"/>
      <c r="AF533"/>
      <c r="AG533"/>
      <c r="AH533"/>
    </row>
    <row r="534" spans="1:34" x14ac:dyDescent="0.25">
      <c r="A534"/>
      <c r="J534"/>
      <c r="AA534"/>
      <c r="AB534"/>
      <c r="AC534"/>
      <c r="AD534"/>
      <c r="AE534"/>
      <c r="AF534"/>
      <c r="AG534"/>
      <c r="AH534"/>
    </row>
    <row r="535" spans="1:34" x14ac:dyDescent="0.25">
      <c r="A535"/>
      <c r="J535"/>
      <c r="AA535"/>
      <c r="AB535"/>
      <c r="AC535"/>
      <c r="AD535"/>
      <c r="AE535"/>
      <c r="AF535"/>
      <c r="AG535"/>
      <c r="AH535"/>
    </row>
    <row r="536" spans="1:34" x14ac:dyDescent="0.25">
      <c r="A536"/>
      <c r="J536"/>
      <c r="AA536"/>
      <c r="AB536"/>
      <c r="AC536"/>
      <c r="AD536"/>
      <c r="AE536"/>
      <c r="AF536"/>
      <c r="AG536"/>
      <c r="AH536"/>
    </row>
    <row r="537" spans="1:34" x14ac:dyDescent="0.25">
      <c r="A537"/>
      <c r="J537"/>
      <c r="AA537"/>
      <c r="AB537"/>
      <c r="AC537"/>
      <c r="AD537"/>
      <c r="AE537"/>
      <c r="AF537"/>
      <c r="AG537"/>
      <c r="AH537"/>
    </row>
    <row r="538" spans="1:34" x14ac:dyDescent="0.25">
      <c r="A538"/>
      <c r="J538"/>
      <c r="AA538"/>
      <c r="AB538"/>
      <c r="AC538"/>
      <c r="AD538"/>
      <c r="AE538"/>
      <c r="AF538"/>
      <c r="AG538"/>
      <c r="AH538"/>
    </row>
    <row r="539" spans="1:34" x14ac:dyDescent="0.25">
      <c r="A539"/>
      <c r="J539"/>
      <c r="AA539"/>
      <c r="AB539"/>
      <c r="AC539"/>
      <c r="AD539"/>
      <c r="AE539"/>
      <c r="AF539"/>
      <c r="AG539"/>
      <c r="AH539"/>
    </row>
    <row r="540" spans="1:34" x14ac:dyDescent="0.25">
      <c r="A540"/>
      <c r="J540"/>
      <c r="AA540"/>
      <c r="AB540"/>
      <c r="AC540"/>
      <c r="AD540"/>
      <c r="AE540"/>
      <c r="AF540"/>
      <c r="AG540"/>
      <c r="AH540"/>
    </row>
    <row r="541" spans="1:34" x14ac:dyDescent="0.25">
      <c r="A541"/>
      <c r="J541"/>
      <c r="AA541"/>
      <c r="AB541"/>
      <c r="AC541"/>
      <c r="AD541"/>
      <c r="AE541"/>
      <c r="AF541"/>
      <c r="AG541"/>
      <c r="AH541"/>
    </row>
    <row r="542" spans="1:34" x14ac:dyDescent="0.25">
      <c r="A542"/>
      <c r="J542"/>
      <c r="AA542"/>
      <c r="AB542"/>
      <c r="AC542"/>
      <c r="AD542"/>
      <c r="AE542"/>
      <c r="AF542"/>
      <c r="AG542"/>
      <c r="AH542"/>
    </row>
    <row r="543" spans="1:34" x14ac:dyDescent="0.25">
      <c r="A543"/>
      <c r="J543"/>
      <c r="AA543"/>
      <c r="AB543"/>
      <c r="AC543"/>
      <c r="AD543"/>
      <c r="AE543"/>
      <c r="AF543"/>
      <c r="AG543"/>
      <c r="AH543"/>
    </row>
    <row r="544" spans="1:34" x14ac:dyDescent="0.25">
      <c r="A544"/>
      <c r="J544"/>
      <c r="AA544"/>
      <c r="AB544"/>
      <c r="AC544"/>
      <c r="AD544"/>
      <c r="AE544"/>
      <c r="AF544"/>
      <c r="AG544"/>
      <c r="AH544"/>
    </row>
    <row r="545" spans="1:34" x14ac:dyDescent="0.25">
      <c r="A545"/>
      <c r="J545"/>
      <c r="AA545"/>
      <c r="AB545"/>
      <c r="AC545"/>
      <c r="AD545"/>
      <c r="AE545"/>
      <c r="AF545"/>
      <c r="AG545"/>
      <c r="AH545"/>
    </row>
    <row r="546" spans="1:34" x14ac:dyDescent="0.25">
      <c r="A546"/>
      <c r="J546"/>
      <c r="AA546"/>
      <c r="AB546"/>
      <c r="AC546"/>
      <c r="AD546"/>
      <c r="AE546"/>
      <c r="AF546"/>
      <c r="AG546"/>
      <c r="AH546"/>
    </row>
    <row r="547" spans="1:34" x14ac:dyDescent="0.25">
      <c r="A547"/>
      <c r="J547"/>
      <c r="AA547"/>
      <c r="AB547"/>
      <c r="AC547"/>
      <c r="AD547"/>
      <c r="AE547"/>
      <c r="AF547"/>
      <c r="AG547"/>
      <c r="AH547"/>
    </row>
    <row r="548" spans="1:34" x14ac:dyDescent="0.25">
      <c r="A548"/>
      <c r="J548"/>
      <c r="AA548"/>
      <c r="AB548"/>
      <c r="AC548"/>
      <c r="AD548"/>
      <c r="AE548"/>
      <c r="AF548"/>
      <c r="AG548"/>
      <c r="AH548"/>
    </row>
    <row r="549" spans="1:34" x14ac:dyDescent="0.25">
      <c r="A549"/>
      <c r="J549"/>
      <c r="AA549"/>
      <c r="AB549"/>
      <c r="AC549"/>
      <c r="AD549"/>
      <c r="AE549"/>
      <c r="AF549"/>
      <c r="AG549"/>
      <c r="AH549"/>
    </row>
    <row r="550" spans="1:34" x14ac:dyDescent="0.25">
      <c r="A550"/>
      <c r="J550"/>
      <c r="AA550"/>
      <c r="AB550"/>
      <c r="AC550"/>
      <c r="AD550"/>
      <c r="AE550"/>
      <c r="AF550"/>
      <c r="AG550"/>
      <c r="AH550"/>
    </row>
    <row r="551" spans="1:34" x14ac:dyDescent="0.25">
      <c r="A551"/>
      <c r="J551"/>
      <c r="AA551"/>
      <c r="AB551"/>
      <c r="AC551"/>
      <c r="AD551"/>
      <c r="AE551"/>
      <c r="AF551"/>
      <c r="AG551"/>
      <c r="AH551"/>
    </row>
    <row r="552" spans="1:34" x14ac:dyDescent="0.25">
      <c r="A552"/>
      <c r="J552"/>
      <c r="AA552"/>
      <c r="AB552"/>
      <c r="AC552"/>
      <c r="AD552"/>
      <c r="AE552"/>
      <c r="AF552"/>
      <c r="AG552"/>
      <c r="AH552"/>
    </row>
    <row r="553" spans="1:34" x14ac:dyDescent="0.25">
      <c r="A553"/>
      <c r="J553"/>
      <c r="AA553"/>
      <c r="AB553"/>
      <c r="AC553"/>
      <c r="AD553"/>
      <c r="AE553"/>
      <c r="AF553"/>
      <c r="AG553"/>
      <c r="AH553"/>
    </row>
    <row r="554" spans="1:34" x14ac:dyDescent="0.25">
      <c r="A554"/>
      <c r="J554"/>
      <c r="AA554"/>
      <c r="AB554"/>
      <c r="AC554"/>
      <c r="AD554"/>
      <c r="AE554"/>
      <c r="AF554"/>
      <c r="AG554"/>
      <c r="AH554"/>
    </row>
    <row r="555" spans="1:34" x14ac:dyDescent="0.25">
      <c r="A555"/>
      <c r="J555"/>
      <c r="AA555"/>
      <c r="AB555"/>
      <c r="AC555"/>
      <c r="AD555"/>
      <c r="AE555"/>
      <c r="AF555"/>
      <c r="AG555"/>
      <c r="AH555"/>
    </row>
    <row r="556" spans="1:34" x14ac:dyDescent="0.25">
      <c r="A556"/>
      <c r="J556"/>
      <c r="AA556"/>
      <c r="AB556"/>
      <c r="AC556"/>
      <c r="AD556"/>
      <c r="AE556"/>
      <c r="AF556"/>
      <c r="AG556"/>
      <c r="AH556"/>
    </row>
    <row r="557" spans="1:34" x14ac:dyDescent="0.25">
      <c r="A557"/>
      <c r="J557"/>
      <c r="AA557"/>
      <c r="AB557"/>
      <c r="AC557"/>
      <c r="AD557"/>
      <c r="AE557"/>
      <c r="AF557"/>
      <c r="AG557"/>
      <c r="AH557"/>
    </row>
    <row r="558" spans="1:34" x14ac:dyDescent="0.25">
      <c r="A558"/>
      <c r="J558"/>
      <c r="AA558"/>
      <c r="AB558"/>
      <c r="AC558"/>
      <c r="AD558"/>
      <c r="AE558"/>
      <c r="AF558"/>
      <c r="AG558"/>
      <c r="AH558"/>
    </row>
    <row r="559" spans="1:34" x14ac:dyDescent="0.25">
      <c r="A559"/>
      <c r="J559"/>
      <c r="AA559"/>
      <c r="AB559"/>
      <c r="AC559"/>
      <c r="AD559"/>
      <c r="AE559"/>
      <c r="AF559"/>
      <c r="AG559"/>
      <c r="AH559"/>
    </row>
    <row r="560" spans="1:34" x14ac:dyDescent="0.25">
      <c r="A560"/>
      <c r="J560"/>
      <c r="AA560"/>
      <c r="AB560"/>
      <c r="AC560"/>
      <c r="AD560"/>
      <c r="AE560"/>
      <c r="AF560"/>
      <c r="AG560"/>
      <c r="AH560"/>
    </row>
    <row r="561" spans="1:34" x14ac:dyDescent="0.25">
      <c r="A561"/>
      <c r="J561"/>
      <c r="AA561"/>
      <c r="AB561"/>
      <c r="AC561"/>
      <c r="AD561"/>
      <c r="AE561"/>
      <c r="AF561"/>
      <c r="AG561"/>
      <c r="AH561"/>
    </row>
    <row r="562" spans="1:34" x14ac:dyDescent="0.25">
      <c r="A562"/>
      <c r="J562"/>
      <c r="AA562"/>
      <c r="AB562"/>
      <c r="AC562"/>
      <c r="AD562"/>
      <c r="AE562"/>
      <c r="AF562"/>
      <c r="AG562"/>
      <c r="AH562"/>
    </row>
    <row r="563" spans="1:34" x14ac:dyDescent="0.25">
      <c r="A563"/>
      <c r="J563"/>
      <c r="AA563"/>
      <c r="AB563"/>
      <c r="AC563"/>
      <c r="AD563"/>
      <c r="AE563"/>
      <c r="AF563"/>
      <c r="AG563"/>
      <c r="AH563"/>
    </row>
    <row r="564" spans="1:34" x14ac:dyDescent="0.25">
      <c r="A564"/>
      <c r="J564"/>
      <c r="AA564"/>
      <c r="AB564"/>
      <c r="AC564"/>
      <c r="AD564"/>
      <c r="AE564"/>
      <c r="AF564"/>
      <c r="AG564"/>
      <c r="AH564"/>
    </row>
    <row r="565" spans="1:34" x14ac:dyDescent="0.25">
      <c r="A565"/>
      <c r="J565"/>
      <c r="AA565"/>
      <c r="AB565"/>
      <c r="AC565"/>
      <c r="AD565"/>
      <c r="AE565"/>
      <c r="AF565"/>
      <c r="AG565"/>
      <c r="AH565"/>
    </row>
    <row r="566" spans="1:34" x14ac:dyDescent="0.25">
      <c r="A566"/>
      <c r="J566"/>
      <c r="AA566"/>
      <c r="AB566"/>
      <c r="AC566"/>
      <c r="AD566"/>
      <c r="AE566"/>
      <c r="AF566"/>
      <c r="AG566"/>
      <c r="AH566"/>
    </row>
    <row r="567" spans="1:34" x14ac:dyDescent="0.25">
      <c r="A567"/>
      <c r="J567"/>
      <c r="AA567"/>
      <c r="AB567"/>
      <c r="AC567"/>
      <c r="AD567"/>
      <c r="AE567"/>
      <c r="AF567"/>
      <c r="AG567"/>
      <c r="AH567"/>
    </row>
    <row r="568" spans="1:34" x14ac:dyDescent="0.25">
      <c r="A568"/>
      <c r="J568"/>
      <c r="AA568"/>
      <c r="AB568"/>
      <c r="AC568"/>
      <c r="AD568"/>
      <c r="AE568"/>
      <c r="AF568"/>
      <c r="AG568"/>
      <c r="AH568"/>
    </row>
    <row r="569" spans="1:34" x14ac:dyDescent="0.25">
      <c r="A569"/>
      <c r="J569"/>
      <c r="AA569"/>
      <c r="AB569"/>
      <c r="AC569"/>
      <c r="AD569"/>
      <c r="AE569"/>
      <c r="AF569"/>
      <c r="AG569"/>
      <c r="AH569"/>
    </row>
    <row r="570" spans="1:34" x14ac:dyDescent="0.25">
      <c r="A570"/>
      <c r="J570"/>
      <c r="AA570"/>
      <c r="AB570"/>
      <c r="AC570"/>
      <c r="AD570"/>
      <c r="AE570"/>
      <c r="AF570"/>
      <c r="AG570"/>
      <c r="AH570"/>
    </row>
    <row r="571" spans="1:34" x14ac:dyDescent="0.25">
      <c r="A571"/>
      <c r="J571"/>
      <c r="AA571"/>
      <c r="AB571"/>
      <c r="AC571"/>
      <c r="AD571"/>
      <c r="AE571"/>
      <c r="AF571"/>
      <c r="AG571"/>
      <c r="AH571"/>
    </row>
    <row r="572" spans="1:34" x14ac:dyDescent="0.25">
      <c r="A572"/>
      <c r="J572"/>
      <c r="AA572"/>
      <c r="AB572"/>
      <c r="AC572"/>
      <c r="AD572"/>
      <c r="AE572"/>
      <c r="AF572"/>
      <c r="AG572"/>
      <c r="AH572"/>
    </row>
    <row r="573" spans="1:34" x14ac:dyDescent="0.25">
      <c r="A573"/>
      <c r="J573"/>
      <c r="AA573"/>
      <c r="AB573"/>
      <c r="AC573"/>
      <c r="AD573"/>
      <c r="AE573"/>
      <c r="AF573"/>
      <c r="AG573"/>
      <c r="AH573"/>
    </row>
    <row r="574" spans="1:34" x14ac:dyDescent="0.25">
      <c r="A574"/>
      <c r="J574"/>
      <c r="AA574"/>
      <c r="AB574"/>
      <c r="AC574"/>
      <c r="AD574"/>
      <c r="AE574"/>
      <c r="AF574"/>
      <c r="AG574"/>
      <c r="AH574"/>
    </row>
    <row r="575" spans="1:34" x14ac:dyDescent="0.25">
      <c r="A575"/>
      <c r="J575"/>
      <c r="AA575"/>
      <c r="AB575"/>
      <c r="AC575"/>
      <c r="AD575"/>
      <c r="AE575"/>
      <c r="AF575"/>
      <c r="AG575"/>
      <c r="AH575"/>
    </row>
    <row r="576" spans="1:34" x14ac:dyDescent="0.25">
      <c r="A576"/>
      <c r="J576"/>
      <c r="AA576"/>
      <c r="AB576"/>
      <c r="AC576"/>
      <c r="AD576"/>
      <c r="AE576"/>
      <c r="AF576"/>
      <c r="AG576"/>
      <c r="AH576"/>
    </row>
    <row r="577" spans="1:34" x14ac:dyDescent="0.25">
      <c r="A577"/>
      <c r="J577"/>
      <c r="AA577"/>
      <c r="AB577"/>
      <c r="AC577"/>
      <c r="AD577"/>
      <c r="AE577"/>
      <c r="AF577"/>
      <c r="AG577"/>
      <c r="AH577"/>
    </row>
    <row r="578" spans="1:34" x14ac:dyDescent="0.25">
      <c r="A578"/>
      <c r="J578"/>
      <c r="AA578"/>
      <c r="AB578"/>
      <c r="AC578"/>
      <c r="AD578"/>
      <c r="AE578"/>
      <c r="AF578"/>
      <c r="AG578"/>
      <c r="AH578"/>
    </row>
    <row r="579" spans="1:34" x14ac:dyDescent="0.25">
      <c r="A579"/>
      <c r="J579"/>
      <c r="AA579"/>
      <c r="AB579"/>
      <c r="AC579"/>
      <c r="AD579"/>
      <c r="AE579"/>
      <c r="AF579"/>
      <c r="AG579"/>
      <c r="AH579"/>
    </row>
    <row r="580" spans="1:34" x14ac:dyDescent="0.25">
      <c r="A580"/>
      <c r="J580"/>
      <c r="AA580"/>
      <c r="AB580"/>
      <c r="AC580"/>
      <c r="AD580"/>
      <c r="AE580"/>
      <c r="AF580"/>
      <c r="AG580"/>
      <c r="AH580"/>
    </row>
    <row r="581" spans="1:34" x14ac:dyDescent="0.25">
      <c r="A581"/>
      <c r="J581"/>
      <c r="AA581"/>
      <c r="AB581"/>
      <c r="AC581"/>
      <c r="AD581"/>
      <c r="AE581"/>
      <c r="AF581"/>
      <c r="AG581"/>
      <c r="AH581"/>
    </row>
    <row r="582" spans="1:34" x14ac:dyDescent="0.25">
      <c r="A582"/>
      <c r="J582"/>
      <c r="AA582"/>
      <c r="AB582"/>
      <c r="AC582"/>
      <c r="AD582"/>
      <c r="AE582"/>
      <c r="AF582"/>
      <c r="AG582"/>
      <c r="AH582"/>
    </row>
    <row r="583" spans="1:34" x14ac:dyDescent="0.25">
      <c r="A583"/>
      <c r="J583"/>
      <c r="AA583"/>
      <c r="AB583"/>
      <c r="AC583"/>
      <c r="AD583"/>
      <c r="AE583"/>
      <c r="AF583"/>
      <c r="AG583"/>
      <c r="AH583"/>
    </row>
    <row r="584" spans="1:34" x14ac:dyDescent="0.25">
      <c r="A584"/>
      <c r="J584"/>
      <c r="AA584"/>
      <c r="AB584"/>
      <c r="AC584"/>
      <c r="AD584"/>
      <c r="AE584"/>
      <c r="AF584"/>
      <c r="AG584"/>
      <c r="AH584"/>
    </row>
    <row r="585" spans="1:34" x14ac:dyDescent="0.25">
      <c r="A585"/>
      <c r="J585"/>
      <c r="AA585"/>
      <c r="AB585"/>
      <c r="AC585"/>
      <c r="AD585"/>
      <c r="AE585"/>
      <c r="AF585"/>
      <c r="AG585"/>
      <c r="AH585"/>
    </row>
    <row r="586" spans="1:34" x14ac:dyDescent="0.25">
      <c r="A586"/>
      <c r="J586"/>
      <c r="AA586"/>
      <c r="AB586"/>
      <c r="AC586"/>
      <c r="AD586"/>
      <c r="AE586"/>
      <c r="AF586"/>
      <c r="AG586"/>
      <c r="AH586"/>
    </row>
    <row r="587" spans="1:34" x14ac:dyDescent="0.25">
      <c r="A587"/>
      <c r="J587"/>
      <c r="AA587"/>
      <c r="AB587"/>
      <c r="AC587"/>
      <c r="AD587"/>
      <c r="AE587"/>
      <c r="AF587"/>
      <c r="AG587"/>
      <c r="AH587"/>
    </row>
    <row r="588" spans="1:34" x14ac:dyDescent="0.25">
      <c r="A588"/>
      <c r="J588"/>
      <c r="AA588"/>
      <c r="AB588"/>
      <c r="AC588"/>
      <c r="AD588"/>
      <c r="AE588"/>
      <c r="AF588"/>
      <c r="AG588"/>
      <c r="AH588"/>
    </row>
    <row r="589" spans="1:34" x14ac:dyDescent="0.25">
      <c r="A589"/>
      <c r="J589"/>
      <c r="AA589"/>
      <c r="AB589"/>
      <c r="AC589"/>
      <c r="AD589"/>
      <c r="AE589"/>
      <c r="AF589"/>
      <c r="AG589"/>
      <c r="AH589"/>
    </row>
    <row r="590" spans="1:34" x14ac:dyDescent="0.25">
      <c r="A590"/>
      <c r="J590"/>
      <c r="AA590"/>
      <c r="AB590"/>
      <c r="AC590"/>
      <c r="AD590"/>
      <c r="AE590"/>
      <c r="AF590"/>
      <c r="AG590"/>
      <c r="AH590"/>
    </row>
    <row r="591" spans="1:34" x14ac:dyDescent="0.25">
      <c r="A591"/>
      <c r="J591"/>
      <c r="AA591"/>
      <c r="AB591"/>
      <c r="AC591"/>
      <c r="AD591"/>
      <c r="AE591"/>
      <c r="AF591"/>
      <c r="AG591"/>
      <c r="AH591"/>
    </row>
    <row r="592" spans="1:34" x14ac:dyDescent="0.25">
      <c r="A592"/>
      <c r="J592"/>
      <c r="AA592"/>
      <c r="AB592"/>
      <c r="AC592"/>
      <c r="AD592"/>
      <c r="AE592"/>
      <c r="AF592"/>
      <c r="AG592"/>
      <c r="AH592"/>
    </row>
    <row r="593" spans="1:34" x14ac:dyDescent="0.25">
      <c r="A593"/>
      <c r="J593"/>
      <c r="AA593"/>
      <c r="AB593"/>
      <c r="AC593"/>
      <c r="AD593"/>
      <c r="AE593"/>
      <c r="AF593"/>
      <c r="AG593"/>
      <c r="AH593"/>
    </row>
    <row r="594" spans="1:34" x14ac:dyDescent="0.25">
      <c r="A594"/>
      <c r="J594"/>
      <c r="AA594"/>
      <c r="AB594"/>
      <c r="AC594"/>
      <c r="AD594"/>
      <c r="AE594"/>
      <c r="AF594"/>
      <c r="AG594"/>
      <c r="AH594"/>
    </row>
    <row r="595" spans="1:34" x14ac:dyDescent="0.25">
      <c r="A595"/>
      <c r="J595"/>
      <c r="AA595"/>
      <c r="AB595"/>
      <c r="AC595"/>
      <c r="AD595"/>
      <c r="AE595"/>
      <c r="AF595"/>
      <c r="AG595"/>
      <c r="AH595"/>
    </row>
    <row r="596" spans="1:34" x14ac:dyDescent="0.25">
      <c r="A596"/>
      <c r="J596"/>
      <c r="AA596"/>
      <c r="AB596"/>
      <c r="AC596"/>
      <c r="AD596"/>
      <c r="AE596"/>
      <c r="AF596"/>
      <c r="AG596"/>
      <c r="AH596"/>
    </row>
    <row r="597" spans="1:34" x14ac:dyDescent="0.25">
      <c r="A597"/>
      <c r="J597"/>
      <c r="AA597"/>
      <c r="AB597"/>
      <c r="AC597"/>
      <c r="AD597"/>
      <c r="AE597"/>
      <c r="AF597"/>
      <c r="AG597"/>
      <c r="AH597"/>
    </row>
    <row r="598" spans="1:34" x14ac:dyDescent="0.25">
      <c r="A598"/>
      <c r="J598"/>
      <c r="AA598"/>
      <c r="AB598"/>
      <c r="AC598"/>
      <c r="AD598"/>
      <c r="AE598"/>
      <c r="AF598"/>
      <c r="AG598"/>
      <c r="AH598"/>
    </row>
    <row r="599" spans="1:34" x14ac:dyDescent="0.25">
      <c r="A599"/>
      <c r="J599"/>
      <c r="AA599"/>
      <c r="AB599"/>
      <c r="AC599"/>
      <c r="AD599"/>
      <c r="AE599"/>
      <c r="AF599"/>
      <c r="AG599"/>
      <c r="AH599"/>
    </row>
    <row r="600" spans="1:34" x14ac:dyDescent="0.25">
      <c r="A600"/>
      <c r="J600"/>
      <c r="AA600"/>
      <c r="AB600"/>
      <c r="AC600"/>
      <c r="AD600"/>
      <c r="AE600"/>
      <c r="AF600"/>
      <c r="AG600"/>
      <c r="AH600"/>
    </row>
    <row r="601" spans="1:34" x14ac:dyDescent="0.25">
      <c r="A601"/>
      <c r="J601"/>
      <c r="AA601"/>
      <c r="AB601"/>
      <c r="AC601"/>
      <c r="AD601"/>
      <c r="AE601"/>
      <c r="AF601"/>
      <c r="AG601"/>
      <c r="AH601"/>
    </row>
    <row r="602" spans="1:34" x14ac:dyDescent="0.25">
      <c r="A602"/>
      <c r="J602"/>
      <c r="AA602"/>
      <c r="AB602"/>
      <c r="AC602"/>
      <c r="AD602"/>
      <c r="AE602"/>
      <c r="AF602"/>
      <c r="AG602"/>
      <c r="AH602"/>
    </row>
    <row r="603" spans="1:34" x14ac:dyDescent="0.25">
      <c r="A603"/>
      <c r="J603"/>
      <c r="AA603"/>
      <c r="AB603"/>
      <c r="AC603"/>
      <c r="AD603"/>
      <c r="AE603"/>
      <c r="AF603"/>
      <c r="AG603"/>
      <c r="AH603"/>
    </row>
    <row r="604" spans="1:34" x14ac:dyDescent="0.25">
      <c r="A604"/>
      <c r="J604"/>
      <c r="AA604"/>
      <c r="AB604"/>
      <c r="AC604"/>
      <c r="AD604"/>
      <c r="AE604"/>
      <c r="AF604"/>
      <c r="AG604"/>
      <c r="AH604"/>
    </row>
    <row r="605" spans="1:34" x14ac:dyDescent="0.25">
      <c r="A605"/>
      <c r="J605"/>
      <c r="AA605"/>
      <c r="AB605"/>
      <c r="AC605"/>
      <c r="AD605"/>
      <c r="AE605"/>
      <c r="AF605"/>
      <c r="AG605"/>
      <c r="AH605"/>
    </row>
    <row r="606" spans="1:34" x14ac:dyDescent="0.25">
      <c r="A606"/>
      <c r="J606"/>
      <c r="AA606"/>
      <c r="AB606"/>
      <c r="AC606"/>
      <c r="AD606"/>
      <c r="AE606"/>
      <c r="AF606"/>
      <c r="AG606"/>
      <c r="AH606"/>
    </row>
    <row r="607" spans="1:34" x14ac:dyDescent="0.25">
      <c r="A607"/>
      <c r="J607"/>
      <c r="AA607"/>
      <c r="AB607"/>
      <c r="AC607"/>
      <c r="AD607"/>
      <c r="AE607"/>
      <c r="AF607"/>
      <c r="AG607"/>
      <c r="AH607"/>
    </row>
    <row r="608" spans="1:34" x14ac:dyDescent="0.25">
      <c r="A608"/>
      <c r="J608"/>
      <c r="AA608"/>
      <c r="AB608"/>
      <c r="AC608"/>
      <c r="AD608"/>
      <c r="AE608"/>
      <c r="AF608"/>
      <c r="AG608"/>
      <c r="AH608"/>
    </row>
    <row r="609" spans="1:34" x14ac:dyDescent="0.25">
      <c r="A609"/>
      <c r="J609"/>
      <c r="AA609"/>
      <c r="AB609"/>
      <c r="AC609"/>
      <c r="AD609"/>
      <c r="AE609"/>
      <c r="AF609"/>
      <c r="AG609"/>
      <c r="AH609"/>
    </row>
    <row r="610" spans="1:34" x14ac:dyDescent="0.25">
      <c r="A610"/>
      <c r="J610"/>
      <c r="AA610"/>
      <c r="AB610"/>
      <c r="AC610"/>
      <c r="AD610"/>
      <c r="AE610"/>
      <c r="AF610"/>
      <c r="AG610"/>
      <c r="AH610"/>
    </row>
    <row r="611" spans="1:34" x14ac:dyDescent="0.25">
      <c r="A611"/>
      <c r="J611"/>
      <c r="AA611"/>
      <c r="AB611"/>
      <c r="AC611"/>
      <c r="AD611"/>
      <c r="AE611"/>
      <c r="AF611"/>
      <c r="AG611"/>
      <c r="AH611"/>
    </row>
    <row r="612" spans="1:34" x14ac:dyDescent="0.25">
      <c r="A612"/>
      <c r="J612"/>
      <c r="AA612"/>
      <c r="AB612"/>
      <c r="AC612"/>
      <c r="AD612"/>
      <c r="AE612"/>
      <c r="AF612"/>
      <c r="AG612"/>
      <c r="AH612"/>
    </row>
    <row r="613" spans="1:34" x14ac:dyDescent="0.25">
      <c r="A613"/>
      <c r="J613"/>
      <c r="AA613"/>
      <c r="AB613"/>
      <c r="AC613"/>
      <c r="AD613"/>
      <c r="AE613"/>
      <c r="AF613"/>
      <c r="AG613"/>
      <c r="AH613"/>
    </row>
    <row r="614" spans="1:34" x14ac:dyDescent="0.25">
      <c r="A614"/>
      <c r="J614"/>
      <c r="AA614"/>
      <c r="AB614"/>
      <c r="AC614"/>
      <c r="AD614"/>
      <c r="AE614"/>
      <c r="AF614"/>
      <c r="AG614"/>
      <c r="AH614"/>
    </row>
    <row r="615" spans="1:34" x14ac:dyDescent="0.25">
      <c r="A615"/>
      <c r="J615"/>
      <c r="AA615"/>
      <c r="AB615"/>
      <c r="AC615"/>
      <c r="AD615"/>
      <c r="AE615"/>
      <c r="AF615"/>
      <c r="AG615"/>
      <c r="AH615"/>
    </row>
    <row r="616" spans="1:34" x14ac:dyDescent="0.25">
      <c r="A616"/>
      <c r="J616"/>
      <c r="AA616"/>
      <c r="AB616"/>
      <c r="AC616"/>
      <c r="AD616"/>
      <c r="AE616"/>
      <c r="AF616"/>
      <c r="AG616"/>
      <c r="AH616"/>
    </row>
    <row r="617" spans="1:34" x14ac:dyDescent="0.25">
      <c r="A617"/>
      <c r="J617"/>
      <c r="AA617"/>
      <c r="AB617"/>
      <c r="AC617"/>
      <c r="AD617"/>
      <c r="AE617"/>
      <c r="AF617"/>
      <c r="AG617"/>
      <c r="AH617"/>
    </row>
    <row r="618" spans="1:34" x14ac:dyDescent="0.25">
      <c r="A618"/>
      <c r="J618"/>
      <c r="AA618"/>
      <c r="AB618"/>
      <c r="AC618"/>
      <c r="AD618"/>
      <c r="AE618"/>
      <c r="AF618"/>
      <c r="AG618"/>
      <c r="AH618"/>
    </row>
    <row r="619" spans="1:34" x14ac:dyDescent="0.25">
      <c r="A619"/>
      <c r="J619"/>
      <c r="AA619"/>
      <c r="AB619"/>
      <c r="AC619"/>
      <c r="AD619"/>
      <c r="AE619"/>
      <c r="AF619"/>
      <c r="AG619"/>
      <c r="AH619"/>
    </row>
    <row r="620" spans="1:34" x14ac:dyDescent="0.25">
      <c r="A620"/>
      <c r="J620"/>
      <c r="AA620"/>
      <c r="AB620"/>
      <c r="AC620"/>
      <c r="AD620"/>
      <c r="AE620"/>
      <c r="AF620"/>
      <c r="AG620"/>
      <c r="AH620"/>
    </row>
    <row r="621" spans="1:34" x14ac:dyDescent="0.25">
      <c r="A621"/>
      <c r="J621"/>
      <c r="AA621"/>
      <c r="AB621"/>
      <c r="AC621"/>
      <c r="AD621"/>
      <c r="AE621"/>
      <c r="AF621"/>
      <c r="AG621"/>
      <c r="AH621"/>
    </row>
    <row r="622" spans="1:34" x14ac:dyDescent="0.25">
      <c r="A622"/>
      <c r="J622"/>
      <c r="AA622"/>
      <c r="AB622"/>
      <c r="AC622"/>
      <c r="AD622"/>
      <c r="AE622"/>
      <c r="AF622"/>
      <c r="AG622"/>
      <c r="AH622"/>
    </row>
    <row r="623" spans="1:34" x14ac:dyDescent="0.25">
      <c r="A623"/>
      <c r="J623"/>
      <c r="AA623"/>
      <c r="AB623"/>
      <c r="AC623"/>
      <c r="AD623"/>
      <c r="AE623"/>
      <c r="AF623"/>
      <c r="AG623"/>
      <c r="AH623"/>
    </row>
    <row r="624" spans="1:34" x14ac:dyDescent="0.25">
      <c r="A624"/>
      <c r="J624"/>
      <c r="AA624"/>
      <c r="AB624"/>
      <c r="AC624"/>
      <c r="AD624"/>
      <c r="AE624"/>
      <c r="AF624"/>
      <c r="AG624"/>
      <c r="AH624"/>
    </row>
    <row r="625" spans="1:34" x14ac:dyDescent="0.25">
      <c r="A625"/>
      <c r="J625"/>
      <c r="AA625"/>
      <c r="AB625"/>
      <c r="AC625"/>
      <c r="AD625"/>
      <c r="AE625"/>
      <c r="AF625"/>
      <c r="AG625"/>
      <c r="AH625"/>
    </row>
    <row r="626" spans="1:34" x14ac:dyDescent="0.25">
      <c r="A626"/>
      <c r="J626"/>
      <c r="AA626"/>
      <c r="AB626"/>
      <c r="AC626"/>
      <c r="AD626"/>
      <c r="AE626"/>
      <c r="AF626"/>
      <c r="AG626"/>
      <c r="AH626"/>
    </row>
    <row r="627" spans="1:34" x14ac:dyDescent="0.25">
      <c r="A627"/>
      <c r="J627"/>
      <c r="AA627"/>
      <c r="AB627"/>
      <c r="AC627"/>
      <c r="AD627"/>
      <c r="AE627"/>
      <c r="AF627"/>
      <c r="AG627"/>
      <c r="AH627"/>
    </row>
    <row r="628" spans="1:34" x14ac:dyDescent="0.25">
      <c r="A628"/>
      <c r="J628"/>
      <c r="AA628"/>
      <c r="AB628"/>
      <c r="AC628"/>
      <c r="AD628"/>
      <c r="AE628"/>
      <c r="AF628"/>
      <c r="AG628"/>
      <c r="AH628"/>
    </row>
    <row r="629" spans="1:34" x14ac:dyDescent="0.25">
      <c r="A629"/>
      <c r="J629"/>
      <c r="AA629"/>
      <c r="AB629"/>
      <c r="AC629"/>
      <c r="AD629"/>
      <c r="AE629"/>
      <c r="AF629"/>
      <c r="AG629"/>
      <c r="AH629"/>
    </row>
    <row r="630" spans="1:34" x14ac:dyDescent="0.25">
      <c r="A630"/>
      <c r="J630"/>
      <c r="AA630"/>
      <c r="AB630"/>
      <c r="AC630"/>
      <c r="AD630"/>
      <c r="AE630"/>
      <c r="AF630"/>
      <c r="AG630"/>
      <c r="AH630"/>
    </row>
    <row r="631" spans="1:34" x14ac:dyDescent="0.25">
      <c r="A631"/>
      <c r="J631"/>
      <c r="AA631"/>
      <c r="AB631"/>
      <c r="AC631"/>
      <c r="AD631"/>
      <c r="AE631"/>
      <c r="AF631"/>
      <c r="AG631"/>
      <c r="AH631"/>
    </row>
    <row r="632" spans="1:34" x14ac:dyDescent="0.25">
      <c r="A632"/>
      <c r="J632"/>
      <c r="AA632"/>
      <c r="AB632"/>
      <c r="AC632"/>
      <c r="AD632"/>
      <c r="AE632"/>
      <c r="AF632"/>
      <c r="AG632"/>
      <c r="AH632"/>
    </row>
    <row r="633" spans="1:34" x14ac:dyDescent="0.25">
      <c r="A633"/>
      <c r="J633"/>
      <c r="AA633"/>
      <c r="AB633"/>
      <c r="AC633"/>
      <c r="AD633"/>
      <c r="AE633"/>
      <c r="AF633"/>
      <c r="AG633"/>
      <c r="AH633"/>
    </row>
    <row r="634" spans="1:34" x14ac:dyDescent="0.25">
      <c r="A634"/>
      <c r="J634"/>
      <c r="AA634"/>
      <c r="AB634"/>
      <c r="AC634"/>
      <c r="AD634"/>
      <c r="AE634"/>
      <c r="AF634"/>
      <c r="AG634"/>
      <c r="AH634"/>
    </row>
    <row r="635" spans="1:34" x14ac:dyDescent="0.25">
      <c r="A635"/>
      <c r="J635"/>
      <c r="AA635"/>
      <c r="AB635"/>
      <c r="AC635"/>
      <c r="AD635"/>
      <c r="AE635"/>
      <c r="AF635"/>
      <c r="AG635"/>
      <c r="AH635"/>
    </row>
    <row r="636" spans="1:34" x14ac:dyDescent="0.25">
      <c r="A636"/>
      <c r="J636"/>
      <c r="AA636"/>
      <c r="AB636"/>
      <c r="AC636"/>
      <c r="AD636"/>
      <c r="AE636"/>
      <c r="AF636"/>
      <c r="AG636"/>
      <c r="AH636"/>
    </row>
    <row r="637" spans="1:34" x14ac:dyDescent="0.25">
      <c r="A637"/>
      <c r="J637"/>
      <c r="AA637"/>
      <c r="AB637"/>
      <c r="AC637"/>
      <c r="AD637"/>
      <c r="AE637"/>
      <c r="AF637"/>
      <c r="AG637"/>
      <c r="AH637"/>
    </row>
    <row r="638" spans="1:34" x14ac:dyDescent="0.25">
      <c r="A638"/>
      <c r="J638"/>
      <c r="AA638"/>
      <c r="AB638"/>
      <c r="AC638"/>
      <c r="AD638"/>
      <c r="AE638"/>
      <c r="AF638"/>
      <c r="AG638"/>
      <c r="AH638"/>
    </row>
    <row r="639" spans="1:34" x14ac:dyDescent="0.25">
      <c r="A639"/>
      <c r="J639"/>
      <c r="AA639"/>
      <c r="AB639"/>
      <c r="AC639"/>
      <c r="AD639"/>
      <c r="AE639"/>
      <c r="AF639"/>
      <c r="AG639"/>
      <c r="AH639"/>
    </row>
    <row r="640" spans="1:34" x14ac:dyDescent="0.25">
      <c r="A640"/>
      <c r="J640"/>
      <c r="AA640"/>
      <c r="AB640"/>
      <c r="AC640"/>
      <c r="AD640"/>
      <c r="AE640"/>
      <c r="AF640"/>
      <c r="AG640"/>
      <c r="AH640"/>
    </row>
    <row r="641" spans="1:34" x14ac:dyDescent="0.25">
      <c r="A641"/>
      <c r="J641"/>
      <c r="AA641"/>
      <c r="AB641"/>
      <c r="AC641"/>
      <c r="AD641"/>
      <c r="AE641"/>
      <c r="AF641"/>
      <c r="AG641"/>
      <c r="AH641"/>
    </row>
    <row r="642" spans="1:34" x14ac:dyDescent="0.25">
      <c r="A642"/>
      <c r="J642"/>
      <c r="AA642"/>
      <c r="AB642"/>
      <c r="AC642"/>
      <c r="AD642"/>
      <c r="AE642"/>
      <c r="AF642"/>
      <c r="AG642"/>
      <c r="AH642"/>
    </row>
    <row r="643" spans="1:34" x14ac:dyDescent="0.25">
      <c r="A643"/>
      <c r="J643"/>
      <c r="AA643"/>
      <c r="AB643"/>
      <c r="AC643"/>
      <c r="AD643"/>
      <c r="AE643"/>
      <c r="AF643"/>
      <c r="AG643"/>
      <c r="AH643"/>
    </row>
    <row r="644" spans="1:34" x14ac:dyDescent="0.25">
      <c r="A644"/>
      <c r="J644"/>
      <c r="AA644"/>
      <c r="AB644"/>
      <c r="AC644"/>
      <c r="AD644"/>
      <c r="AE644"/>
      <c r="AF644"/>
      <c r="AG644"/>
      <c r="AH644"/>
    </row>
    <row r="645" spans="1:34" x14ac:dyDescent="0.25">
      <c r="A645"/>
      <c r="J645"/>
      <c r="AA645"/>
      <c r="AB645"/>
      <c r="AC645"/>
      <c r="AD645"/>
      <c r="AE645"/>
      <c r="AF645"/>
      <c r="AG645"/>
      <c r="AH645"/>
    </row>
    <row r="646" spans="1:34" x14ac:dyDescent="0.25">
      <c r="A646"/>
      <c r="J646"/>
      <c r="AA646"/>
      <c r="AB646"/>
      <c r="AC646"/>
      <c r="AD646"/>
      <c r="AE646"/>
      <c r="AF646"/>
      <c r="AG646"/>
      <c r="AH646"/>
    </row>
    <row r="647" spans="1:34" x14ac:dyDescent="0.25">
      <c r="A647"/>
      <c r="J647"/>
      <c r="AA647"/>
      <c r="AB647"/>
      <c r="AC647"/>
      <c r="AD647"/>
      <c r="AE647"/>
      <c r="AF647"/>
      <c r="AG647"/>
      <c r="AH647"/>
    </row>
    <row r="648" spans="1:34" x14ac:dyDescent="0.25">
      <c r="A648"/>
      <c r="J648"/>
      <c r="AA648"/>
      <c r="AB648"/>
      <c r="AC648"/>
      <c r="AD648"/>
      <c r="AE648"/>
      <c r="AF648"/>
      <c r="AG648"/>
      <c r="AH648"/>
    </row>
    <row r="649" spans="1:34" x14ac:dyDescent="0.25">
      <c r="A649"/>
      <c r="J649"/>
      <c r="AA649"/>
      <c r="AB649"/>
      <c r="AC649"/>
      <c r="AD649"/>
      <c r="AE649"/>
      <c r="AF649"/>
      <c r="AG649"/>
      <c r="AH649"/>
    </row>
    <row r="650" spans="1:34" x14ac:dyDescent="0.25">
      <c r="A650"/>
      <c r="J650"/>
      <c r="AA650"/>
      <c r="AB650"/>
      <c r="AC650"/>
      <c r="AD650"/>
      <c r="AE650"/>
      <c r="AF650"/>
      <c r="AG650"/>
      <c r="AH650"/>
    </row>
    <row r="651" spans="1:34" x14ac:dyDescent="0.25">
      <c r="A651"/>
      <c r="J651"/>
      <c r="AA651"/>
      <c r="AB651"/>
      <c r="AC651"/>
      <c r="AD651"/>
      <c r="AE651"/>
      <c r="AF651"/>
      <c r="AG651"/>
      <c r="AH651"/>
    </row>
    <row r="652" spans="1:34" x14ac:dyDescent="0.25">
      <c r="A652"/>
      <c r="J652"/>
      <c r="AA652"/>
      <c r="AB652"/>
      <c r="AC652"/>
      <c r="AD652"/>
      <c r="AE652"/>
      <c r="AF652"/>
      <c r="AG652"/>
      <c r="AH652"/>
    </row>
    <row r="653" spans="1:34" x14ac:dyDescent="0.25">
      <c r="A653"/>
      <c r="J653"/>
      <c r="AA653"/>
      <c r="AB653"/>
      <c r="AC653"/>
      <c r="AD653"/>
      <c r="AE653"/>
      <c r="AF653"/>
      <c r="AG653"/>
      <c r="AH653"/>
    </row>
    <row r="654" spans="1:34" x14ac:dyDescent="0.25">
      <c r="A654"/>
      <c r="J654"/>
      <c r="AA654"/>
      <c r="AB654"/>
      <c r="AC654"/>
      <c r="AD654"/>
      <c r="AE654"/>
      <c r="AF654"/>
      <c r="AG654"/>
      <c r="AH654"/>
    </row>
    <row r="655" spans="1:34" x14ac:dyDescent="0.25">
      <c r="A655"/>
      <c r="J655"/>
      <c r="AA655"/>
      <c r="AB655"/>
      <c r="AC655"/>
      <c r="AD655"/>
      <c r="AE655"/>
      <c r="AF655"/>
      <c r="AG655"/>
      <c r="AH655"/>
    </row>
    <row r="656" spans="1:34" x14ac:dyDescent="0.25">
      <c r="A656"/>
      <c r="J656"/>
      <c r="AA656"/>
      <c r="AB656"/>
      <c r="AC656"/>
      <c r="AD656"/>
      <c r="AE656"/>
      <c r="AF656"/>
      <c r="AG656"/>
      <c r="AH656"/>
    </row>
    <row r="657" spans="1:34" x14ac:dyDescent="0.25">
      <c r="A657"/>
      <c r="J657"/>
      <c r="AA657"/>
      <c r="AB657"/>
      <c r="AC657"/>
      <c r="AD657"/>
      <c r="AE657"/>
      <c r="AF657"/>
      <c r="AG657"/>
      <c r="AH657"/>
    </row>
    <row r="658" spans="1:34" x14ac:dyDescent="0.25">
      <c r="A658"/>
      <c r="J658"/>
      <c r="AA658"/>
      <c r="AB658"/>
      <c r="AC658"/>
      <c r="AD658"/>
      <c r="AE658"/>
      <c r="AF658"/>
      <c r="AG658"/>
      <c r="AH658"/>
    </row>
    <row r="659" spans="1:34" x14ac:dyDescent="0.25">
      <c r="A659"/>
      <c r="J659"/>
      <c r="AA659"/>
      <c r="AB659"/>
      <c r="AC659"/>
      <c r="AD659"/>
      <c r="AE659"/>
      <c r="AF659"/>
      <c r="AG659"/>
      <c r="AH659"/>
    </row>
    <row r="660" spans="1:34" x14ac:dyDescent="0.25">
      <c r="A660"/>
      <c r="J660"/>
      <c r="AA660"/>
      <c r="AB660"/>
      <c r="AC660"/>
      <c r="AD660"/>
      <c r="AE660"/>
      <c r="AF660"/>
      <c r="AG660"/>
      <c r="AH660"/>
    </row>
    <row r="661" spans="1:34" x14ac:dyDescent="0.25">
      <c r="A661"/>
      <c r="J661"/>
      <c r="AA661"/>
      <c r="AB661"/>
      <c r="AC661"/>
      <c r="AD661"/>
      <c r="AE661"/>
      <c r="AF661"/>
      <c r="AG661"/>
      <c r="AH661"/>
    </row>
    <row r="662" spans="1:34" x14ac:dyDescent="0.25">
      <c r="A662"/>
      <c r="J662"/>
      <c r="AA662"/>
      <c r="AB662"/>
      <c r="AC662"/>
      <c r="AD662"/>
      <c r="AE662"/>
      <c r="AF662"/>
      <c r="AG662"/>
      <c r="AH662"/>
    </row>
    <row r="663" spans="1:34" x14ac:dyDescent="0.25">
      <c r="A663"/>
      <c r="J663"/>
      <c r="AA663"/>
      <c r="AB663"/>
      <c r="AC663"/>
      <c r="AD663"/>
      <c r="AE663"/>
      <c r="AF663"/>
      <c r="AG663"/>
      <c r="AH663"/>
    </row>
    <row r="664" spans="1:34" x14ac:dyDescent="0.25">
      <c r="A664"/>
      <c r="J664"/>
      <c r="AA664"/>
      <c r="AB664"/>
      <c r="AC664"/>
      <c r="AD664"/>
      <c r="AE664"/>
      <c r="AF664"/>
      <c r="AG664"/>
      <c r="AH664"/>
    </row>
    <row r="665" spans="1:34" x14ac:dyDescent="0.25">
      <c r="A665"/>
      <c r="J665"/>
      <c r="AA665"/>
      <c r="AB665"/>
      <c r="AC665"/>
      <c r="AD665"/>
      <c r="AE665"/>
      <c r="AF665"/>
      <c r="AG665"/>
      <c r="AH665"/>
    </row>
    <row r="666" spans="1:34" x14ac:dyDescent="0.25">
      <c r="A666"/>
      <c r="J666"/>
      <c r="AA666"/>
      <c r="AB666"/>
      <c r="AC666"/>
      <c r="AD666"/>
      <c r="AE666"/>
      <c r="AF666"/>
      <c r="AG666"/>
      <c r="AH666"/>
    </row>
    <row r="667" spans="1:34" x14ac:dyDescent="0.25">
      <c r="A667"/>
      <c r="J667"/>
      <c r="AA667"/>
      <c r="AB667"/>
      <c r="AC667"/>
      <c r="AD667"/>
      <c r="AE667"/>
      <c r="AF667"/>
      <c r="AG667"/>
      <c r="AH667"/>
    </row>
    <row r="668" spans="1:34" x14ac:dyDescent="0.25">
      <c r="A668"/>
      <c r="J668"/>
      <c r="AA668"/>
      <c r="AB668"/>
      <c r="AC668"/>
      <c r="AD668"/>
      <c r="AE668"/>
      <c r="AF668"/>
      <c r="AG668"/>
      <c r="AH668"/>
    </row>
    <row r="669" spans="1:34" x14ac:dyDescent="0.25">
      <c r="A669"/>
      <c r="J669"/>
      <c r="AA669"/>
      <c r="AB669"/>
      <c r="AC669"/>
      <c r="AD669"/>
      <c r="AE669"/>
      <c r="AF669"/>
      <c r="AG669"/>
      <c r="AH669"/>
    </row>
    <row r="670" spans="1:34" x14ac:dyDescent="0.25">
      <c r="A670"/>
      <c r="J670"/>
      <c r="AA670"/>
      <c r="AB670"/>
      <c r="AC670"/>
      <c r="AD670"/>
      <c r="AE670"/>
      <c r="AF670"/>
      <c r="AG670"/>
      <c r="AH670"/>
    </row>
    <row r="671" spans="1:34" x14ac:dyDescent="0.25">
      <c r="A671"/>
      <c r="J671"/>
      <c r="AA671"/>
      <c r="AB671"/>
      <c r="AC671"/>
      <c r="AD671"/>
      <c r="AE671"/>
      <c r="AF671"/>
      <c r="AG671"/>
      <c r="AH671"/>
    </row>
    <row r="672" spans="1:34" x14ac:dyDescent="0.25">
      <c r="A672"/>
      <c r="J672"/>
      <c r="AA672"/>
      <c r="AB672"/>
      <c r="AC672"/>
      <c r="AD672"/>
      <c r="AE672"/>
      <c r="AF672"/>
      <c r="AG672"/>
      <c r="AH672"/>
    </row>
    <row r="673" spans="1:34" x14ac:dyDescent="0.25">
      <c r="A673"/>
      <c r="J673"/>
      <c r="AA673"/>
      <c r="AB673"/>
      <c r="AC673"/>
      <c r="AD673"/>
      <c r="AE673"/>
      <c r="AF673"/>
      <c r="AG673"/>
      <c r="AH673"/>
    </row>
    <row r="674" spans="1:34" x14ac:dyDescent="0.25">
      <c r="A674"/>
      <c r="J674"/>
      <c r="AA674"/>
      <c r="AB674"/>
      <c r="AC674"/>
      <c r="AD674"/>
      <c r="AE674"/>
      <c r="AF674"/>
      <c r="AG674"/>
      <c r="AH674"/>
    </row>
    <row r="675" spans="1:34" x14ac:dyDescent="0.25">
      <c r="A675"/>
      <c r="J675"/>
      <c r="AA675"/>
      <c r="AB675"/>
      <c r="AC675"/>
      <c r="AD675"/>
      <c r="AE675"/>
      <c r="AF675"/>
      <c r="AG675"/>
      <c r="AH675"/>
    </row>
    <row r="676" spans="1:34" x14ac:dyDescent="0.25">
      <c r="A676"/>
      <c r="J676"/>
      <c r="AA676"/>
      <c r="AB676"/>
      <c r="AC676"/>
      <c r="AD676"/>
      <c r="AE676"/>
      <c r="AF676"/>
      <c r="AG676"/>
      <c r="AH676"/>
    </row>
    <row r="677" spans="1:34" x14ac:dyDescent="0.25">
      <c r="A677"/>
      <c r="J677"/>
      <c r="AA677"/>
      <c r="AB677"/>
      <c r="AC677"/>
      <c r="AD677"/>
      <c r="AE677"/>
      <c r="AF677"/>
      <c r="AG677"/>
      <c r="AH677"/>
    </row>
    <row r="678" spans="1:34" x14ac:dyDescent="0.25">
      <c r="A678"/>
      <c r="J678"/>
      <c r="AA678"/>
      <c r="AB678"/>
      <c r="AC678"/>
      <c r="AD678"/>
      <c r="AE678"/>
      <c r="AF678"/>
      <c r="AG678"/>
      <c r="AH678"/>
    </row>
    <row r="679" spans="1:34" x14ac:dyDescent="0.25">
      <c r="A679"/>
      <c r="J679"/>
      <c r="AA679"/>
      <c r="AB679"/>
      <c r="AC679"/>
      <c r="AD679"/>
      <c r="AE679"/>
      <c r="AF679"/>
      <c r="AG679"/>
      <c r="AH679"/>
    </row>
    <row r="680" spans="1:34" x14ac:dyDescent="0.25">
      <c r="A680"/>
      <c r="J680"/>
      <c r="AA680"/>
      <c r="AB680"/>
      <c r="AC680"/>
      <c r="AD680"/>
      <c r="AE680"/>
      <c r="AF680"/>
      <c r="AG680"/>
      <c r="AH680"/>
    </row>
    <row r="681" spans="1:34" x14ac:dyDescent="0.25">
      <c r="A681"/>
      <c r="J681"/>
      <c r="AA681"/>
      <c r="AB681"/>
      <c r="AC681"/>
      <c r="AD681"/>
      <c r="AE681"/>
      <c r="AF681"/>
      <c r="AG681"/>
      <c r="AH681"/>
    </row>
    <row r="682" spans="1:34" x14ac:dyDescent="0.25">
      <c r="A682"/>
      <c r="J682"/>
      <c r="AA682"/>
      <c r="AB682"/>
      <c r="AC682"/>
      <c r="AD682"/>
      <c r="AE682"/>
      <c r="AF682"/>
      <c r="AG682"/>
      <c r="AH682"/>
    </row>
    <row r="683" spans="1:34" x14ac:dyDescent="0.25">
      <c r="A683"/>
      <c r="J683"/>
      <c r="AA683"/>
      <c r="AB683"/>
      <c r="AC683"/>
      <c r="AD683"/>
      <c r="AE683"/>
      <c r="AF683"/>
      <c r="AG683"/>
      <c r="AH683"/>
    </row>
    <row r="684" spans="1:34" x14ac:dyDescent="0.25">
      <c r="A684"/>
      <c r="J684"/>
      <c r="AA684"/>
      <c r="AB684"/>
      <c r="AC684"/>
      <c r="AD684"/>
      <c r="AE684"/>
      <c r="AF684"/>
      <c r="AG684"/>
      <c r="AH684"/>
    </row>
    <row r="685" spans="1:34" x14ac:dyDescent="0.25">
      <c r="A685"/>
      <c r="J685"/>
      <c r="AA685"/>
      <c r="AB685"/>
      <c r="AC685"/>
      <c r="AD685"/>
      <c r="AE685"/>
      <c r="AF685"/>
      <c r="AG685"/>
      <c r="AH685"/>
    </row>
    <row r="686" spans="1:34" x14ac:dyDescent="0.25">
      <c r="A686"/>
      <c r="J686"/>
      <c r="AA686"/>
      <c r="AB686"/>
      <c r="AC686"/>
      <c r="AD686"/>
      <c r="AE686"/>
      <c r="AF686"/>
      <c r="AG686"/>
      <c r="AH686"/>
    </row>
    <row r="687" spans="1:34" x14ac:dyDescent="0.25">
      <c r="A687"/>
      <c r="J687"/>
      <c r="AA687"/>
      <c r="AB687"/>
      <c r="AC687"/>
      <c r="AD687"/>
      <c r="AE687"/>
      <c r="AF687"/>
      <c r="AG687"/>
      <c r="AH687"/>
    </row>
    <row r="688" spans="1:34" x14ac:dyDescent="0.25">
      <c r="A688"/>
      <c r="J688"/>
      <c r="AA688"/>
      <c r="AB688"/>
      <c r="AC688"/>
      <c r="AD688"/>
      <c r="AE688"/>
      <c r="AF688"/>
      <c r="AG688"/>
      <c r="AH688"/>
    </row>
    <row r="689" spans="1:34" x14ac:dyDescent="0.25">
      <c r="A689"/>
      <c r="J689"/>
      <c r="AA689"/>
      <c r="AB689"/>
      <c r="AC689"/>
      <c r="AD689"/>
      <c r="AE689"/>
      <c r="AF689"/>
      <c r="AG689"/>
      <c r="AH689"/>
    </row>
    <row r="690" spans="1:34" x14ac:dyDescent="0.25">
      <c r="A690"/>
      <c r="J690"/>
      <c r="AA690"/>
      <c r="AB690"/>
      <c r="AC690"/>
      <c r="AD690"/>
      <c r="AE690"/>
      <c r="AF690"/>
      <c r="AG690"/>
      <c r="AH690"/>
    </row>
    <row r="691" spans="1:34" x14ac:dyDescent="0.25">
      <c r="A691"/>
      <c r="J691"/>
      <c r="AA691"/>
      <c r="AB691"/>
      <c r="AC691"/>
      <c r="AD691"/>
      <c r="AE691"/>
      <c r="AF691"/>
      <c r="AG691"/>
      <c r="AH691"/>
    </row>
    <row r="692" spans="1:34" x14ac:dyDescent="0.25">
      <c r="A692"/>
      <c r="J692"/>
      <c r="AA692"/>
      <c r="AB692"/>
      <c r="AC692"/>
      <c r="AD692"/>
      <c r="AE692"/>
      <c r="AF692"/>
      <c r="AG692"/>
      <c r="AH692"/>
    </row>
    <row r="693" spans="1:34" x14ac:dyDescent="0.25">
      <c r="A693"/>
      <c r="J693"/>
      <c r="AA693"/>
      <c r="AB693"/>
      <c r="AC693"/>
      <c r="AD693"/>
      <c r="AE693"/>
      <c r="AF693"/>
      <c r="AG693"/>
      <c r="AH693"/>
    </row>
    <row r="694" spans="1:34" x14ac:dyDescent="0.25">
      <c r="A694"/>
      <c r="J694"/>
      <c r="AA694"/>
      <c r="AB694"/>
      <c r="AC694"/>
      <c r="AD694"/>
      <c r="AE694"/>
      <c r="AF694"/>
      <c r="AG694"/>
      <c r="AH694"/>
    </row>
    <row r="695" spans="1:34" x14ac:dyDescent="0.25">
      <c r="A695"/>
      <c r="J695"/>
      <c r="AA695"/>
      <c r="AB695"/>
      <c r="AC695"/>
      <c r="AD695"/>
      <c r="AE695"/>
      <c r="AF695"/>
      <c r="AG695"/>
      <c r="AH695"/>
    </row>
    <row r="696" spans="1:34" x14ac:dyDescent="0.25">
      <c r="A696"/>
      <c r="J696"/>
      <c r="AA696"/>
      <c r="AB696"/>
      <c r="AC696"/>
      <c r="AD696"/>
      <c r="AE696"/>
      <c r="AF696"/>
      <c r="AG696"/>
      <c r="AH696"/>
    </row>
    <row r="697" spans="1:34" x14ac:dyDescent="0.25">
      <c r="A697"/>
      <c r="J697"/>
      <c r="AA697"/>
      <c r="AB697"/>
      <c r="AC697"/>
      <c r="AD697"/>
      <c r="AE697"/>
      <c r="AF697"/>
      <c r="AG697"/>
      <c r="AH697"/>
    </row>
    <row r="698" spans="1:34" x14ac:dyDescent="0.25">
      <c r="A698"/>
      <c r="J698"/>
      <c r="AA698"/>
      <c r="AB698"/>
      <c r="AC698"/>
      <c r="AD698"/>
      <c r="AE698"/>
      <c r="AF698"/>
      <c r="AG698"/>
      <c r="AH698"/>
    </row>
    <row r="699" spans="1:34" x14ac:dyDescent="0.25">
      <c r="A699"/>
      <c r="J699"/>
      <c r="AA699"/>
      <c r="AB699"/>
      <c r="AC699"/>
      <c r="AD699"/>
      <c r="AE699"/>
      <c r="AF699"/>
      <c r="AG699"/>
      <c r="AH699"/>
    </row>
    <row r="700" spans="1:34" x14ac:dyDescent="0.25">
      <c r="A700"/>
      <c r="J700"/>
      <c r="AA700"/>
      <c r="AB700"/>
      <c r="AC700"/>
      <c r="AD700"/>
      <c r="AE700"/>
      <c r="AF700"/>
      <c r="AG700"/>
      <c r="AH700"/>
    </row>
    <row r="701" spans="1:34" x14ac:dyDescent="0.25">
      <c r="A701"/>
      <c r="J701"/>
      <c r="AA701"/>
      <c r="AB701"/>
      <c r="AC701"/>
      <c r="AD701"/>
      <c r="AE701"/>
      <c r="AF701"/>
      <c r="AG701"/>
      <c r="AH701"/>
    </row>
    <row r="702" spans="1:34" x14ac:dyDescent="0.25">
      <c r="A702"/>
      <c r="J702"/>
      <c r="AA702"/>
      <c r="AB702"/>
      <c r="AC702"/>
      <c r="AD702"/>
      <c r="AE702"/>
      <c r="AF702"/>
      <c r="AG702"/>
      <c r="AH702"/>
    </row>
    <row r="703" spans="1:34" x14ac:dyDescent="0.25">
      <c r="A703"/>
      <c r="J703"/>
      <c r="AA703"/>
      <c r="AB703"/>
      <c r="AC703"/>
      <c r="AD703"/>
      <c r="AE703"/>
      <c r="AF703"/>
      <c r="AG703"/>
      <c r="AH703"/>
    </row>
    <row r="704" spans="1:34" x14ac:dyDescent="0.25">
      <c r="A704"/>
      <c r="J704"/>
      <c r="AA704"/>
      <c r="AB704"/>
      <c r="AC704"/>
      <c r="AD704"/>
      <c r="AE704"/>
      <c r="AF704"/>
      <c r="AG704"/>
      <c r="AH704"/>
    </row>
    <row r="705" spans="1:34" x14ac:dyDescent="0.25">
      <c r="A705"/>
      <c r="J705"/>
      <c r="AA705"/>
      <c r="AB705"/>
      <c r="AC705"/>
      <c r="AD705"/>
      <c r="AE705"/>
      <c r="AF705"/>
      <c r="AG705"/>
      <c r="AH705"/>
    </row>
    <row r="706" spans="1:34" x14ac:dyDescent="0.25">
      <c r="A706"/>
      <c r="J706"/>
      <c r="AA706"/>
      <c r="AB706"/>
      <c r="AC706"/>
      <c r="AD706"/>
      <c r="AE706"/>
      <c r="AF706"/>
      <c r="AG706"/>
      <c r="AH706"/>
    </row>
    <row r="707" spans="1:34" x14ac:dyDescent="0.25">
      <c r="A707"/>
      <c r="J707"/>
      <c r="AA707"/>
      <c r="AB707"/>
      <c r="AC707"/>
      <c r="AD707"/>
      <c r="AE707"/>
      <c r="AF707"/>
      <c r="AG707"/>
      <c r="AH707"/>
    </row>
    <row r="708" spans="1:34" x14ac:dyDescent="0.25">
      <c r="A708"/>
      <c r="J708"/>
      <c r="AA708"/>
      <c r="AB708"/>
      <c r="AC708"/>
      <c r="AD708"/>
      <c r="AE708"/>
      <c r="AF708"/>
      <c r="AG708"/>
      <c r="AH708"/>
    </row>
    <row r="709" spans="1:34" x14ac:dyDescent="0.25">
      <c r="A709"/>
      <c r="J709"/>
      <c r="AA709"/>
      <c r="AB709"/>
      <c r="AC709"/>
      <c r="AD709"/>
      <c r="AE709"/>
      <c r="AF709"/>
      <c r="AG709"/>
      <c r="AH709"/>
    </row>
    <row r="710" spans="1:34" x14ac:dyDescent="0.25">
      <c r="A710"/>
      <c r="J710"/>
      <c r="AA710"/>
      <c r="AB710"/>
      <c r="AC710"/>
      <c r="AD710"/>
      <c r="AE710"/>
      <c r="AF710"/>
      <c r="AG710"/>
      <c r="AH710"/>
    </row>
    <row r="711" spans="1:34" x14ac:dyDescent="0.25">
      <c r="A711"/>
      <c r="J711"/>
      <c r="AA711"/>
      <c r="AB711"/>
      <c r="AC711"/>
      <c r="AD711"/>
      <c r="AE711"/>
      <c r="AF711"/>
      <c r="AG711"/>
      <c r="AH711"/>
    </row>
    <row r="712" spans="1:34" x14ac:dyDescent="0.25">
      <c r="A712"/>
      <c r="J712"/>
      <c r="AA712"/>
      <c r="AB712"/>
      <c r="AC712"/>
      <c r="AD712"/>
      <c r="AE712"/>
      <c r="AF712"/>
      <c r="AG712"/>
      <c r="AH712"/>
    </row>
    <row r="713" spans="1:34" x14ac:dyDescent="0.25">
      <c r="A713"/>
      <c r="J713"/>
      <c r="AA713"/>
      <c r="AB713"/>
      <c r="AC713"/>
      <c r="AD713"/>
      <c r="AE713"/>
      <c r="AF713"/>
      <c r="AG713"/>
      <c r="AH713"/>
    </row>
    <row r="714" spans="1:34" x14ac:dyDescent="0.25">
      <c r="A714"/>
      <c r="J714"/>
      <c r="AA714"/>
      <c r="AB714"/>
      <c r="AC714"/>
      <c r="AD714"/>
      <c r="AE714"/>
      <c r="AF714"/>
      <c r="AG714"/>
      <c r="AH714"/>
    </row>
    <row r="715" spans="1:34" x14ac:dyDescent="0.25">
      <c r="A715"/>
      <c r="J715"/>
      <c r="AA715"/>
      <c r="AB715"/>
      <c r="AC715"/>
      <c r="AD715"/>
      <c r="AE715"/>
      <c r="AF715"/>
      <c r="AG715"/>
      <c r="AH715"/>
    </row>
    <row r="716" spans="1:34" x14ac:dyDescent="0.25">
      <c r="A716"/>
      <c r="J716"/>
      <c r="AA716"/>
      <c r="AB716"/>
      <c r="AC716"/>
      <c r="AD716"/>
      <c r="AE716"/>
      <c r="AF716"/>
      <c r="AG716"/>
      <c r="AH716"/>
    </row>
    <row r="717" spans="1:34" x14ac:dyDescent="0.25">
      <c r="A717"/>
      <c r="J717"/>
      <c r="AA717"/>
      <c r="AB717"/>
      <c r="AC717"/>
      <c r="AD717"/>
      <c r="AE717"/>
      <c r="AF717"/>
      <c r="AG717"/>
      <c r="AH717"/>
    </row>
    <row r="718" spans="1:34" x14ac:dyDescent="0.25">
      <c r="A718"/>
      <c r="J718"/>
      <c r="AA718"/>
      <c r="AB718"/>
      <c r="AC718"/>
      <c r="AD718"/>
      <c r="AE718"/>
      <c r="AF718"/>
      <c r="AG718"/>
      <c r="AH718"/>
    </row>
    <row r="719" spans="1:34" x14ac:dyDescent="0.25">
      <c r="A719"/>
      <c r="J719"/>
      <c r="AA719"/>
      <c r="AB719"/>
      <c r="AC719"/>
      <c r="AD719"/>
      <c r="AE719"/>
      <c r="AF719"/>
      <c r="AG719"/>
      <c r="AH719"/>
    </row>
    <row r="720" spans="1:34" x14ac:dyDescent="0.25">
      <c r="A720"/>
      <c r="J720"/>
      <c r="AA720"/>
      <c r="AB720"/>
      <c r="AC720"/>
      <c r="AD720"/>
      <c r="AE720"/>
      <c r="AF720"/>
      <c r="AG720"/>
      <c r="AH720"/>
    </row>
    <row r="721" spans="1:34" x14ac:dyDescent="0.25">
      <c r="A721"/>
      <c r="J721"/>
      <c r="AA721"/>
      <c r="AB721"/>
      <c r="AC721"/>
      <c r="AD721"/>
      <c r="AE721"/>
      <c r="AF721"/>
      <c r="AG721"/>
      <c r="AH721"/>
    </row>
    <row r="722" spans="1:34" x14ac:dyDescent="0.25">
      <c r="A722"/>
      <c r="J722"/>
      <c r="AA722"/>
      <c r="AB722"/>
      <c r="AC722"/>
      <c r="AD722"/>
      <c r="AE722"/>
      <c r="AF722"/>
      <c r="AG722"/>
      <c r="AH722"/>
    </row>
    <row r="723" spans="1:34" x14ac:dyDescent="0.25">
      <c r="A723"/>
      <c r="J723"/>
      <c r="AA723"/>
      <c r="AB723"/>
      <c r="AC723"/>
      <c r="AD723"/>
      <c r="AE723"/>
      <c r="AF723"/>
      <c r="AG723"/>
      <c r="AH723"/>
    </row>
    <row r="724" spans="1:34" x14ac:dyDescent="0.25">
      <c r="A724"/>
      <c r="J724"/>
      <c r="AA724"/>
      <c r="AB724"/>
      <c r="AC724"/>
      <c r="AD724"/>
      <c r="AE724"/>
      <c r="AF724"/>
      <c r="AG724"/>
      <c r="AH724"/>
    </row>
    <row r="725" spans="1:34" x14ac:dyDescent="0.25">
      <c r="A725"/>
      <c r="J725"/>
      <c r="AA725"/>
      <c r="AB725"/>
      <c r="AC725"/>
      <c r="AD725"/>
      <c r="AE725"/>
      <c r="AF725"/>
      <c r="AG725"/>
      <c r="AH725"/>
    </row>
    <row r="726" spans="1:34" x14ac:dyDescent="0.25">
      <c r="A726"/>
      <c r="J726"/>
      <c r="AA726"/>
      <c r="AB726"/>
      <c r="AC726"/>
      <c r="AD726"/>
      <c r="AE726"/>
      <c r="AF726"/>
      <c r="AG726"/>
      <c r="AH726"/>
    </row>
    <row r="727" spans="1:34" x14ac:dyDescent="0.25">
      <c r="A727"/>
      <c r="J727"/>
      <c r="AA727"/>
      <c r="AB727"/>
      <c r="AC727"/>
      <c r="AD727"/>
      <c r="AE727"/>
      <c r="AF727"/>
      <c r="AG727"/>
      <c r="AH727"/>
    </row>
    <row r="728" spans="1:34" x14ac:dyDescent="0.25">
      <c r="A728"/>
      <c r="J728"/>
      <c r="AA728"/>
      <c r="AB728"/>
      <c r="AC728"/>
      <c r="AD728"/>
      <c r="AE728"/>
      <c r="AF728"/>
      <c r="AG728"/>
      <c r="AH728"/>
    </row>
    <row r="729" spans="1:34" x14ac:dyDescent="0.25">
      <c r="A729"/>
      <c r="J729"/>
      <c r="AA729"/>
      <c r="AB729"/>
      <c r="AC729"/>
      <c r="AD729"/>
      <c r="AE729"/>
      <c r="AF729"/>
      <c r="AG729"/>
      <c r="AH729"/>
    </row>
    <row r="730" spans="1:34" x14ac:dyDescent="0.25">
      <c r="A730"/>
      <c r="J730"/>
      <c r="AA730"/>
      <c r="AB730"/>
      <c r="AC730"/>
      <c r="AD730"/>
      <c r="AE730"/>
      <c r="AF730"/>
      <c r="AG730"/>
      <c r="AH730"/>
    </row>
    <row r="731" spans="1:34" x14ac:dyDescent="0.25">
      <c r="A731"/>
      <c r="J731"/>
      <c r="AA731"/>
      <c r="AB731"/>
      <c r="AC731"/>
      <c r="AD731"/>
      <c r="AE731"/>
      <c r="AF731"/>
      <c r="AG731"/>
      <c r="AH731"/>
    </row>
    <row r="732" spans="1:34" x14ac:dyDescent="0.25">
      <c r="A732"/>
      <c r="J732"/>
      <c r="AA732"/>
      <c r="AB732"/>
      <c r="AC732"/>
      <c r="AD732"/>
      <c r="AE732"/>
      <c r="AF732"/>
      <c r="AG732"/>
      <c r="AH732"/>
    </row>
    <row r="733" spans="1:34" x14ac:dyDescent="0.25">
      <c r="A733"/>
      <c r="J733"/>
      <c r="AA733"/>
      <c r="AB733"/>
      <c r="AC733"/>
      <c r="AD733"/>
      <c r="AE733"/>
      <c r="AF733"/>
      <c r="AG733"/>
      <c r="AH733"/>
    </row>
    <row r="734" spans="1:34" x14ac:dyDescent="0.25">
      <c r="A734"/>
      <c r="J734"/>
      <c r="AA734"/>
      <c r="AB734"/>
      <c r="AC734"/>
      <c r="AD734"/>
      <c r="AE734"/>
      <c r="AF734"/>
      <c r="AG734"/>
      <c r="AH734"/>
    </row>
    <row r="735" spans="1:34" x14ac:dyDescent="0.25">
      <c r="A735"/>
      <c r="J735"/>
      <c r="AA735"/>
      <c r="AB735"/>
      <c r="AC735"/>
      <c r="AD735"/>
      <c r="AE735"/>
      <c r="AF735"/>
      <c r="AG735"/>
      <c r="AH735"/>
    </row>
    <row r="736" spans="1:34" x14ac:dyDescent="0.25">
      <c r="A736"/>
      <c r="J736"/>
      <c r="AA736"/>
      <c r="AB736"/>
      <c r="AC736"/>
      <c r="AD736"/>
      <c r="AE736"/>
      <c r="AF736"/>
      <c r="AG736"/>
      <c r="AH736"/>
    </row>
    <row r="737" spans="1:34" x14ac:dyDescent="0.25">
      <c r="A737"/>
      <c r="J737"/>
      <c r="AA737"/>
      <c r="AB737"/>
      <c r="AC737"/>
      <c r="AD737"/>
      <c r="AE737"/>
      <c r="AF737"/>
      <c r="AG737"/>
      <c r="AH737"/>
    </row>
    <row r="738" spans="1:34" x14ac:dyDescent="0.25">
      <c r="A738"/>
      <c r="J738"/>
      <c r="AA738"/>
      <c r="AB738"/>
      <c r="AC738"/>
      <c r="AD738"/>
      <c r="AE738"/>
      <c r="AF738"/>
      <c r="AG738"/>
      <c r="AH738"/>
    </row>
    <row r="739" spans="1:34" x14ac:dyDescent="0.25">
      <c r="A739"/>
      <c r="J739"/>
      <c r="AA739"/>
      <c r="AB739"/>
      <c r="AC739"/>
      <c r="AD739"/>
      <c r="AE739"/>
      <c r="AF739"/>
      <c r="AG739"/>
      <c r="AH739"/>
    </row>
    <row r="740" spans="1:34" x14ac:dyDescent="0.25">
      <c r="A740"/>
      <c r="J740"/>
      <c r="AA740"/>
      <c r="AB740"/>
      <c r="AC740"/>
      <c r="AD740"/>
      <c r="AE740"/>
      <c r="AF740"/>
      <c r="AG740"/>
      <c r="AH740"/>
    </row>
    <row r="741" spans="1:34" x14ac:dyDescent="0.25">
      <c r="A741"/>
      <c r="J741"/>
      <c r="AA741"/>
      <c r="AB741"/>
      <c r="AC741"/>
      <c r="AD741"/>
      <c r="AE741"/>
      <c r="AF741"/>
      <c r="AG741"/>
      <c r="AH741"/>
    </row>
    <row r="742" spans="1:34" x14ac:dyDescent="0.25">
      <c r="A742"/>
      <c r="J742"/>
      <c r="AA742"/>
      <c r="AB742"/>
      <c r="AC742"/>
      <c r="AD742"/>
      <c r="AE742"/>
      <c r="AF742"/>
      <c r="AG742"/>
      <c r="AH742"/>
    </row>
    <row r="743" spans="1:34" x14ac:dyDescent="0.25">
      <c r="A743"/>
      <c r="J743"/>
      <c r="AA743"/>
      <c r="AB743"/>
      <c r="AC743"/>
      <c r="AD743"/>
      <c r="AE743"/>
      <c r="AF743"/>
      <c r="AG743"/>
      <c r="AH743"/>
    </row>
    <row r="744" spans="1:34" x14ac:dyDescent="0.25">
      <c r="A744"/>
      <c r="J744"/>
      <c r="AA744"/>
      <c r="AB744"/>
      <c r="AC744"/>
      <c r="AD744"/>
      <c r="AE744"/>
      <c r="AF744"/>
      <c r="AG744"/>
      <c r="AH744"/>
    </row>
    <row r="745" spans="1:34" x14ac:dyDescent="0.25">
      <c r="A745"/>
      <c r="J745"/>
      <c r="AA745"/>
      <c r="AB745"/>
      <c r="AC745"/>
      <c r="AD745"/>
      <c r="AE745"/>
      <c r="AF745"/>
      <c r="AG745"/>
      <c r="AH745"/>
    </row>
    <row r="746" spans="1:34" x14ac:dyDescent="0.25">
      <c r="A746"/>
      <c r="J746"/>
      <c r="AA746"/>
      <c r="AB746"/>
      <c r="AC746"/>
      <c r="AD746"/>
      <c r="AE746"/>
      <c r="AF746"/>
      <c r="AG746"/>
      <c r="AH746"/>
    </row>
    <row r="747" spans="1:34" x14ac:dyDescent="0.25">
      <c r="A747"/>
      <c r="J747"/>
      <c r="AA747"/>
      <c r="AB747"/>
      <c r="AC747"/>
      <c r="AD747"/>
      <c r="AE747"/>
      <c r="AF747"/>
      <c r="AG747"/>
      <c r="AH747"/>
    </row>
    <row r="748" spans="1:34" x14ac:dyDescent="0.25">
      <c r="A748"/>
      <c r="J748"/>
      <c r="AA748"/>
      <c r="AB748"/>
      <c r="AC748"/>
      <c r="AD748"/>
      <c r="AE748"/>
      <c r="AF748"/>
      <c r="AG748"/>
      <c r="AH748"/>
    </row>
    <row r="749" spans="1:34" x14ac:dyDescent="0.25">
      <c r="A749"/>
      <c r="J749"/>
      <c r="AA749"/>
      <c r="AB749"/>
      <c r="AC749"/>
      <c r="AD749"/>
      <c r="AE749"/>
      <c r="AF749"/>
      <c r="AG749"/>
      <c r="AH749"/>
    </row>
    <row r="750" spans="1:34" x14ac:dyDescent="0.25">
      <c r="A750"/>
      <c r="J750"/>
      <c r="AA750"/>
      <c r="AB750"/>
      <c r="AC750"/>
      <c r="AD750"/>
      <c r="AE750"/>
      <c r="AF750"/>
      <c r="AG750"/>
      <c r="AH750"/>
    </row>
    <row r="751" spans="1:34" x14ac:dyDescent="0.25">
      <c r="A751"/>
      <c r="J751"/>
      <c r="AA751"/>
      <c r="AB751"/>
      <c r="AC751"/>
      <c r="AD751"/>
      <c r="AE751"/>
      <c r="AF751"/>
      <c r="AG751"/>
      <c r="AH751"/>
    </row>
    <row r="752" spans="1:34" x14ac:dyDescent="0.25">
      <c r="A752"/>
      <c r="J752"/>
      <c r="AA752"/>
      <c r="AB752"/>
      <c r="AC752"/>
      <c r="AD752"/>
      <c r="AE752"/>
      <c r="AF752"/>
      <c r="AG752"/>
      <c r="AH752"/>
    </row>
    <row r="753" spans="1:34" x14ac:dyDescent="0.25">
      <c r="A753"/>
      <c r="J753"/>
      <c r="AA753"/>
      <c r="AB753"/>
      <c r="AC753"/>
      <c r="AD753"/>
      <c r="AE753"/>
      <c r="AF753"/>
      <c r="AG753"/>
      <c r="AH753"/>
    </row>
    <row r="754" spans="1:34" x14ac:dyDescent="0.25">
      <c r="A754"/>
      <c r="J754"/>
      <c r="AA754"/>
      <c r="AB754"/>
      <c r="AC754"/>
      <c r="AD754"/>
      <c r="AE754"/>
      <c r="AF754"/>
      <c r="AG754"/>
      <c r="AH754"/>
    </row>
    <row r="755" spans="1:34" x14ac:dyDescent="0.25">
      <c r="A755"/>
      <c r="J755"/>
      <c r="AA755"/>
      <c r="AB755"/>
      <c r="AC755"/>
      <c r="AD755"/>
      <c r="AE755"/>
      <c r="AF755"/>
      <c r="AG755"/>
      <c r="AH755"/>
    </row>
    <row r="756" spans="1:34" x14ac:dyDescent="0.25">
      <c r="A756"/>
      <c r="J756"/>
      <c r="AA756"/>
      <c r="AB756"/>
      <c r="AC756"/>
      <c r="AD756"/>
      <c r="AE756"/>
      <c r="AF756"/>
      <c r="AG756"/>
      <c r="AH756"/>
    </row>
    <row r="757" spans="1:34" x14ac:dyDescent="0.25">
      <c r="A757"/>
      <c r="J757"/>
      <c r="AA757"/>
      <c r="AB757"/>
      <c r="AC757"/>
      <c r="AD757"/>
      <c r="AE757"/>
      <c r="AF757"/>
      <c r="AG757"/>
      <c r="AH757"/>
    </row>
    <row r="758" spans="1:34" x14ac:dyDescent="0.25">
      <c r="A758"/>
      <c r="J758"/>
      <c r="AA758"/>
      <c r="AB758"/>
      <c r="AC758"/>
      <c r="AD758"/>
      <c r="AE758"/>
      <c r="AF758"/>
      <c r="AG758"/>
      <c r="AH758"/>
    </row>
    <row r="759" spans="1:34" x14ac:dyDescent="0.25">
      <c r="A759"/>
      <c r="J759"/>
      <c r="AA759"/>
      <c r="AB759"/>
      <c r="AC759"/>
      <c r="AD759"/>
      <c r="AE759"/>
      <c r="AF759"/>
      <c r="AG759"/>
      <c r="AH759"/>
    </row>
    <row r="760" spans="1:34" x14ac:dyDescent="0.25">
      <c r="A760"/>
      <c r="J760"/>
      <c r="AA760"/>
      <c r="AB760"/>
      <c r="AC760"/>
      <c r="AD760"/>
      <c r="AE760"/>
      <c r="AF760"/>
      <c r="AG760"/>
      <c r="AH760"/>
    </row>
    <row r="761" spans="1:34" x14ac:dyDescent="0.25">
      <c r="A761"/>
      <c r="J761"/>
      <c r="AA761"/>
      <c r="AB761"/>
      <c r="AC761"/>
      <c r="AD761"/>
      <c r="AE761"/>
      <c r="AF761"/>
      <c r="AG761"/>
      <c r="AH761"/>
    </row>
    <row r="762" spans="1:34" x14ac:dyDescent="0.25">
      <c r="A762"/>
      <c r="J762"/>
      <c r="AA762"/>
      <c r="AB762"/>
      <c r="AC762"/>
      <c r="AD762"/>
      <c r="AE762"/>
      <c r="AF762"/>
      <c r="AG762"/>
      <c r="AH762"/>
    </row>
    <row r="763" spans="1:34" x14ac:dyDescent="0.25">
      <c r="A763"/>
      <c r="J763"/>
      <c r="AA763"/>
      <c r="AB763"/>
      <c r="AC763"/>
      <c r="AD763"/>
      <c r="AE763"/>
      <c r="AF763"/>
      <c r="AG763"/>
      <c r="AH763"/>
    </row>
    <row r="764" spans="1:34" x14ac:dyDescent="0.25">
      <c r="A764"/>
      <c r="J764"/>
      <c r="AA764"/>
      <c r="AB764"/>
      <c r="AC764"/>
      <c r="AD764"/>
      <c r="AE764"/>
      <c r="AF764"/>
      <c r="AG764"/>
      <c r="AH764"/>
    </row>
    <row r="765" spans="1:34" x14ac:dyDescent="0.25">
      <c r="A765"/>
      <c r="J765"/>
      <c r="AA765"/>
      <c r="AB765"/>
      <c r="AC765"/>
      <c r="AD765"/>
      <c r="AE765"/>
      <c r="AF765"/>
      <c r="AG765"/>
      <c r="AH765"/>
    </row>
    <row r="766" spans="1:34" x14ac:dyDescent="0.25">
      <c r="A766"/>
      <c r="J766"/>
      <c r="AA766"/>
      <c r="AB766"/>
      <c r="AC766"/>
      <c r="AD766"/>
      <c r="AE766"/>
      <c r="AF766"/>
      <c r="AG766"/>
      <c r="AH766"/>
    </row>
    <row r="767" spans="1:34" x14ac:dyDescent="0.25">
      <c r="A767"/>
      <c r="J767"/>
      <c r="AA767"/>
      <c r="AB767"/>
      <c r="AC767"/>
      <c r="AD767"/>
      <c r="AE767"/>
      <c r="AF767"/>
      <c r="AG767"/>
      <c r="AH767"/>
    </row>
    <row r="768" spans="1:34" x14ac:dyDescent="0.25">
      <c r="A768"/>
      <c r="J768"/>
      <c r="AA768"/>
      <c r="AB768"/>
      <c r="AC768"/>
      <c r="AD768"/>
      <c r="AE768"/>
      <c r="AF768"/>
      <c r="AG768"/>
      <c r="AH768"/>
    </row>
    <row r="769" spans="1:34" x14ac:dyDescent="0.25">
      <c r="A769"/>
      <c r="J769"/>
      <c r="AA769"/>
      <c r="AB769"/>
      <c r="AC769"/>
      <c r="AD769"/>
      <c r="AE769"/>
      <c r="AF769"/>
      <c r="AG769"/>
      <c r="AH769"/>
    </row>
    <row r="770" spans="1:34" x14ac:dyDescent="0.25">
      <c r="A770"/>
      <c r="J770"/>
      <c r="AA770"/>
      <c r="AB770"/>
      <c r="AC770"/>
      <c r="AD770"/>
      <c r="AE770"/>
      <c r="AF770"/>
      <c r="AG770"/>
      <c r="AH770"/>
    </row>
    <row r="771" spans="1:34" x14ac:dyDescent="0.25">
      <c r="A771"/>
      <c r="J771"/>
      <c r="AA771"/>
      <c r="AB771"/>
      <c r="AC771"/>
      <c r="AD771"/>
      <c r="AE771"/>
      <c r="AF771"/>
      <c r="AG771"/>
      <c r="AH771"/>
    </row>
    <row r="772" spans="1:34" x14ac:dyDescent="0.25">
      <c r="A772"/>
      <c r="J772"/>
      <c r="AA772"/>
      <c r="AB772"/>
      <c r="AC772"/>
      <c r="AD772"/>
      <c r="AE772"/>
      <c r="AF772"/>
      <c r="AG772"/>
      <c r="AH772"/>
    </row>
    <row r="773" spans="1:34" x14ac:dyDescent="0.25">
      <c r="A773"/>
      <c r="J773"/>
      <c r="AA773"/>
      <c r="AB773"/>
      <c r="AC773"/>
      <c r="AD773"/>
      <c r="AE773"/>
      <c r="AF773"/>
      <c r="AG773"/>
      <c r="AH773"/>
    </row>
    <row r="774" spans="1:34" x14ac:dyDescent="0.25">
      <c r="A774"/>
      <c r="J774"/>
      <c r="AA774"/>
      <c r="AB774"/>
      <c r="AC774"/>
      <c r="AD774"/>
      <c r="AE774"/>
      <c r="AF774"/>
      <c r="AG774"/>
      <c r="AH774"/>
    </row>
    <row r="775" spans="1:34" x14ac:dyDescent="0.25">
      <c r="A775"/>
      <c r="J775"/>
      <c r="AA775"/>
      <c r="AB775"/>
      <c r="AC775"/>
      <c r="AD775"/>
      <c r="AE775"/>
      <c r="AF775"/>
      <c r="AG775"/>
      <c r="AH775"/>
    </row>
    <row r="776" spans="1:34" x14ac:dyDescent="0.25">
      <c r="A776"/>
      <c r="J776"/>
      <c r="AA776"/>
      <c r="AB776"/>
      <c r="AC776"/>
      <c r="AD776"/>
      <c r="AE776"/>
      <c r="AF776"/>
      <c r="AG776"/>
      <c r="AH776"/>
    </row>
    <row r="777" spans="1:34" x14ac:dyDescent="0.25">
      <c r="A777"/>
      <c r="J777"/>
      <c r="AA777"/>
      <c r="AB777"/>
      <c r="AC777"/>
      <c r="AD777"/>
      <c r="AE777"/>
      <c r="AF777"/>
      <c r="AG777"/>
      <c r="AH777"/>
    </row>
    <row r="778" spans="1:34" x14ac:dyDescent="0.25">
      <c r="A778"/>
      <c r="J778"/>
      <c r="AA778"/>
      <c r="AB778"/>
      <c r="AC778"/>
      <c r="AD778"/>
      <c r="AE778"/>
      <c r="AF778"/>
      <c r="AG778"/>
      <c r="AH778"/>
    </row>
    <row r="779" spans="1:34" x14ac:dyDescent="0.25">
      <c r="A779"/>
      <c r="J779"/>
      <c r="AA779"/>
      <c r="AB779"/>
      <c r="AC779"/>
      <c r="AD779"/>
      <c r="AE779"/>
      <c r="AF779"/>
      <c r="AG779"/>
      <c r="AH779"/>
    </row>
    <row r="780" spans="1:34" x14ac:dyDescent="0.25">
      <c r="A780"/>
      <c r="J780"/>
      <c r="AA780"/>
      <c r="AB780"/>
      <c r="AC780"/>
      <c r="AD780"/>
      <c r="AE780"/>
      <c r="AF780"/>
      <c r="AG780"/>
      <c r="AH780"/>
    </row>
    <row r="781" spans="1:34" x14ac:dyDescent="0.25">
      <c r="A781"/>
      <c r="J781"/>
      <c r="AA781"/>
      <c r="AB781"/>
      <c r="AC781"/>
      <c r="AD781"/>
      <c r="AE781"/>
      <c r="AF781"/>
      <c r="AG781"/>
      <c r="AH781"/>
    </row>
    <row r="782" spans="1:34" x14ac:dyDescent="0.25">
      <c r="A782"/>
      <c r="J782"/>
      <c r="AA782"/>
      <c r="AB782"/>
      <c r="AC782"/>
      <c r="AD782"/>
      <c r="AE782"/>
      <c r="AF782"/>
      <c r="AG782"/>
      <c r="AH782"/>
    </row>
    <row r="783" spans="1:34" x14ac:dyDescent="0.25">
      <c r="A783"/>
      <c r="J783"/>
      <c r="AA783"/>
      <c r="AB783"/>
      <c r="AC783"/>
      <c r="AD783"/>
      <c r="AE783"/>
      <c r="AF783"/>
      <c r="AG783"/>
      <c r="AH783"/>
    </row>
    <row r="784" spans="1:34" x14ac:dyDescent="0.25">
      <c r="A784"/>
      <c r="J784"/>
      <c r="AA784"/>
      <c r="AB784"/>
      <c r="AC784"/>
      <c r="AD784"/>
      <c r="AE784"/>
      <c r="AF784"/>
      <c r="AG784"/>
      <c r="AH784"/>
    </row>
    <row r="785" spans="1:34" x14ac:dyDescent="0.25">
      <c r="A785"/>
      <c r="J785"/>
      <c r="AA785"/>
      <c r="AB785"/>
      <c r="AC785"/>
      <c r="AD785"/>
      <c r="AE785"/>
      <c r="AF785"/>
      <c r="AG785"/>
      <c r="AH785"/>
    </row>
    <row r="786" spans="1:34" x14ac:dyDescent="0.25">
      <c r="A786"/>
      <c r="J786"/>
      <c r="AA786"/>
      <c r="AB786"/>
      <c r="AC786"/>
      <c r="AD786"/>
      <c r="AE786"/>
      <c r="AF786"/>
      <c r="AG786"/>
      <c r="AH786"/>
    </row>
    <row r="787" spans="1:34" x14ac:dyDescent="0.25">
      <c r="A787"/>
      <c r="J787"/>
      <c r="AA787"/>
      <c r="AB787"/>
      <c r="AC787"/>
      <c r="AD787"/>
      <c r="AE787"/>
      <c r="AF787"/>
      <c r="AG787"/>
      <c r="AH787"/>
    </row>
    <row r="788" spans="1:34" x14ac:dyDescent="0.25">
      <c r="A788"/>
      <c r="J788"/>
      <c r="AA788"/>
      <c r="AB788"/>
      <c r="AC788"/>
      <c r="AD788"/>
      <c r="AE788"/>
      <c r="AF788"/>
      <c r="AG788"/>
      <c r="AH788"/>
    </row>
    <row r="789" spans="1:34" x14ac:dyDescent="0.25">
      <c r="A789"/>
      <c r="J789"/>
      <c r="AA789"/>
      <c r="AB789"/>
      <c r="AC789"/>
      <c r="AD789"/>
      <c r="AE789"/>
      <c r="AF789"/>
      <c r="AG789"/>
      <c r="AH789"/>
    </row>
    <row r="790" spans="1:34" x14ac:dyDescent="0.25">
      <c r="A790"/>
      <c r="J790"/>
      <c r="AA790"/>
      <c r="AB790"/>
      <c r="AC790"/>
      <c r="AD790"/>
      <c r="AE790"/>
      <c r="AF790"/>
      <c r="AG790"/>
      <c r="AH790"/>
    </row>
    <row r="791" spans="1:34" x14ac:dyDescent="0.25">
      <c r="A791"/>
      <c r="J791"/>
      <c r="AA791"/>
      <c r="AB791"/>
      <c r="AC791"/>
      <c r="AD791"/>
      <c r="AE791"/>
      <c r="AF791"/>
      <c r="AG791"/>
      <c r="AH791"/>
    </row>
    <row r="792" spans="1:34" x14ac:dyDescent="0.25">
      <c r="A792"/>
      <c r="J792"/>
      <c r="AA792"/>
      <c r="AB792"/>
      <c r="AC792"/>
      <c r="AD792"/>
      <c r="AE792"/>
      <c r="AF792"/>
      <c r="AG792"/>
      <c r="AH792"/>
    </row>
    <row r="793" spans="1:34" x14ac:dyDescent="0.25">
      <c r="A793"/>
      <c r="J793"/>
      <c r="AA793"/>
      <c r="AB793"/>
      <c r="AC793"/>
      <c r="AD793"/>
      <c r="AE793"/>
      <c r="AF793"/>
      <c r="AG793"/>
      <c r="AH793"/>
    </row>
    <row r="794" spans="1:34" x14ac:dyDescent="0.25">
      <c r="A794"/>
      <c r="J794"/>
      <c r="AA794"/>
      <c r="AB794"/>
      <c r="AC794"/>
      <c r="AD794"/>
      <c r="AE794"/>
      <c r="AF794"/>
      <c r="AG794"/>
      <c r="AH794"/>
    </row>
    <row r="795" spans="1:34" x14ac:dyDescent="0.25">
      <c r="A795"/>
      <c r="J795"/>
      <c r="AA795"/>
      <c r="AB795"/>
      <c r="AC795"/>
      <c r="AD795"/>
      <c r="AE795"/>
      <c r="AF795"/>
      <c r="AG795"/>
      <c r="AH795"/>
    </row>
    <row r="796" spans="1:34" x14ac:dyDescent="0.25">
      <c r="A796"/>
      <c r="J796"/>
      <c r="AA796"/>
      <c r="AB796"/>
      <c r="AC796"/>
      <c r="AD796"/>
      <c r="AE796"/>
      <c r="AF796"/>
      <c r="AG796"/>
      <c r="AH796"/>
    </row>
    <row r="797" spans="1:34" x14ac:dyDescent="0.25">
      <c r="A797"/>
      <c r="J797"/>
      <c r="AA797"/>
      <c r="AB797"/>
      <c r="AC797"/>
      <c r="AD797"/>
      <c r="AE797"/>
      <c r="AF797"/>
      <c r="AG797"/>
      <c r="AH797"/>
    </row>
    <row r="798" spans="1:34" x14ac:dyDescent="0.25">
      <c r="A798"/>
      <c r="J798"/>
      <c r="AA798"/>
      <c r="AB798"/>
      <c r="AC798"/>
      <c r="AD798"/>
      <c r="AE798"/>
      <c r="AF798"/>
      <c r="AG798"/>
      <c r="AH798"/>
    </row>
    <row r="799" spans="1:34" x14ac:dyDescent="0.25">
      <c r="A799"/>
      <c r="J799"/>
      <c r="AA799"/>
      <c r="AB799"/>
      <c r="AC799"/>
      <c r="AD799"/>
      <c r="AE799"/>
      <c r="AF799"/>
      <c r="AG799"/>
      <c r="AH799"/>
    </row>
    <row r="800" spans="1:34" x14ac:dyDescent="0.25">
      <c r="A800"/>
      <c r="J800"/>
      <c r="AA800"/>
      <c r="AB800"/>
      <c r="AC800"/>
      <c r="AD800"/>
      <c r="AE800"/>
      <c r="AF800"/>
      <c r="AG800"/>
      <c r="AH800"/>
    </row>
    <row r="801" spans="1:34" x14ac:dyDescent="0.25">
      <c r="A801"/>
      <c r="J801"/>
      <c r="AA801"/>
      <c r="AB801"/>
      <c r="AC801"/>
      <c r="AD801"/>
      <c r="AE801"/>
      <c r="AF801"/>
      <c r="AG801"/>
      <c r="AH801"/>
    </row>
    <row r="802" spans="1:34" x14ac:dyDescent="0.25">
      <c r="A802"/>
      <c r="J802"/>
      <c r="AA802"/>
      <c r="AB802"/>
      <c r="AC802"/>
      <c r="AD802"/>
      <c r="AE802"/>
      <c r="AF802"/>
      <c r="AG802"/>
      <c r="AH802"/>
    </row>
    <row r="803" spans="1:34" x14ac:dyDescent="0.25">
      <c r="A803"/>
      <c r="J803"/>
      <c r="AA803"/>
      <c r="AB803"/>
      <c r="AC803"/>
      <c r="AD803"/>
      <c r="AE803"/>
      <c r="AF803"/>
      <c r="AG803"/>
      <c r="AH803"/>
    </row>
    <row r="804" spans="1:34" x14ac:dyDescent="0.25">
      <c r="A804"/>
      <c r="J804"/>
      <c r="AA804"/>
      <c r="AB804"/>
      <c r="AC804"/>
      <c r="AD804"/>
      <c r="AE804"/>
      <c r="AF804"/>
      <c r="AG804"/>
      <c r="AH804"/>
    </row>
    <row r="805" spans="1:34" x14ac:dyDescent="0.25">
      <c r="A805"/>
      <c r="J805"/>
      <c r="AA805"/>
      <c r="AB805"/>
      <c r="AC805"/>
      <c r="AD805"/>
      <c r="AE805"/>
      <c r="AF805"/>
      <c r="AG805"/>
      <c r="AH805"/>
    </row>
    <row r="806" spans="1:34" x14ac:dyDescent="0.25">
      <c r="A806"/>
      <c r="J806"/>
      <c r="AA806"/>
      <c r="AB806"/>
      <c r="AC806"/>
      <c r="AD806"/>
      <c r="AE806"/>
      <c r="AF806"/>
      <c r="AG806"/>
      <c r="AH806"/>
    </row>
    <row r="807" spans="1:34" x14ac:dyDescent="0.25">
      <c r="A807"/>
      <c r="J807"/>
      <c r="AA807"/>
      <c r="AB807"/>
      <c r="AC807"/>
      <c r="AD807"/>
      <c r="AE807"/>
      <c r="AF807"/>
      <c r="AG807"/>
      <c r="AH807"/>
    </row>
    <row r="808" spans="1:34" x14ac:dyDescent="0.25">
      <c r="A808"/>
      <c r="J808"/>
      <c r="AA808"/>
      <c r="AB808"/>
      <c r="AC808"/>
      <c r="AD808"/>
      <c r="AE808"/>
      <c r="AF808"/>
      <c r="AG808"/>
      <c r="AH808"/>
    </row>
    <row r="809" spans="1:34" x14ac:dyDescent="0.25">
      <c r="A809"/>
      <c r="J809"/>
      <c r="AA809"/>
      <c r="AB809"/>
      <c r="AC809"/>
      <c r="AD809"/>
      <c r="AE809"/>
      <c r="AF809"/>
      <c r="AG809"/>
      <c r="AH809"/>
    </row>
    <row r="810" spans="1:34" x14ac:dyDescent="0.25">
      <c r="A810"/>
      <c r="J810"/>
      <c r="AA810"/>
      <c r="AB810"/>
      <c r="AC810"/>
      <c r="AD810"/>
      <c r="AE810"/>
      <c r="AF810"/>
      <c r="AG810"/>
      <c r="AH810"/>
    </row>
    <row r="811" spans="1:34" x14ac:dyDescent="0.25">
      <c r="A811"/>
      <c r="J811"/>
      <c r="AA811"/>
      <c r="AB811"/>
      <c r="AC811"/>
      <c r="AD811"/>
      <c r="AE811"/>
      <c r="AF811"/>
      <c r="AG811"/>
      <c r="AH811"/>
    </row>
    <row r="812" spans="1:34" x14ac:dyDescent="0.25">
      <c r="A812"/>
      <c r="J812"/>
      <c r="AA812"/>
      <c r="AB812"/>
      <c r="AC812"/>
      <c r="AD812"/>
      <c r="AE812"/>
      <c r="AF812"/>
      <c r="AG812"/>
      <c r="AH812"/>
    </row>
    <row r="813" spans="1:34" x14ac:dyDescent="0.25">
      <c r="A813"/>
      <c r="J813"/>
      <c r="AA813"/>
      <c r="AB813"/>
      <c r="AC813"/>
      <c r="AD813"/>
      <c r="AE813"/>
      <c r="AF813"/>
      <c r="AG813"/>
      <c r="AH813"/>
    </row>
    <row r="814" spans="1:34" x14ac:dyDescent="0.25">
      <c r="A814"/>
      <c r="J814"/>
      <c r="AA814"/>
      <c r="AB814"/>
      <c r="AC814"/>
      <c r="AD814"/>
      <c r="AE814"/>
      <c r="AF814"/>
      <c r="AG814"/>
      <c r="AH814"/>
    </row>
    <row r="815" spans="1:34" x14ac:dyDescent="0.25">
      <c r="A815"/>
      <c r="J815"/>
      <c r="AA815"/>
      <c r="AB815"/>
      <c r="AC815"/>
      <c r="AD815"/>
      <c r="AE815"/>
      <c r="AF815"/>
      <c r="AG815"/>
      <c r="AH815"/>
    </row>
    <row r="816" spans="1:34" x14ac:dyDescent="0.25">
      <c r="A816"/>
      <c r="J816"/>
      <c r="AA816"/>
      <c r="AB816"/>
      <c r="AC816"/>
      <c r="AD816"/>
      <c r="AE816"/>
      <c r="AF816"/>
      <c r="AG816"/>
      <c r="AH816"/>
    </row>
    <row r="817" spans="1:34" x14ac:dyDescent="0.25">
      <c r="A817"/>
      <c r="J817"/>
      <c r="AA817"/>
      <c r="AB817"/>
      <c r="AC817"/>
      <c r="AD817"/>
      <c r="AE817"/>
      <c r="AF817"/>
      <c r="AG817"/>
      <c r="AH817"/>
    </row>
    <row r="818" spans="1:34" x14ac:dyDescent="0.25">
      <c r="A818"/>
      <c r="J818"/>
      <c r="AA818"/>
      <c r="AB818"/>
      <c r="AC818"/>
      <c r="AD818"/>
      <c r="AE818"/>
      <c r="AF818"/>
      <c r="AG818"/>
      <c r="AH818"/>
    </row>
    <row r="819" spans="1:34" x14ac:dyDescent="0.25">
      <c r="A819"/>
      <c r="J819"/>
      <c r="AA819"/>
      <c r="AB819"/>
      <c r="AC819"/>
      <c r="AD819"/>
      <c r="AE819"/>
      <c r="AF819"/>
      <c r="AG819"/>
      <c r="AH819"/>
    </row>
    <row r="820" spans="1:34" x14ac:dyDescent="0.25">
      <c r="A820"/>
      <c r="J820"/>
      <c r="AA820"/>
      <c r="AB820"/>
      <c r="AC820"/>
      <c r="AD820"/>
      <c r="AE820"/>
      <c r="AF820"/>
      <c r="AG820"/>
      <c r="AH820"/>
    </row>
    <row r="821" spans="1:34" x14ac:dyDescent="0.25">
      <c r="A821"/>
      <c r="J821"/>
      <c r="AA821"/>
      <c r="AB821"/>
      <c r="AC821"/>
      <c r="AD821"/>
      <c r="AE821"/>
      <c r="AF821"/>
      <c r="AG821"/>
      <c r="AH821"/>
    </row>
    <row r="822" spans="1:34" x14ac:dyDescent="0.25">
      <c r="A822"/>
      <c r="J822"/>
      <c r="AA822"/>
      <c r="AB822"/>
      <c r="AC822"/>
      <c r="AD822"/>
      <c r="AE822"/>
      <c r="AF822"/>
      <c r="AG822"/>
      <c r="AH822"/>
    </row>
    <row r="823" spans="1:34" x14ac:dyDescent="0.25">
      <c r="A823"/>
      <c r="J823"/>
      <c r="AA823"/>
      <c r="AB823"/>
      <c r="AC823"/>
      <c r="AD823"/>
      <c r="AE823"/>
      <c r="AF823"/>
      <c r="AG823"/>
      <c r="AH823"/>
    </row>
    <row r="824" spans="1:34" x14ac:dyDescent="0.25">
      <c r="A824"/>
      <c r="J824"/>
      <c r="AA824"/>
      <c r="AB824"/>
      <c r="AC824"/>
      <c r="AD824"/>
      <c r="AE824"/>
      <c r="AF824"/>
      <c r="AG824"/>
      <c r="AH824"/>
    </row>
    <row r="825" spans="1:34" x14ac:dyDescent="0.25">
      <c r="A825"/>
      <c r="J825"/>
      <c r="AA825"/>
      <c r="AB825"/>
      <c r="AC825"/>
      <c r="AD825"/>
      <c r="AE825"/>
      <c r="AF825"/>
      <c r="AG825"/>
      <c r="AH825"/>
    </row>
    <row r="826" spans="1:34" x14ac:dyDescent="0.25">
      <c r="A826"/>
      <c r="J826"/>
      <c r="AA826"/>
      <c r="AB826"/>
      <c r="AC826"/>
      <c r="AD826"/>
      <c r="AE826"/>
      <c r="AF826"/>
      <c r="AG826"/>
      <c r="AH826"/>
    </row>
    <row r="827" spans="1:34" x14ac:dyDescent="0.25">
      <c r="A827"/>
      <c r="J827"/>
      <c r="AA827"/>
      <c r="AB827"/>
      <c r="AC827"/>
      <c r="AD827"/>
      <c r="AE827"/>
      <c r="AF827"/>
      <c r="AG827"/>
      <c r="AH827"/>
    </row>
    <row r="828" spans="1:34" x14ac:dyDescent="0.25">
      <c r="A828"/>
      <c r="J828"/>
      <c r="AA828"/>
      <c r="AB828"/>
      <c r="AC828"/>
      <c r="AD828"/>
      <c r="AE828"/>
      <c r="AF828"/>
      <c r="AG828"/>
      <c r="AH828"/>
    </row>
    <row r="829" spans="1:34" x14ac:dyDescent="0.25">
      <c r="A829"/>
      <c r="J829"/>
      <c r="AA829"/>
      <c r="AB829"/>
      <c r="AC829"/>
      <c r="AD829"/>
      <c r="AE829"/>
      <c r="AF829"/>
      <c r="AG829"/>
      <c r="AH829"/>
    </row>
    <row r="830" spans="1:34" x14ac:dyDescent="0.25">
      <c r="A830"/>
      <c r="J830"/>
      <c r="AA830"/>
      <c r="AB830"/>
      <c r="AC830"/>
      <c r="AD830"/>
      <c r="AE830"/>
      <c r="AF830"/>
      <c r="AG830"/>
      <c r="AH830"/>
    </row>
    <row r="831" spans="1:34" x14ac:dyDescent="0.25">
      <c r="A831"/>
      <c r="J831"/>
      <c r="AA831"/>
      <c r="AB831"/>
      <c r="AC831"/>
      <c r="AD831"/>
      <c r="AE831"/>
      <c r="AF831"/>
      <c r="AG831"/>
      <c r="AH831"/>
    </row>
    <row r="832" spans="1:34" x14ac:dyDescent="0.25">
      <c r="A832"/>
      <c r="J832"/>
      <c r="AA832"/>
      <c r="AB832"/>
      <c r="AC832"/>
      <c r="AD832"/>
      <c r="AE832"/>
      <c r="AF832"/>
      <c r="AG832"/>
      <c r="AH832"/>
    </row>
    <row r="833" spans="1:34" x14ac:dyDescent="0.25">
      <c r="A833"/>
      <c r="J833"/>
      <c r="AA833"/>
      <c r="AB833"/>
      <c r="AC833"/>
      <c r="AD833"/>
      <c r="AE833"/>
      <c r="AF833"/>
      <c r="AG833"/>
      <c r="AH833"/>
    </row>
    <row r="834" spans="1:34" x14ac:dyDescent="0.25">
      <c r="A834"/>
      <c r="J834"/>
      <c r="AA834"/>
      <c r="AB834"/>
      <c r="AC834"/>
      <c r="AD834"/>
      <c r="AE834"/>
      <c r="AF834"/>
      <c r="AG834"/>
      <c r="AH834"/>
    </row>
    <row r="835" spans="1:34" x14ac:dyDescent="0.25">
      <c r="A835"/>
      <c r="J835"/>
      <c r="AA835"/>
      <c r="AB835"/>
      <c r="AC835"/>
      <c r="AD835"/>
      <c r="AE835"/>
      <c r="AF835"/>
      <c r="AG835"/>
      <c r="AH835"/>
    </row>
    <row r="836" spans="1:34" x14ac:dyDescent="0.25">
      <c r="A836"/>
      <c r="J836"/>
      <c r="AA836"/>
      <c r="AB836"/>
      <c r="AC836"/>
      <c r="AD836"/>
      <c r="AE836"/>
      <c r="AF836"/>
      <c r="AG836"/>
      <c r="AH836"/>
    </row>
    <row r="837" spans="1:34" x14ac:dyDescent="0.25">
      <c r="A837"/>
      <c r="J837"/>
      <c r="AA837"/>
      <c r="AB837"/>
      <c r="AC837"/>
      <c r="AD837"/>
      <c r="AE837"/>
      <c r="AF837"/>
      <c r="AG837"/>
      <c r="AH837"/>
    </row>
    <row r="838" spans="1:34" x14ac:dyDescent="0.25">
      <c r="A838"/>
      <c r="J838"/>
      <c r="AA838"/>
      <c r="AB838"/>
      <c r="AC838"/>
      <c r="AD838"/>
      <c r="AE838"/>
      <c r="AF838"/>
      <c r="AG838"/>
      <c r="AH838"/>
    </row>
    <row r="839" spans="1:34" x14ac:dyDescent="0.25">
      <c r="A839"/>
      <c r="J839"/>
      <c r="AA839"/>
      <c r="AB839"/>
      <c r="AC839"/>
      <c r="AD839"/>
      <c r="AE839"/>
      <c r="AF839"/>
      <c r="AG839"/>
      <c r="AH839"/>
    </row>
    <row r="840" spans="1:34" x14ac:dyDescent="0.25">
      <c r="A840"/>
      <c r="J840"/>
      <c r="AA840"/>
      <c r="AB840"/>
      <c r="AC840"/>
      <c r="AD840"/>
      <c r="AE840"/>
      <c r="AF840"/>
      <c r="AG840"/>
      <c r="AH840"/>
    </row>
    <row r="841" spans="1:34" x14ac:dyDescent="0.25">
      <c r="A841"/>
      <c r="J841"/>
      <c r="AA841"/>
      <c r="AB841"/>
      <c r="AC841"/>
      <c r="AD841"/>
      <c r="AE841"/>
      <c r="AF841"/>
      <c r="AG841"/>
      <c r="AH841"/>
    </row>
    <row r="842" spans="1:34" x14ac:dyDescent="0.25">
      <c r="A842"/>
      <c r="J842"/>
      <c r="AA842"/>
      <c r="AB842"/>
      <c r="AC842"/>
      <c r="AD842"/>
      <c r="AE842"/>
      <c r="AF842"/>
      <c r="AG842"/>
      <c r="AH842"/>
    </row>
    <row r="843" spans="1:34" x14ac:dyDescent="0.25">
      <c r="A843"/>
      <c r="J843"/>
      <c r="AA843"/>
      <c r="AB843"/>
      <c r="AC843"/>
      <c r="AD843"/>
      <c r="AE843"/>
      <c r="AF843"/>
      <c r="AG843"/>
      <c r="AH843"/>
    </row>
    <row r="844" spans="1:34" x14ac:dyDescent="0.25">
      <c r="A844"/>
      <c r="J844"/>
      <c r="AA844"/>
      <c r="AB844"/>
      <c r="AC844"/>
      <c r="AD844"/>
      <c r="AE844"/>
      <c r="AF844"/>
      <c r="AG844"/>
      <c r="AH844"/>
    </row>
    <row r="845" spans="1:34" x14ac:dyDescent="0.25">
      <c r="A845"/>
      <c r="J845"/>
      <c r="AA845"/>
      <c r="AB845"/>
      <c r="AC845"/>
      <c r="AD845"/>
      <c r="AE845"/>
      <c r="AF845"/>
      <c r="AG845"/>
      <c r="AH845"/>
    </row>
    <row r="846" spans="1:34" x14ac:dyDescent="0.25">
      <c r="A846"/>
      <c r="J846"/>
      <c r="AA846"/>
      <c r="AB846"/>
      <c r="AC846"/>
      <c r="AD846"/>
      <c r="AE846"/>
      <c r="AF846"/>
      <c r="AG846"/>
      <c r="AH846"/>
    </row>
    <row r="847" spans="1:34" x14ac:dyDescent="0.25">
      <c r="A847"/>
      <c r="J847"/>
      <c r="AA847"/>
      <c r="AB847"/>
      <c r="AC847"/>
      <c r="AD847"/>
      <c r="AE847"/>
      <c r="AF847"/>
      <c r="AG847"/>
      <c r="AH847"/>
    </row>
    <row r="848" spans="1:34" x14ac:dyDescent="0.25">
      <c r="A848"/>
      <c r="J848"/>
      <c r="AA848"/>
      <c r="AB848"/>
      <c r="AC848"/>
      <c r="AD848"/>
      <c r="AE848"/>
      <c r="AF848"/>
      <c r="AG848"/>
      <c r="AH848"/>
    </row>
    <row r="849" spans="1:34" x14ac:dyDescent="0.25">
      <c r="A849"/>
      <c r="J849"/>
      <c r="AA849"/>
      <c r="AB849"/>
      <c r="AC849"/>
      <c r="AD849"/>
      <c r="AE849"/>
      <c r="AF849"/>
      <c r="AG849"/>
      <c r="AH849"/>
    </row>
    <row r="850" spans="1:34" x14ac:dyDescent="0.25">
      <c r="A850"/>
      <c r="J850"/>
      <c r="AA850"/>
      <c r="AB850"/>
      <c r="AC850"/>
      <c r="AD850"/>
      <c r="AE850"/>
      <c r="AF850"/>
      <c r="AG850"/>
      <c r="AH850"/>
    </row>
    <row r="851" spans="1:34" x14ac:dyDescent="0.25">
      <c r="A851"/>
      <c r="J851"/>
      <c r="AA851"/>
      <c r="AB851"/>
      <c r="AC851"/>
      <c r="AD851"/>
      <c r="AE851"/>
      <c r="AF851"/>
      <c r="AG851"/>
      <c r="AH851"/>
    </row>
    <row r="852" spans="1:34" x14ac:dyDescent="0.25">
      <c r="A852"/>
      <c r="J852"/>
      <c r="AA852"/>
      <c r="AB852"/>
      <c r="AC852"/>
      <c r="AD852"/>
      <c r="AE852"/>
      <c r="AF852"/>
      <c r="AG852"/>
      <c r="AH852"/>
    </row>
    <row r="853" spans="1:34" x14ac:dyDescent="0.25">
      <c r="A853"/>
      <c r="J853"/>
      <c r="AA853"/>
      <c r="AB853"/>
      <c r="AC853"/>
      <c r="AD853"/>
      <c r="AE853"/>
      <c r="AF853"/>
      <c r="AG853"/>
      <c r="AH853"/>
    </row>
    <row r="854" spans="1:34" x14ac:dyDescent="0.25">
      <c r="A854"/>
      <c r="J854"/>
      <c r="AA854"/>
      <c r="AB854"/>
      <c r="AC854"/>
      <c r="AD854"/>
      <c r="AE854"/>
      <c r="AF854"/>
      <c r="AG854"/>
      <c r="AH854"/>
    </row>
    <row r="855" spans="1:34" x14ac:dyDescent="0.25">
      <c r="A855"/>
      <c r="J855"/>
      <c r="AA855"/>
      <c r="AB855"/>
      <c r="AC855"/>
      <c r="AD855"/>
      <c r="AE855"/>
      <c r="AF855"/>
      <c r="AG855"/>
      <c r="AH855"/>
    </row>
    <row r="856" spans="1:34" x14ac:dyDescent="0.25">
      <c r="A856"/>
      <c r="J856"/>
      <c r="AA856"/>
      <c r="AB856"/>
      <c r="AC856"/>
      <c r="AD856"/>
      <c r="AE856"/>
      <c r="AF856"/>
      <c r="AG856"/>
      <c r="AH856"/>
    </row>
    <row r="857" spans="1:34" x14ac:dyDescent="0.25">
      <c r="A857"/>
      <c r="J857"/>
      <c r="AA857"/>
      <c r="AB857"/>
      <c r="AC857"/>
      <c r="AD857"/>
      <c r="AE857"/>
      <c r="AF857"/>
      <c r="AG857"/>
      <c r="AH857"/>
    </row>
    <row r="858" spans="1:34" x14ac:dyDescent="0.25">
      <c r="A858"/>
      <c r="J858"/>
      <c r="AA858"/>
      <c r="AB858"/>
      <c r="AC858"/>
      <c r="AD858"/>
      <c r="AE858"/>
      <c r="AF858"/>
      <c r="AG858"/>
      <c r="AH858"/>
    </row>
    <row r="859" spans="1:34" x14ac:dyDescent="0.25">
      <c r="A859"/>
      <c r="J859"/>
      <c r="AA859"/>
      <c r="AB859"/>
      <c r="AC859"/>
      <c r="AD859"/>
      <c r="AE859"/>
      <c r="AF859"/>
      <c r="AG859"/>
      <c r="AH859"/>
    </row>
    <row r="860" spans="1:34" x14ac:dyDescent="0.25">
      <c r="A860"/>
      <c r="J860"/>
      <c r="AA860"/>
      <c r="AB860"/>
      <c r="AC860"/>
      <c r="AD860"/>
      <c r="AE860"/>
      <c r="AF860"/>
      <c r="AG860"/>
      <c r="AH860"/>
    </row>
    <row r="861" spans="1:34" x14ac:dyDescent="0.25">
      <c r="A861"/>
      <c r="J861"/>
      <c r="AA861"/>
      <c r="AB861"/>
      <c r="AC861"/>
      <c r="AD861"/>
      <c r="AE861"/>
      <c r="AF861"/>
      <c r="AG861"/>
      <c r="AH861"/>
    </row>
    <row r="862" spans="1:34" x14ac:dyDescent="0.25">
      <c r="A862"/>
      <c r="J862"/>
      <c r="AA862"/>
      <c r="AB862"/>
      <c r="AC862"/>
      <c r="AD862"/>
      <c r="AE862"/>
      <c r="AF862"/>
      <c r="AG862"/>
      <c r="AH862"/>
    </row>
    <row r="863" spans="1:34" x14ac:dyDescent="0.25">
      <c r="A863"/>
      <c r="J863"/>
      <c r="AA863"/>
      <c r="AB863"/>
      <c r="AC863"/>
      <c r="AD863"/>
      <c r="AE863"/>
      <c r="AF863"/>
      <c r="AG863"/>
      <c r="AH863"/>
    </row>
    <row r="864" spans="1:34" x14ac:dyDescent="0.25">
      <c r="A864"/>
      <c r="J864"/>
      <c r="AA864"/>
      <c r="AB864"/>
      <c r="AC864"/>
      <c r="AD864"/>
      <c r="AE864"/>
      <c r="AF864"/>
      <c r="AG864"/>
      <c r="AH864"/>
    </row>
    <row r="865" spans="1:34" x14ac:dyDescent="0.25">
      <c r="A865"/>
      <c r="J865"/>
      <c r="AA865"/>
      <c r="AB865"/>
      <c r="AC865"/>
      <c r="AD865"/>
      <c r="AE865"/>
      <c r="AF865"/>
      <c r="AG865"/>
      <c r="AH865"/>
    </row>
    <row r="866" spans="1:34" x14ac:dyDescent="0.25">
      <c r="A866"/>
      <c r="J866"/>
      <c r="AA866"/>
      <c r="AB866"/>
      <c r="AC866"/>
      <c r="AD866"/>
      <c r="AE866"/>
      <c r="AF866"/>
      <c r="AG866"/>
      <c r="AH866"/>
    </row>
    <row r="867" spans="1:34" x14ac:dyDescent="0.25">
      <c r="A867"/>
      <c r="J867"/>
      <c r="AA867"/>
      <c r="AB867"/>
      <c r="AC867"/>
      <c r="AD867"/>
      <c r="AE867"/>
      <c r="AF867"/>
      <c r="AG867"/>
      <c r="AH867"/>
    </row>
    <row r="868" spans="1:34" x14ac:dyDescent="0.25">
      <c r="A868"/>
      <c r="J868"/>
      <c r="AA868"/>
      <c r="AB868"/>
      <c r="AC868"/>
      <c r="AD868"/>
      <c r="AE868"/>
      <c r="AF868"/>
      <c r="AG868"/>
      <c r="AH868"/>
    </row>
    <row r="869" spans="1:34" x14ac:dyDescent="0.25">
      <c r="A869"/>
      <c r="J869"/>
      <c r="AA869"/>
      <c r="AB869"/>
      <c r="AC869"/>
      <c r="AD869"/>
      <c r="AE869"/>
      <c r="AF869"/>
      <c r="AG869"/>
      <c r="AH869"/>
    </row>
    <row r="870" spans="1:34" x14ac:dyDescent="0.25">
      <c r="A870"/>
      <c r="J870"/>
      <c r="AA870"/>
      <c r="AB870"/>
      <c r="AC870"/>
      <c r="AD870"/>
      <c r="AE870"/>
      <c r="AF870"/>
      <c r="AG870"/>
      <c r="AH870"/>
    </row>
    <row r="871" spans="1:34" x14ac:dyDescent="0.25">
      <c r="A871"/>
      <c r="J871"/>
      <c r="AA871"/>
      <c r="AB871"/>
      <c r="AC871"/>
      <c r="AD871"/>
      <c r="AE871"/>
      <c r="AF871"/>
      <c r="AG871"/>
      <c r="AH871"/>
    </row>
    <row r="872" spans="1:34" x14ac:dyDescent="0.25">
      <c r="A872"/>
      <c r="J872"/>
      <c r="AA872"/>
      <c r="AB872"/>
      <c r="AC872"/>
      <c r="AD872"/>
      <c r="AE872"/>
      <c r="AF872"/>
      <c r="AG872"/>
      <c r="AH872"/>
    </row>
    <row r="873" spans="1:34" x14ac:dyDescent="0.25">
      <c r="A873"/>
      <c r="J873"/>
      <c r="AA873"/>
      <c r="AB873"/>
      <c r="AC873"/>
      <c r="AD873"/>
      <c r="AE873"/>
      <c r="AF873"/>
      <c r="AG873"/>
      <c r="AH873"/>
    </row>
    <row r="874" spans="1:34" x14ac:dyDescent="0.25">
      <c r="A874"/>
      <c r="J874"/>
      <c r="AA874"/>
      <c r="AB874"/>
      <c r="AC874"/>
      <c r="AD874"/>
      <c r="AE874"/>
      <c r="AF874"/>
      <c r="AG874"/>
      <c r="AH874"/>
    </row>
    <row r="875" spans="1:34" x14ac:dyDescent="0.25">
      <c r="A875"/>
      <c r="J875"/>
      <c r="AA875"/>
      <c r="AB875"/>
      <c r="AC875"/>
      <c r="AD875"/>
      <c r="AE875"/>
      <c r="AF875"/>
      <c r="AG875"/>
      <c r="AH875"/>
    </row>
    <row r="876" spans="1:34" x14ac:dyDescent="0.25">
      <c r="A876"/>
      <c r="J876"/>
      <c r="AA876"/>
      <c r="AB876"/>
      <c r="AC876"/>
      <c r="AD876"/>
      <c r="AE876"/>
      <c r="AF876"/>
      <c r="AG876"/>
      <c r="AH876"/>
    </row>
    <row r="877" spans="1:34" x14ac:dyDescent="0.25">
      <c r="A877"/>
      <c r="J877"/>
      <c r="AA877"/>
      <c r="AB877"/>
      <c r="AC877"/>
      <c r="AD877"/>
      <c r="AE877"/>
      <c r="AF877"/>
      <c r="AG877"/>
      <c r="AH877"/>
    </row>
    <row r="878" spans="1:34" x14ac:dyDescent="0.25">
      <c r="A878"/>
      <c r="J878"/>
      <c r="AA878"/>
      <c r="AB878"/>
      <c r="AC878"/>
      <c r="AD878"/>
      <c r="AE878"/>
      <c r="AF878"/>
      <c r="AG878"/>
      <c r="AH878"/>
    </row>
    <row r="879" spans="1:34" x14ac:dyDescent="0.25">
      <c r="A879"/>
      <c r="J879"/>
      <c r="AA879"/>
      <c r="AB879"/>
      <c r="AC879"/>
      <c r="AD879"/>
      <c r="AE879"/>
      <c r="AF879"/>
      <c r="AG879"/>
      <c r="AH879"/>
    </row>
    <row r="880" spans="1:34" x14ac:dyDescent="0.25">
      <c r="A880"/>
      <c r="J880"/>
      <c r="AA880"/>
      <c r="AB880"/>
      <c r="AC880"/>
      <c r="AD880"/>
      <c r="AE880"/>
      <c r="AF880"/>
      <c r="AG880"/>
      <c r="AH880"/>
    </row>
    <row r="881" spans="1:34" x14ac:dyDescent="0.25">
      <c r="A881"/>
      <c r="J881"/>
      <c r="AA881"/>
      <c r="AB881"/>
      <c r="AC881"/>
      <c r="AD881"/>
      <c r="AE881"/>
      <c r="AF881"/>
      <c r="AG881"/>
      <c r="AH881"/>
    </row>
    <row r="882" spans="1:34" x14ac:dyDescent="0.25">
      <c r="A882"/>
      <c r="J882"/>
      <c r="AA882"/>
      <c r="AB882"/>
      <c r="AC882"/>
      <c r="AD882"/>
      <c r="AE882"/>
      <c r="AF882"/>
      <c r="AG882"/>
      <c r="AH882"/>
    </row>
    <row r="883" spans="1:34" x14ac:dyDescent="0.25">
      <c r="A883"/>
      <c r="J883"/>
      <c r="AA883"/>
      <c r="AB883"/>
      <c r="AC883"/>
      <c r="AD883"/>
      <c r="AE883"/>
      <c r="AF883"/>
      <c r="AG883"/>
      <c r="AH883"/>
    </row>
    <row r="884" spans="1:34" x14ac:dyDescent="0.25">
      <c r="A884"/>
      <c r="J884"/>
      <c r="AA884"/>
      <c r="AB884"/>
      <c r="AC884"/>
      <c r="AD884"/>
      <c r="AE884"/>
      <c r="AF884"/>
      <c r="AG884"/>
      <c r="AH884"/>
    </row>
    <row r="885" spans="1:34" x14ac:dyDescent="0.25">
      <c r="A885"/>
      <c r="J885"/>
      <c r="AA885"/>
      <c r="AB885"/>
      <c r="AC885"/>
      <c r="AD885"/>
      <c r="AE885"/>
      <c r="AF885"/>
      <c r="AG885"/>
      <c r="AH885"/>
    </row>
    <row r="886" spans="1:34" x14ac:dyDescent="0.25">
      <c r="A886"/>
      <c r="J886"/>
      <c r="AA886"/>
      <c r="AB886"/>
      <c r="AC886"/>
      <c r="AD886"/>
      <c r="AE886"/>
      <c r="AF886"/>
      <c r="AG886"/>
      <c r="AH886"/>
    </row>
    <row r="887" spans="1:34" x14ac:dyDescent="0.25">
      <c r="A887"/>
      <c r="J887"/>
      <c r="AA887"/>
      <c r="AB887"/>
      <c r="AC887"/>
      <c r="AD887"/>
      <c r="AE887"/>
      <c r="AF887"/>
      <c r="AG887"/>
      <c r="AH887"/>
    </row>
    <row r="888" spans="1:34" x14ac:dyDescent="0.25">
      <c r="A888"/>
      <c r="J888"/>
      <c r="AA888"/>
      <c r="AB888"/>
      <c r="AC888"/>
      <c r="AD888"/>
      <c r="AE888"/>
      <c r="AF888"/>
      <c r="AG888"/>
      <c r="AH888"/>
    </row>
    <row r="889" spans="1:34" x14ac:dyDescent="0.25">
      <c r="A889"/>
      <c r="J889"/>
      <c r="AA889"/>
      <c r="AB889"/>
      <c r="AC889"/>
      <c r="AD889"/>
      <c r="AE889"/>
      <c r="AF889"/>
      <c r="AG889"/>
      <c r="AH889"/>
    </row>
    <row r="890" spans="1:34" x14ac:dyDescent="0.25">
      <c r="A890"/>
      <c r="J890"/>
      <c r="AA890"/>
      <c r="AB890"/>
      <c r="AC890"/>
      <c r="AD890"/>
      <c r="AE890"/>
      <c r="AF890"/>
      <c r="AG890"/>
      <c r="AH890"/>
    </row>
    <row r="891" spans="1:34" x14ac:dyDescent="0.25">
      <c r="A891"/>
      <c r="J891"/>
      <c r="AA891"/>
      <c r="AB891"/>
      <c r="AC891"/>
      <c r="AD891"/>
      <c r="AE891"/>
      <c r="AF891"/>
      <c r="AG891"/>
      <c r="AH891"/>
    </row>
    <row r="892" spans="1:34" x14ac:dyDescent="0.25">
      <c r="A892"/>
      <c r="J892"/>
      <c r="AA892"/>
      <c r="AB892"/>
      <c r="AC892"/>
      <c r="AD892"/>
      <c r="AE892"/>
      <c r="AF892"/>
      <c r="AG892"/>
      <c r="AH892"/>
    </row>
    <row r="893" spans="1:34" x14ac:dyDescent="0.25">
      <c r="A893"/>
      <c r="J893"/>
      <c r="AA893"/>
      <c r="AB893"/>
      <c r="AC893"/>
      <c r="AD893"/>
      <c r="AE893"/>
      <c r="AF893"/>
      <c r="AG893"/>
      <c r="AH893"/>
    </row>
    <row r="894" spans="1:34" x14ac:dyDescent="0.25">
      <c r="A894"/>
      <c r="J894"/>
      <c r="AA894"/>
      <c r="AB894"/>
      <c r="AC894"/>
      <c r="AD894"/>
      <c r="AE894"/>
      <c r="AF894"/>
      <c r="AG894"/>
      <c r="AH894"/>
    </row>
    <row r="895" spans="1:34" x14ac:dyDescent="0.25">
      <c r="A895"/>
      <c r="J895"/>
      <c r="AA895"/>
      <c r="AB895"/>
      <c r="AC895"/>
      <c r="AD895"/>
      <c r="AE895"/>
      <c r="AF895"/>
      <c r="AG895"/>
      <c r="AH895"/>
    </row>
    <row r="896" spans="1:34" x14ac:dyDescent="0.25">
      <c r="A896"/>
      <c r="J896"/>
      <c r="AA896"/>
      <c r="AB896"/>
      <c r="AC896"/>
      <c r="AD896"/>
      <c r="AE896"/>
      <c r="AF896"/>
      <c r="AG896"/>
      <c r="AH896"/>
    </row>
    <row r="897" spans="1:34" x14ac:dyDescent="0.25">
      <c r="A897"/>
      <c r="J897"/>
      <c r="AA897"/>
      <c r="AB897"/>
      <c r="AC897"/>
      <c r="AD897"/>
      <c r="AE897"/>
      <c r="AF897"/>
      <c r="AG897"/>
      <c r="AH897"/>
    </row>
    <row r="898" spans="1:34" x14ac:dyDescent="0.25">
      <c r="A898"/>
      <c r="J898"/>
      <c r="AA898"/>
      <c r="AB898"/>
      <c r="AC898"/>
      <c r="AD898"/>
      <c r="AE898"/>
      <c r="AF898"/>
      <c r="AG898"/>
      <c r="AH898"/>
    </row>
    <row r="899" spans="1:34" x14ac:dyDescent="0.25">
      <c r="A899"/>
      <c r="J899"/>
      <c r="AA899"/>
      <c r="AB899"/>
      <c r="AC899"/>
      <c r="AD899"/>
      <c r="AE899"/>
      <c r="AF899"/>
      <c r="AG899"/>
      <c r="AH899"/>
    </row>
    <row r="900" spans="1:34" x14ac:dyDescent="0.25">
      <c r="A900"/>
      <c r="J900"/>
      <c r="AA900"/>
      <c r="AB900"/>
      <c r="AC900"/>
      <c r="AD900"/>
      <c r="AE900"/>
      <c r="AF900"/>
      <c r="AG900"/>
      <c r="AH900"/>
    </row>
    <row r="901" spans="1:34" x14ac:dyDescent="0.25">
      <c r="A901"/>
      <c r="J901"/>
      <c r="AA901"/>
      <c r="AB901"/>
      <c r="AC901"/>
      <c r="AD901"/>
      <c r="AE901"/>
      <c r="AF901"/>
      <c r="AG901"/>
      <c r="AH901"/>
    </row>
    <row r="902" spans="1:34" x14ac:dyDescent="0.25">
      <c r="A902"/>
      <c r="J902"/>
      <c r="AA902"/>
      <c r="AB902"/>
      <c r="AC902"/>
      <c r="AD902"/>
      <c r="AE902"/>
      <c r="AF902"/>
      <c r="AG902"/>
      <c r="AH902"/>
    </row>
    <row r="903" spans="1:34" x14ac:dyDescent="0.25">
      <c r="A903"/>
      <c r="J903"/>
      <c r="AA903"/>
      <c r="AB903"/>
      <c r="AC903"/>
      <c r="AD903"/>
      <c r="AE903"/>
      <c r="AF903"/>
      <c r="AG903"/>
      <c r="AH903"/>
    </row>
    <row r="904" spans="1:34" x14ac:dyDescent="0.25">
      <c r="A904"/>
      <c r="J904"/>
      <c r="AA904"/>
      <c r="AB904"/>
      <c r="AC904"/>
      <c r="AD904"/>
      <c r="AE904"/>
      <c r="AF904"/>
      <c r="AG904"/>
      <c r="AH904"/>
    </row>
    <row r="905" spans="1:34" x14ac:dyDescent="0.25">
      <c r="A905"/>
      <c r="J905"/>
      <c r="AA905"/>
      <c r="AB905"/>
      <c r="AC905"/>
      <c r="AD905"/>
      <c r="AE905"/>
      <c r="AF905"/>
      <c r="AG905"/>
      <c r="AH905"/>
    </row>
    <row r="906" spans="1:34" x14ac:dyDescent="0.25">
      <c r="A906"/>
      <c r="J906"/>
      <c r="AA906"/>
      <c r="AB906"/>
      <c r="AC906"/>
      <c r="AD906"/>
      <c r="AE906"/>
      <c r="AF906"/>
      <c r="AG906"/>
      <c r="AH906"/>
    </row>
    <row r="907" spans="1:34" x14ac:dyDescent="0.25">
      <c r="A907"/>
      <c r="J907"/>
      <c r="AA907"/>
      <c r="AB907"/>
      <c r="AC907"/>
      <c r="AD907"/>
      <c r="AE907"/>
      <c r="AF907"/>
      <c r="AG907"/>
      <c r="AH907"/>
    </row>
    <row r="908" spans="1:34" x14ac:dyDescent="0.25">
      <c r="A908"/>
      <c r="J908"/>
      <c r="AA908"/>
      <c r="AB908"/>
      <c r="AC908"/>
      <c r="AD908"/>
      <c r="AE908"/>
      <c r="AF908"/>
      <c r="AG908"/>
      <c r="AH908"/>
    </row>
    <row r="909" spans="1:34" x14ac:dyDescent="0.25">
      <c r="A909"/>
      <c r="J909"/>
      <c r="AA909"/>
      <c r="AB909"/>
      <c r="AC909"/>
      <c r="AD909"/>
      <c r="AE909"/>
      <c r="AF909"/>
      <c r="AG909"/>
      <c r="AH909"/>
    </row>
    <row r="910" spans="1:34" x14ac:dyDescent="0.25">
      <c r="A910"/>
      <c r="J910"/>
      <c r="AA910"/>
      <c r="AB910"/>
      <c r="AC910"/>
      <c r="AD910"/>
      <c r="AE910"/>
      <c r="AF910"/>
      <c r="AG910"/>
      <c r="AH910"/>
    </row>
    <row r="911" spans="1:34" x14ac:dyDescent="0.25">
      <c r="A911"/>
      <c r="J911"/>
      <c r="AA911"/>
      <c r="AB911"/>
      <c r="AC911"/>
      <c r="AD911"/>
      <c r="AE911"/>
      <c r="AF911"/>
      <c r="AG911"/>
      <c r="AH911"/>
    </row>
    <row r="912" spans="1:34" x14ac:dyDescent="0.25">
      <c r="A912"/>
      <c r="J912"/>
      <c r="AA912"/>
      <c r="AB912"/>
      <c r="AC912"/>
      <c r="AD912"/>
      <c r="AE912"/>
      <c r="AF912"/>
      <c r="AG912"/>
      <c r="AH912"/>
    </row>
    <row r="913" spans="1:34" x14ac:dyDescent="0.25">
      <c r="A913"/>
      <c r="J913"/>
      <c r="AA913"/>
      <c r="AB913"/>
      <c r="AC913"/>
      <c r="AD913"/>
      <c r="AE913"/>
      <c r="AF913"/>
      <c r="AG913"/>
      <c r="AH913"/>
    </row>
    <row r="914" spans="1:34" x14ac:dyDescent="0.25">
      <c r="A914"/>
      <c r="J914"/>
      <c r="AA914"/>
      <c r="AB914"/>
      <c r="AC914"/>
      <c r="AD914"/>
      <c r="AE914"/>
      <c r="AF914"/>
      <c r="AG914"/>
      <c r="AH914"/>
    </row>
    <row r="915" spans="1:34" x14ac:dyDescent="0.25">
      <c r="A915"/>
      <c r="J915"/>
      <c r="AA915"/>
      <c r="AB915"/>
      <c r="AC915"/>
      <c r="AD915"/>
      <c r="AE915"/>
      <c r="AF915"/>
      <c r="AG915"/>
      <c r="AH915"/>
    </row>
    <row r="916" spans="1:34" x14ac:dyDescent="0.25">
      <c r="A916"/>
      <c r="J916"/>
      <c r="AA916"/>
      <c r="AB916"/>
      <c r="AC916"/>
      <c r="AD916"/>
      <c r="AE916"/>
      <c r="AF916"/>
      <c r="AG916"/>
      <c r="AH916"/>
    </row>
    <row r="917" spans="1:34" x14ac:dyDescent="0.25">
      <c r="A917"/>
      <c r="J917"/>
      <c r="AA917"/>
      <c r="AB917"/>
      <c r="AC917"/>
      <c r="AD917"/>
      <c r="AE917"/>
      <c r="AF917"/>
      <c r="AG917"/>
      <c r="AH917"/>
    </row>
    <row r="918" spans="1:34" x14ac:dyDescent="0.25">
      <c r="A918"/>
      <c r="J918"/>
      <c r="AA918"/>
      <c r="AB918"/>
      <c r="AC918"/>
      <c r="AD918"/>
      <c r="AE918"/>
      <c r="AF918"/>
      <c r="AG918"/>
      <c r="AH918"/>
    </row>
    <row r="919" spans="1:34" x14ac:dyDescent="0.25">
      <c r="A919"/>
      <c r="J919"/>
      <c r="AA919"/>
      <c r="AB919"/>
      <c r="AC919"/>
      <c r="AD919"/>
      <c r="AE919"/>
      <c r="AF919"/>
      <c r="AG919"/>
      <c r="AH919"/>
    </row>
    <row r="920" spans="1:34" x14ac:dyDescent="0.25">
      <c r="A920"/>
      <c r="J920"/>
      <c r="AA920"/>
      <c r="AB920"/>
      <c r="AC920"/>
      <c r="AD920"/>
      <c r="AE920"/>
      <c r="AF920"/>
      <c r="AG920"/>
      <c r="AH920"/>
    </row>
    <row r="921" spans="1:34" x14ac:dyDescent="0.25">
      <c r="A921"/>
      <c r="J921"/>
      <c r="AA921"/>
      <c r="AB921"/>
      <c r="AC921"/>
      <c r="AD921"/>
      <c r="AE921"/>
      <c r="AF921"/>
      <c r="AG921"/>
      <c r="AH921"/>
    </row>
    <row r="922" spans="1:34" x14ac:dyDescent="0.25">
      <c r="A922"/>
      <c r="J922"/>
      <c r="AA922"/>
      <c r="AB922"/>
      <c r="AC922"/>
      <c r="AD922"/>
      <c r="AE922"/>
      <c r="AF922"/>
      <c r="AG922"/>
      <c r="AH922"/>
    </row>
    <row r="923" spans="1:34" x14ac:dyDescent="0.25">
      <c r="A923"/>
      <c r="J923"/>
      <c r="AA923"/>
      <c r="AB923"/>
      <c r="AC923"/>
      <c r="AD923"/>
      <c r="AE923"/>
      <c r="AF923"/>
      <c r="AG923"/>
      <c r="AH923"/>
    </row>
    <row r="924" spans="1:34" x14ac:dyDescent="0.25">
      <c r="A924"/>
      <c r="J924"/>
      <c r="AA924"/>
      <c r="AB924"/>
      <c r="AC924"/>
      <c r="AD924"/>
      <c r="AE924"/>
      <c r="AF924"/>
      <c r="AG924"/>
      <c r="AH924"/>
    </row>
    <row r="925" spans="1:34" x14ac:dyDescent="0.25">
      <c r="A925"/>
      <c r="J925"/>
      <c r="AA925"/>
      <c r="AB925"/>
      <c r="AC925"/>
      <c r="AD925"/>
      <c r="AE925"/>
      <c r="AF925"/>
      <c r="AG925"/>
      <c r="AH925"/>
    </row>
    <row r="926" spans="1:34" x14ac:dyDescent="0.25">
      <c r="A926"/>
      <c r="J926"/>
      <c r="AA926"/>
      <c r="AB926"/>
      <c r="AC926"/>
      <c r="AD926"/>
      <c r="AE926"/>
      <c r="AF926"/>
      <c r="AG926"/>
      <c r="AH926"/>
    </row>
    <row r="927" spans="1:34" x14ac:dyDescent="0.25">
      <c r="A927"/>
      <c r="J927"/>
      <c r="AA927"/>
      <c r="AB927"/>
      <c r="AC927"/>
      <c r="AD927"/>
      <c r="AE927"/>
      <c r="AF927"/>
      <c r="AG927"/>
      <c r="AH927"/>
    </row>
    <row r="928" spans="1:34" x14ac:dyDescent="0.25">
      <c r="A928"/>
      <c r="J928"/>
      <c r="AA928"/>
      <c r="AB928"/>
      <c r="AC928"/>
      <c r="AD928"/>
      <c r="AE928"/>
      <c r="AF928"/>
      <c r="AG928"/>
      <c r="AH928"/>
    </row>
    <row r="929" spans="1:34" x14ac:dyDescent="0.25">
      <c r="A929"/>
      <c r="J929"/>
      <c r="AA929"/>
      <c r="AB929"/>
      <c r="AC929"/>
      <c r="AD929"/>
      <c r="AE929"/>
      <c r="AF929"/>
      <c r="AG929"/>
      <c r="AH929"/>
    </row>
    <row r="930" spans="1:34" x14ac:dyDescent="0.25">
      <c r="A930"/>
      <c r="J930"/>
      <c r="AA930"/>
      <c r="AB930"/>
      <c r="AC930"/>
      <c r="AD930"/>
      <c r="AE930"/>
      <c r="AF930"/>
      <c r="AG930"/>
      <c r="AH930"/>
    </row>
    <row r="931" spans="1:34" x14ac:dyDescent="0.25">
      <c r="A931"/>
      <c r="J931"/>
      <c r="AA931"/>
      <c r="AB931"/>
      <c r="AC931"/>
      <c r="AD931"/>
      <c r="AE931"/>
      <c r="AF931"/>
      <c r="AG931"/>
      <c r="AH931"/>
    </row>
    <row r="932" spans="1:34" x14ac:dyDescent="0.25">
      <c r="A932"/>
      <c r="J932"/>
      <c r="AA932"/>
      <c r="AB932"/>
      <c r="AC932"/>
      <c r="AD932"/>
      <c r="AE932"/>
      <c r="AF932"/>
      <c r="AG932"/>
      <c r="AH932"/>
    </row>
    <row r="933" spans="1:34" x14ac:dyDescent="0.25">
      <c r="A933"/>
      <c r="J933"/>
      <c r="AA933"/>
      <c r="AB933"/>
      <c r="AC933"/>
      <c r="AD933"/>
      <c r="AE933"/>
      <c r="AF933"/>
      <c r="AG933"/>
      <c r="AH933"/>
    </row>
    <row r="934" spans="1:34" x14ac:dyDescent="0.25">
      <c r="A934"/>
      <c r="J934"/>
      <c r="AA934"/>
      <c r="AB934"/>
      <c r="AC934"/>
      <c r="AD934"/>
      <c r="AE934"/>
      <c r="AF934"/>
      <c r="AG934"/>
      <c r="AH934"/>
    </row>
    <row r="935" spans="1:34" x14ac:dyDescent="0.25">
      <c r="A935"/>
      <c r="J935"/>
      <c r="AA935"/>
      <c r="AB935"/>
      <c r="AC935"/>
      <c r="AD935"/>
      <c r="AE935"/>
      <c r="AF935"/>
      <c r="AG935"/>
      <c r="AH935"/>
    </row>
    <row r="936" spans="1:34" x14ac:dyDescent="0.25">
      <c r="A936"/>
      <c r="J936"/>
      <c r="AA936"/>
      <c r="AB936"/>
      <c r="AC936"/>
      <c r="AD936"/>
      <c r="AE936"/>
      <c r="AF936"/>
      <c r="AG936"/>
      <c r="AH936"/>
    </row>
    <row r="937" spans="1:34" x14ac:dyDescent="0.25">
      <c r="A937"/>
      <c r="J937"/>
      <c r="AA937"/>
      <c r="AB937"/>
      <c r="AC937"/>
      <c r="AD937"/>
      <c r="AE937"/>
      <c r="AF937"/>
      <c r="AG937"/>
      <c r="AH937"/>
    </row>
    <row r="938" spans="1:34" x14ac:dyDescent="0.25">
      <c r="A938"/>
      <c r="J938"/>
      <c r="AA938"/>
      <c r="AB938"/>
      <c r="AC938"/>
      <c r="AD938"/>
      <c r="AE938"/>
      <c r="AF938"/>
      <c r="AG938"/>
      <c r="AH938"/>
    </row>
    <row r="939" spans="1:34" x14ac:dyDescent="0.25">
      <c r="A939"/>
      <c r="J939"/>
      <c r="AA939"/>
      <c r="AB939"/>
      <c r="AC939"/>
      <c r="AD939"/>
      <c r="AE939"/>
      <c r="AF939"/>
      <c r="AG939"/>
      <c r="AH939"/>
    </row>
    <row r="940" spans="1:34" x14ac:dyDescent="0.25">
      <c r="A940"/>
      <c r="J940"/>
      <c r="AA940"/>
      <c r="AB940"/>
      <c r="AC940"/>
      <c r="AD940"/>
      <c r="AE940"/>
      <c r="AF940"/>
      <c r="AG940"/>
      <c r="AH940"/>
    </row>
    <row r="941" spans="1:34" x14ac:dyDescent="0.25">
      <c r="A941"/>
      <c r="J941"/>
      <c r="AA941"/>
      <c r="AB941"/>
      <c r="AC941"/>
      <c r="AD941"/>
      <c r="AE941"/>
      <c r="AF941"/>
      <c r="AG941"/>
      <c r="AH941"/>
    </row>
    <row r="942" spans="1:34" x14ac:dyDescent="0.25">
      <c r="A942"/>
      <c r="J942"/>
      <c r="AA942"/>
      <c r="AB942"/>
      <c r="AC942"/>
      <c r="AD942"/>
      <c r="AE942"/>
      <c r="AF942"/>
      <c r="AG942"/>
      <c r="AH942"/>
    </row>
    <row r="943" spans="1:34" x14ac:dyDescent="0.25">
      <c r="A943"/>
      <c r="J943"/>
      <c r="AA943"/>
      <c r="AB943"/>
      <c r="AC943"/>
      <c r="AD943"/>
      <c r="AE943"/>
      <c r="AF943"/>
      <c r="AG943"/>
      <c r="AH943"/>
    </row>
    <row r="944" spans="1:34" x14ac:dyDescent="0.25">
      <c r="A944"/>
      <c r="J944"/>
      <c r="AA944"/>
      <c r="AB944"/>
      <c r="AC944"/>
      <c r="AD944"/>
      <c r="AE944"/>
      <c r="AF944"/>
      <c r="AG944"/>
      <c r="AH944"/>
    </row>
    <row r="945" spans="1:34" x14ac:dyDescent="0.25">
      <c r="A945"/>
      <c r="J945"/>
      <c r="AA945"/>
      <c r="AB945"/>
      <c r="AC945"/>
      <c r="AD945"/>
      <c r="AE945"/>
      <c r="AF945"/>
      <c r="AG945"/>
      <c r="AH945"/>
    </row>
    <row r="946" spans="1:34" x14ac:dyDescent="0.25">
      <c r="A946"/>
      <c r="J946"/>
      <c r="AA946"/>
      <c r="AB946"/>
      <c r="AC946"/>
      <c r="AD946"/>
      <c r="AE946"/>
      <c r="AF946"/>
      <c r="AG946"/>
      <c r="AH946"/>
    </row>
    <row r="947" spans="1:34" x14ac:dyDescent="0.25">
      <c r="A947"/>
      <c r="J947"/>
      <c r="AA947"/>
      <c r="AB947"/>
      <c r="AC947"/>
      <c r="AD947"/>
      <c r="AE947"/>
      <c r="AF947"/>
      <c r="AG947"/>
      <c r="AH947"/>
    </row>
    <row r="948" spans="1:34" x14ac:dyDescent="0.25">
      <c r="A948"/>
      <c r="J948"/>
      <c r="AA948"/>
      <c r="AB948"/>
      <c r="AC948"/>
      <c r="AD948"/>
      <c r="AE948"/>
      <c r="AF948"/>
      <c r="AG948"/>
      <c r="AH948"/>
    </row>
    <row r="949" spans="1:34" x14ac:dyDescent="0.25">
      <c r="A949"/>
      <c r="J949"/>
      <c r="AA949"/>
      <c r="AB949"/>
      <c r="AC949"/>
      <c r="AD949"/>
      <c r="AE949"/>
      <c r="AF949"/>
      <c r="AG949"/>
      <c r="AH949"/>
    </row>
    <row r="950" spans="1:34" x14ac:dyDescent="0.25">
      <c r="A950"/>
      <c r="J950"/>
      <c r="AA950"/>
      <c r="AB950"/>
      <c r="AC950"/>
      <c r="AD950"/>
      <c r="AE950"/>
      <c r="AF950"/>
      <c r="AG950"/>
      <c r="AH950"/>
    </row>
    <row r="951" spans="1:34" x14ac:dyDescent="0.25">
      <c r="A951"/>
      <c r="J951"/>
      <c r="AA951"/>
      <c r="AB951"/>
      <c r="AC951"/>
      <c r="AD951"/>
      <c r="AE951"/>
      <c r="AF951"/>
      <c r="AG951"/>
      <c r="AH951"/>
    </row>
    <row r="952" spans="1:34" x14ac:dyDescent="0.25">
      <c r="A952"/>
      <c r="J952"/>
      <c r="AA952"/>
      <c r="AB952"/>
      <c r="AC952"/>
      <c r="AD952"/>
      <c r="AE952"/>
      <c r="AF952"/>
      <c r="AG952"/>
      <c r="AH952"/>
    </row>
    <row r="953" spans="1:34" x14ac:dyDescent="0.25">
      <c r="A953"/>
      <c r="J953"/>
      <c r="AA953"/>
      <c r="AB953"/>
      <c r="AC953"/>
      <c r="AD953"/>
      <c r="AE953"/>
      <c r="AF953"/>
      <c r="AG953"/>
      <c r="AH953"/>
    </row>
    <row r="954" spans="1:34" x14ac:dyDescent="0.25">
      <c r="A954"/>
      <c r="J954"/>
      <c r="AA954"/>
      <c r="AB954"/>
      <c r="AC954"/>
      <c r="AD954"/>
      <c r="AE954"/>
      <c r="AF954"/>
      <c r="AG954"/>
      <c r="AH954"/>
    </row>
    <row r="955" spans="1:34" x14ac:dyDescent="0.25">
      <c r="A955"/>
      <c r="J955"/>
      <c r="AA955"/>
      <c r="AB955"/>
      <c r="AC955"/>
      <c r="AD955"/>
      <c r="AE955"/>
      <c r="AF955"/>
      <c r="AG955"/>
      <c r="AH955"/>
    </row>
    <row r="956" spans="1:34" x14ac:dyDescent="0.25">
      <c r="A956"/>
      <c r="J956"/>
      <c r="AA956"/>
      <c r="AB956"/>
      <c r="AC956"/>
      <c r="AD956"/>
      <c r="AE956"/>
      <c r="AF956"/>
      <c r="AG956"/>
      <c r="AH956"/>
    </row>
    <row r="957" spans="1:34" x14ac:dyDescent="0.25">
      <c r="A957"/>
      <c r="J957"/>
      <c r="AA957"/>
      <c r="AB957"/>
      <c r="AC957"/>
      <c r="AD957"/>
      <c r="AE957"/>
      <c r="AF957"/>
      <c r="AG957"/>
      <c r="AH957"/>
    </row>
    <row r="958" spans="1:34" x14ac:dyDescent="0.25">
      <c r="A958"/>
      <c r="J958"/>
      <c r="AA958"/>
      <c r="AB958"/>
      <c r="AC958"/>
      <c r="AD958"/>
      <c r="AE958"/>
      <c r="AF958"/>
      <c r="AG958"/>
      <c r="AH958"/>
    </row>
    <row r="959" spans="1:34" x14ac:dyDescent="0.25">
      <c r="A959"/>
      <c r="J959"/>
      <c r="AA959"/>
      <c r="AB959"/>
      <c r="AC959"/>
      <c r="AD959"/>
      <c r="AE959"/>
      <c r="AF959"/>
      <c r="AG959"/>
      <c r="AH959"/>
    </row>
    <row r="960" spans="1:34" x14ac:dyDescent="0.25">
      <c r="A960"/>
      <c r="J960"/>
      <c r="AA960"/>
      <c r="AB960"/>
      <c r="AC960"/>
      <c r="AD960"/>
      <c r="AE960"/>
      <c r="AF960"/>
      <c r="AG960"/>
      <c r="AH960"/>
    </row>
    <row r="961" spans="1:34" x14ac:dyDescent="0.25">
      <c r="A961"/>
      <c r="J961"/>
      <c r="AA961"/>
      <c r="AB961"/>
      <c r="AC961"/>
      <c r="AD961"/>
      <c r="AE961"/>
      <c r="AF961"/>
      <c r="AG961"/>
      <c r="AH961"/>
    </row>
    <row r="962" spans="1:34" x14ac:dyDescent="0.25">
      <c r="A962"/>
      <c r="J962"/>
      <c r="AA962"/>
      <c r="AB962"/>
      <c r="AC962"/>
      <c r="AD962"/>
      <c r="AE962"/>
      <c r="AF962"/>
      <c r="AG962"/>
      <c r="AH962"/>
    </row>
    <row r="963" spans="1:34" x14ac:dyDescent="0.25">
      <c r="A963"/>
      <c r="J963"/>
      <c r="AA963"/>
      <c r="AB963"/>
      <c r="AC963"/>
      <c r="AD963"/>
      <c r="AE963"/>
      <c r="AF963"/>
      <c r="AG963"/>
      <c r="AH963"/>
    </row>
    <row r="964" spans="1:34" x14ac:dyDescent="0.25">
      <c r="A964"/>
      <c r="J964"/>
      <c r="AA964"/>
      <c r="AB964"/>
      <c r="AC964"/>
      <c r="AD964"/>
      <c r="AE964"/>
      <c r="AF964"/>
      <c r="AG964"/>
      <c r="AH964"/>
    </row>
    <row r="965" spans="1:34" x14ac:dyDescent="0.25">
      <c r="A965"/>
      <c r="J965"/>
      <c r="AA965"/>
      <c r="AB965"/>
      <c r="AC965"/>
      <c r="AD965"/>
      <c r="AE965"/>
      <c r="AF965"/>
      <c r="AG965"/>
      <c r="AH965"/>
    </row>
    <row r="966" spans="1:34" x14ac:dyDescent="0.25">
      <c r="A966"/>
      <c r="J966"/>
      <c r="AA966"/>
      <c r="AB966"/>
      <c r="AC966"/>
      <c r="AD966"/>
      <c r="AE966"/>
      <c r="AF966"/>
      <c r="AG966"/>
      <c r="AH966"/>
    </row>
    <row r="967" spans="1:34" x14ac:dyDescent="0.25">
      <c r="A967"/>
      <c r="J967"/>
      <c r="AA967"/>
      <c r="AB967"/>
      <c r="AC967"/>
      <c r="AD967"/>
      <c r="AE967"/>
      <c r="AF967"/>
      <c r="AG967"/>
      <c r="AH967"/>
    </row>
    <row r="968" spans="1:34" x14ac:dyDescent="0.25">
      <c r="A968"/>
      <c r="J968"/>
      <c r="AA968"/>
      <c r="AB968"/>
      <c r="AC968"/>
      <c r="AD968"/>
      <c r="AE968"/>
      <c r="AF968"/>
      <c r="AG968"/>
      <c r="AH968"/>
    </row>
    <row r="969" spans="1:34" x14ac:dyDescent="0.25">
      <c r="A969"/>
      <c r="J969"/>
      <c r="AA969"/>
      <c r="AB969"/>
      <c r="AC969"/>
      <c r="AD969"/>
      <c r="AE969"/>
      <c r="AF969"/>
      <c r="AG969"/>
      <c r="AH969"/>
    </row>
    <row r="970" spans="1:34" x14ac:dyDescent="0.25">
      <c r="A970"/>
      <c r="J970"/>
      <c r="AA970"/>
      <c r="AB970"/>
      <c r="AC970"/>
      <c r="AD970"/>
      <c r="AE970"/>
      <c r="AF970"/>
      <c r="AG970"/>
      <c r="AH970"/>
    </row>
    <row r="971" spans="1:34" x14ac:dyDescent="0.25">
      <c r="A971"/>
      <c r="J971"/>
      <c r="AA971"/>
      <c r="AB971"/>
      <c r="AC971"/>
      <c r="AD971"/>
      <c r="AE971"/>
      <c r="AF971"/>
      <c r="AG971"/>
      <c r="AH971"/>
    </row>
    <row r="972" spans="1:34" x14ac:dyDescent="0.25">
      <c r="A972"/>
      <c r="J972"/>
      <c r="AA972"/>
      <c r="AB972"/>
      <c r="AC972"/>
      <c r="AD972"/>
      <c r="AE972"/>
      <c r="AF972"/>
      <c r="AG972"/>
      <c r="AH972"/>
    </row>
    <row r="973" spans="1:34" x14ac:dyDescent="0.25">
      <c r="A973"/>
      <c r="J973"/>
      <c r="AA973"/>
      <c r="AB973"/>
      <c r="AC973"/>
      <c r="AD973"/>
      <c r="AE973"/>
      <c r="AF973"/>
      <c r="AG973"/>
      <c r="AH973"/>
    </row>
    <row r="974" spans="1:34" x14ac:dyDescent="0.25">
      <c r="A974"/>
      <c r="J974"/>
      <c r="AA974"/>
      <c r="AB974"/>
      <c r="AC974"/>
      <c r="AD974"/>
      <c r="AE974"/>
      <c r="AF974"/>
      <c r="AG974"/>
      <c r="AH974"/>
    </row>
    <row r="975" spans="1:34" x14ac:dyDescent="0.25">
      <c r="A975"/>
      <c r="J975"/>
      <c r="AA975"/>
      <c r="AB975"/>
      <c r="AC975"/>
      <c r="AD975"/>
      <c r="AE975"/>
      <c r="AF975"/>
      <c r="AG975"/>
      <c r="AH975"/>
    </row>
    <row r="976" spans="1:34" x14ac:dyDescent="0.25">
      <c r="A976"/>
      <c r="J976"/>
      <c r="AA976"/>
      <c r="AB976"/>
      <c r="AC976"/>
      <c r="AD976"/>
      <c r="AE976"/>
      <c r="AF976"/>
      <c r="AG976"/>
      <c r="AH976"/>
    </row>
    <row r="977" spans="1:34" x14ac:dyDescent="0.25">
      <c r="A977"/>
      <c r="J977"/>
      <c r="AA977"/>
      <c r="AB977"/>
      <c r="AC977"/>
      <c r="AD977"/>
      <c r="AE977"/>
      <c r="AF977"/>
      <c r="AG977"/>
      <c r="AH977"/>
    </row>
    <row r="978" spans="1:34" x14ac:dyDescent="0.25">
      <c r="A978"/>
      <c r="J978"/>
      <c r="AA978"/>
      <c r="AB978"/>
      <c r="AC978"/>
      <c r="AD978"/>
      <c r="AE978"/>
      <c r="AF978"/>
      <c r="AG978"/>
      <c r="AH978"/>
    </row>
    <row r="979" spans="1:34" x14ac:dyDescent="0.25">
      <c r="A979"/>
      <c r="J979"/>
      <c r="AA979"/>
      <c r="AB979"/>
      <c r="AC979"/>
      <c r="AD979"/>
      <c r="AE979"/>
      <c r="AF979"/>
      <c r="AG979"/>
      <c r="AH979"/>
    </row>
    <row r="980" spans="1:34" x14ac:dyDescent="0.25">
      <c r="A980"/>
      <c r="J980"/>
      <c r="AA980"/>
      <c r="AB980"/>
      <c r="AC980"/>
      <c r="AD980"/>
      <c r="AE980"/>
      <c r="AF980"/>
      <c r="AG980"/>
      <c r="AH980"/>
    </row>
    <row r="981" spans="1:34" x14ac:dyDescent="0.25">
      <c r="A981"/>
      <c r="J981"/>
      <c r="AA981"/>
      <c r="AB981"/>
      <c r="AC981"/>
      <c r="AD981"/>
      <c r="AE981"/>
      <c r="AF981"/>
      <c r="AG981"/>
      <c r="AH981"/>
    </row>
    <row r="982" spans="1:34" x14ac:dyDescent="0.25">
      <c r="A982"/>
      <c r="J982"/>
      <c r="AA982"/>
      <c r="AB982"/>
      <c r="AC982"/>
      <c r="AD982"/>
      <c r="AE982"/>
      <c r="AF982"/>
      <c r="AG982"/>
      <c r="AH982"/>
    </row>
    <row r="983" spans="1:34" x14ac:dyDescent="0.25">
      <c r="A983"/>
      <c r="J983"/>
      <c r="AA983"/>
      <c r="AB983"/>
      <c r="AC983"/>
      <c r="AD983"/>
      <c r="AE983"/>
      <c r="AF983"/>
      <c r="AG983"/>
      <c r="AH983"/>
    </row>
    <row r="984" spans="1:34" x14ac:dyDescent="0.25">
      <c r="A984"/>
      <c r="J984"/>
      <c r="AA984"/>
      <c r="AB984"/>
      <c r="AC984"/>
      <c r="AD984"/>
      <c r="AE984"/>
      <c r="AF984"/>
      <c r="AG984"/>
      <c r="AH984"/>
    </row>
    <row r="985" spans="1:34" x14ac:dyDescent="0.25">
      <c r="A985"/>
      <c r="J985"/>
      <c r="AA985"/>
      <c r="AB985"/>
      <c r="AC985"/>
      <c r="AD985"/>
      <c r="AE985"/>
      <c r="AF985"/>
      <c r="AG985"/>
      <c r="AH985"/>
    </row>
    <row r="986" spans="1:34" x14ac:dyDescent="0.25">
      <c r="A986"/>
      <c r="J986"/>
      <c r="AA986"/>
      <c r="AB986"/>
      <c r="AC986"/>
      <c r="AD986"/>
      <c r="AE986"/>
      <c r="AF986"/>
      <c r="AG986"/>
      <c r="AH986"/>
    </row>
    <row r="987" spans="1:34" x14ac:dyDescent="0.25">
      <c r="A987"/>
      <c r="J987"/>
      <c r="AA987"/>
      <c r="AB987"/>
      <c r="AC987"/>
      <c r="AD987"/>
      <c r="AE987"/>
      <c r="AF987"/>
      <c r="AG987"/>
      <c r="AH987"/>
    </row>
    <row r="988" spans="1:34" x14ac:dyDescent="0.25">
      <c r="A988"/>
      <c r="J988"/>
      <c r="AA988"/>
      <c r="AB988"/>
      <c r="AC988"/>
      <c r="AD988"/>
      <c r="AE988"/>
      <c r="AF988"/>
      <c r="AG988"/>
      <c r="AH988"/>
    </row>
    <row r="989" spans="1:34" x14ac:dyDescent="0.25">
      <c r="A989"/>
      <c r="J989"/>
      <c r="AA989"/>
      <c r="AB989"/>
      <c r="AC989"/>
      <c r="AD989"/>
      <c r="AE989"/>
      <c r="AF989"/>
      <c r="AG989"/>
      <c r="AH989"/>
    </row>
    <row r="990" spans="1:34" x14ac:dyDescent="0.25">
      <c r="A990"/>
      <c r="J990"/>
      <c r="AA990"/>
      <c r="AB990"/>
      <c r="AC990"/>
      <c r="AD990"/>
      <c r="AE990"/>
      <c r="AF990"/>
      <c r="AG990"/>
      <c r="AH990"/>
    </row>
    <row r="991" spans="1:34" x14ac:dyDescent="0.25">
      <c r="A991"/>
      <c r="J991"/>
      <c r="AA991"/>
      <c r="AB991"/>
      <c r="AC991"/>
      <c r="AD991"/>
      <c r="AE991"/>
      <c r="AF991"/>
      <c r="AG991"/>
      <c r="AH991"/>
    </row>
    <row r="992" spans="1:34" x14ac:dyDescent="0.25">
      <c r="A992"/>
      <c r="J992"/>
      <c r="AA992"/>
      <c r="AB992"/>
      <c r="AC992"/>
      <c r="AD992"/>
      <c r="AE992"/>
      <c r="AF992"/>
      <c r="AG992"/>
      <c r="AH992"/>
    </row>
    <row r="993" spans="1:34" x14ac:dyDescent="0.25">
      <c r="A993"/>
      <c r="J993"/>
      <c r="AA993"/>
      <c r="AB993"/>
      <c r="AC993"/>
      <c r="AD993"/>
      <c r="AE993"/>
      <c r="AF993"/>
      <c r="AG993"/>
      <c r="AH993"/>
    </row>
    <row r="994" spans="1:34" x14ac:dyDescent="0.25">
      <c r="A994"/>
      <c r="J994"/>
      <c r="AA994"/>
      <c r="AB994"/>
      <c r="AC994"/>
      <c r="AD994"/>
      <c r="AE994"/>
      <c r="AF994"/>
      <c r="AG994"/>
      <c r="AH994"/>
    </row>
    <row r="995" spans="1:34" x14ac:dyDescent="0.25">
      <c r="A995"/>
      <c r="J995"/>
      <c r="AA995"/>
      <c r="AB995"/>
      <c r="AC995"/>
      <c r="AD995"/>
      <c r="AE995"/>
      <c r="AF995"/>
      <c r="AG995"/>
      <c r="AH995"/>
    </row>
    <row r="996" spans="1:34" x14ac:dyDescent="0.25">
      <c r="A996"/>
      <c r="J996"/>
      <c r="AA996"/>
      <c r="AB996"/>
      <c r="AC996"/>
      <c r="AD996"/>
      <c r="AE996"/>
      <c r="AF996"/>
      <c r="AG996"/>
      <c r="AH996"/>
    </row>
    <row r="997" spans="1:34" x14ac:dyDescent="0.25">
      <c r="A997"/>
      <c r="J997"/>
      <c r="AA997"/>
      <c r="AB997"/>
      <c r="AC997"/>
      <c r="AD997"/>
      <c r="AE997"/>
      <c r="AF997"/>
      <c r="AG997"/>
      <c r="AH997"/>
    </row>
    <row r="998" spans="1:34" x14ac:dyDescent="0.25">
      <c r="A998"/>
      <c r="J998"/>
      <c r="AA998"/>
      <c r="AB998"/>
      <c r="AC998"/>
      <c r="AD998"/>
      <c r="AE998"/>
      <c r="AF998"/>
      <c r="AG998"/>
      <c r="AH998"/>
    </row>
    <row r="999" spans="1:34" x14ac:dyDescent="0.25">
      <c r="A999"/>
      <c r="J999"/>
      <c r="AA999"/>
      <c r="AB999"/>
      <c r="AC999"/>
      <c r="AD999"/>
      <c r="AE999"/>
      <c r="AF999"/>
      <c r="AG999"/>
      <c r="AH999"/>
    </row>
    <row r="1000" spans="1:34" x14ac:dyDescent="0.25">
      <c r="A1000"/>
      <c r="J1000"/>
      <c r="AA1000"/>
      <c r="AB1000"/>
      <c r="AC1000"/>
      <c r="AD1000"/>
      <c r="AE1000"/>
      <c r="AF1000"/>
      <c r="AG1000"/>
      <c r="AH1000"/>
    </row>
    <row r="1001" spans="1:34" x14ac:dyDescent="0.25">
      <c r="A1001"/>
      <c r="J1001"/>
      <c r="AA1001"/>
      <c r="AB1001"/>
      <c r="AC1001"/>
      <c r="AD1001"/>
      <c r="AE1001"/>
      <c r="AF1001"/>
      <c r="AG1001"/>
      <c r="AH1001"/>
    </row>
    <row r="1002" spans="1:34" x14ac:dyDescent="0.25">
      <c r="A1002"/>
      <c r="J1002"/>
      <c r="AA1002"/>
      <c r="AB1002"/>
      <c r="AC1002"/>
      <c r="AD1002"/>
      <c r="AE1002"/>
      <c r="AF1002"/>
      <c r="AG1002"/>
      <c r="AH1002"/>
    </row>
    <row r="1003" spans="1:34" x14ac:dyDescent="0.25">
      <c r="A1003"/>
      <c r="J1003"/>
      <c r="AA1003"/>
      <c r="AB1003"/>
      <c r="AC1003"/>
      <c r="AD1003"/>
      <c r="AE1003"/>
      <c r="AF1003"/>
      <c r="AG1003"/>
      <c r="AH1003"/>
    </row>
    <row r="1004" spans="1:34" x14ac:dyDescent="0.25">
      <c r="A1004"/>
      <c r="J1004"/>
      <c r="AA1004"/>
      <c r="AB1004"/>
      <c r="AC1004"/>
      <c r="AD1004"/>
      <c r="AE1004"/>
      <c r="AF1004"/>
      <c r="AG1004"/>
      <c r="AH1004"/>
    </row>
    <row r="1005" spans="1:34" x14ac:dyDescent="0.25">
      <c r="A1005"/>
      <c r="J1005"/>
      <c r="AA1005"/>
      <c r="AB1005"/>
      <c r="AC1005"/>
      <c r="AD1005"/>
      <c r="AE1005"/>
      <c r="AF1005"/>
      <c r="AG1005"/>
      <c r="AH1005"/>
    </row>
    <row r="1006" spans="1:34" x14ac:dyDescent="0.25">
      <c r="A1006"/>
      <c r="J1006"/>
      <c r="AA1006"/>
      <c r="AB1006"/>
      <c r="AC1006"/>
      <c r="AD1006"/>
      <c r="AE1006"/>
      <c r="AF1006"/>
      <c r="AG1006"/>
      <c r="AH1006"/>
    </row>
    <row r="1007" spans="1:34" x14ac:dyDescent="0.25">
      <c r="A1007"/>
      <c r="J1007"/>
      <c r="AA1007"/>
      <c r="AB1007"/>
      <c r="AC1007"/>
      <c r="AD1007"/>
      <c r="AE1007"/>
      <c r="AF1007"/>
      <c r="AG1007"/>
      <c r="AH1007"/>
    </row>
    <row r="1008" spans="1:34" x14ac:dyDescent="0.25">
      <c r="A1008"/>
      <c r="J1008"/>
      <c r="AA1008"/>
      <c r="AB1008"/>
      <c r="AC1008"/>
      <c r="AD1008"/>
      <c r="AE1008"/>
      <c r="AF1008"/>
      <c r="AG1008"/>
      <c r="AH1008"/>
    </row>
    <row r="1009" spans="1:34" x14ac:dyDescent="0.25">
      <c r="A1009"/>
      <c r="J1009"/>
      <c r="AA1009"/>
      <c r="AB1009"/>
      <c r="AC1009"/>
      <c r="AD1009"/>
      <c r="AE1009"/>
      <c r="AF1009"/>
      <c r="AG1009"/>
      <c r="AH1009"/>
    </row>
    <row r="1010" spans="1:34" x14ac:dyDescent="0.25">
      <c r="A1010"/>
      <c r="J1010"/>
      <c r="AA1010"/>
      <c r="AB1010"/>
      <c r="AC1010"/>
      <c r="AD1010"/>
      <c r="AE1010"/>
      <c r="AF1010"/>
      <c r="AG1010"/>
      <c r="AH1010"/>
    </row>
    <row r="1011" spans="1:34" x14ac:dyDescent="0.25">
      <c r="A1011"/>
      <c r="J1011"/>
      <c r="AA1011"/>
      <c r="AB1011"/>
      <c r="AC1011"/>
      <c r="AD1011"/>
      <c r="AE1011"/>
      <c r="AF1011"/>
      <c r="AG1011"/>
      <c r="AH1011"/>
    </row>
    <row r="1012" spans="1:34" x14ac:dyDescent="0.25">
      <c r="A1012"/>
      <c r="J1012"/>
      <c r="AA1012"/>
      <c r="AB1012"/>
      <c r="AC1012"/>
      <c r="AD1012"/>
      <c r="AE1012"/>
      <c r="AF1012"/>
      <c r="AG1012"/>
      <c r="AH1012"/>
    </row>
    <row r="1013" spans="1:34" x14ac:dyDescent="0.25">
      <c r="A1013"/>
      <c r="J1013"/>
      <c r="AA1013"/>
      <c r="AB1013"/>
      <c r="AC1013"/>
      <c r="AD1013"/>
      <c r="AE1013"/>
      <c r="AF1013"/>
      <c r="AG1013"/>
      <c r="AH1013"/>
    </row>
    <row r="1014" spans="1:34" x14ac:dyDescent="0.25">
      <c r="A1014"/>
      <c r="J1014"/>
      <c r="AA1014"/>
      <c r="AB1014"/>
      <c r="AC1014"/>
      <c r="AD1014"/>
      <c r="AE1014"/>
      <c r="AF1014"/>
      <c r="AG1014"/>
      <c r="AH1014"/>
    </row>
    <row r="1015" spans="1:34" x14ac:dyDescent="0.25">
      <c r="A1015"/>
      <c r="J1015"/>
      <c r="AA1015"/>
      <c r="AB1015"/>
      <c r="AC1015"/>
      <c r="AD1015"/>
      <c r="AE1015"/>
      <c r="AF1015"/>
      <c r="AG1015"/>
      <c r="AH1015"/>
    </row>
    <row r="1016" spans="1:34" x14ac:dyDescent="0.25">
      <c r="A1016"/>
      <c r="J1016"/>
      <c r="AA1016"/>
      <c r="AB1016"/>
      <c r="AC1016"/>
      <c r="AD1016"/>
      <c r="AE1016"/>
      <c r="AF1016"/>
      <c r="AG1016"/>
      <c r="AH1016"/>
    </row>
    <row r="1017" spans="1:34" x14ac:dyDescent="0.25">
      <c r="A1017"/>
      <c r="J1017"/>
      <c r="AA1017"/>
      <c r="AB1017"/>
      <c r="AC1017"/>
      <c r="AD1017"/>
      <c r="AE1017"/>
      <c r="AF1017"/>
      <c r="AG1017"/>
      <c r="AH1017"/>
    </row>
    <row r="1018" spans="1:34" x14ac:dyDescent="0.25">
      <c r="A1018"/>
      <c r="J1018"/>
      <c r="AA1018"/>
      <c r="AB1018"/>
      <c r="AC1018"/>
      <c r="AD1018"/>
      <c r="AE1018"/>
      <c r="AF1018"/>
      <c r="AG1018"/>
      <c r="AH1018"/>
    </row>
    <row r="1019" spans="1:34" x14ac:dyDescent="0.25">
      <c r="A1019"/>
      <c r="J1019"/>
      <c r="AA1019"/>
      <c r="AB1019"/>
      <c r="AC1019"/>
      <c r="AD1019"/>
      <c r="AE1019"/>
      <c r="AF1019"/>
      <c r="AG1019"/>
      <c r="AH1019"/>
    </row>
    <row r="1020" spans="1:34" x14ac:dyDescent="0.25">
      <c r="A1020"/>
      <c r="J1020"/>
      <c r="AA1020"/>
      <c r="AB1020"/>
      <c r="AC1020"/>
      <c r="AD1020"/>
      <c r="AE1020"/>
      <c r="AF1020"/>
      <c r="AG1020"/>
      <c r="AH1020"/>
    </row>
    <row r="1021" spans="1:34" x14ac:dyDescent="0.25">
      <c r="A1021"/>
      <c r="J1021"/>
      <c r="AA1021"/>
      <c r="AB1021"/>
      <c r="AC1021"/>
      <c r="AD1021"/>
      <c r="AE1021"/>
      <c r="AF1021"/>
      <c r="AG1021"/>
      <c r="AH1021"/>
    </row>
    <row r="1022" spans="1:34" x14ac:dyDescent="0.25">
      <c r="A1022"/>
      <c r="J1022"/>
      <c r="AA1022"/>
      <c r="AB1022"/>
      <c r="AC1022"/>
      <c r="AD1022"/>
      <c r="AE1022"/>
      <c r="AF1022"/>
      <c r="AG1022"/>
      <c r="AH1022"/>
    </row>
    <row r="1023" spans="1:34" x14ac:dyDescent="0.25">
      <c r="A1023"/>
      <c r="J1023"/>
      <c r="AA1023"/>
      <c r="AB1023"/>
      <c r="AC1023"/>
      <c r="AD1023"/>
      <c r="AE1023"/>
      <c r="AF1023"/>
      <c r="AG1023"/>
      <c r="AH1023"/>
    </row>
    <row r="1024" spans="1:34" x14ac:dyDescent="0.25">
      <c r="A1024"/>
      <c r="J1024"/>
      <c r="AA1024"/>
      <c r="AB1024"/>
      <c r="AC1024"/>
      <c r="AD1024"/>
      <c r="AE1024"/>
      <c r="AF1024"/>
      <c r="AG1024"/>
      <c r="AH1024"/>
    </row>
    <row r="1025" spans="1:34" x14ac:dyDescent="0.25">
      <c r="A1025"/>
      <c r="J1025"/>
      <c r="AA1025"/>
      <c r="AB1025"/>
      <c r="AC1025"/>
      <c r="AD1025"/>
      <c r="AE1025"/>
      <c r="AF1025"/>
      <c r="AG1025"/>
      <c r="AH1025"/>
    </row>
    <row r="1026" spans="1:34" x14ac:dyDescent="0.25">
      <c r="A1026"/>
      <c r="J1026"/>
      <c r="AA1026"/>
      <c r="AB1026"/>
      <c r="AC1026"/>
      <c r="AD1026"/>
      <c r="AE1026"/>
      <c r="AF1026"/>
      <c r="AG1026"/>
      <c r="AH1026"/>
    </row>
    <row r="1027" spans="1:34" x14ac:dyDescent="0.25">
      <c r="A1027"/>
      <c r="J1027"/>
      <c r="AA1027"/>
      <c r="AB1027"/>
      <c r="AC1027"/>
      <c r="AD1027"/>
      <c r="AE1027"/>
      <c r="AF1027"/>
      <c r="AG1027"/>
      <c r="AH1027"/>
    </row>
    <row r="1028" spans="1:34" x14ac:dyDescent="0.25">
      <c r="A1028"/>
      <c r="J1028"/>
      <c r="AA1028"/>
      <c r="AB1028"/>
      <c r="AC1028"/>
      <c r="AD1028"/>
      <c r="AE1028"/>
      <c r="AF1028"/>
      <c r="AG1028"/>
      <c r="AH1028"/>
    </row>
    <row r="1029" spans="1:34" x14ac:dyDescent="0.25">
      <c r="A1029"/>
      <c r="J1029"/>
      <c r="AA1029"/>
      <c r="AB1029"/>
      <c r="AC1029"/>
      <c r="AD1029"/>
      <c r="AE1029"/>
      <c r="AF1029"/>
      <c r="AG1029"/>
      <c r="AH1029"/>
    </row>
    <row r="1030" spans="1:34" x14ac:dyDescent="0.25">
      <c r="A1030"/>
      <c r="J1030"/>
      <c r="AA1030"/>
      <c r="AB1030"/>
      <c r="AC1030"/>
      <c r="AD1030"/>
      <c r="AE1030"/>
      <c r="AF1030"/>
      <c r="AG1030"/>
      <c r="AH1030"/>
    </row>
    <row r="1031" spans="1:34" x14ac:dyDescent="0.25">
      <c r="A1031"/>
      <c r="J1031"/>
      <c r="AA1031"/>
      <c r="AB1031"/>
      <c r="AC1031"/>
      <c r="AD1031"/>
      <c r="AE1031"/>
      <c r="AF1031"/>
      <c r="AG1031"/>
      <c r="AH1031"/>
    </row>
    <row r="1032" spans="1:34" x14ac:dyDescent="0.25">
      <c r="A1032"/>
      <c r="J1032"/>
      <c r="AA1032"/>
      <c r="AB1032"/>
      <c r="AC1032"/>
      <c r="AD1032"/>
      <c r="AE1032"/>
      <c r="AF1032"/>
      <c r="AG1032"/>
      <c r="AH1032"/>
    </row>
    <row r="1033" spans="1:34" x14ac:dyDescent="0.25">
      <c r="A1033"/>
      <c r="J1033"/>
      <c r="AA1033"/>
      <c r="AB1033"/>
      <c r="AC1033"/>
      <c r="AD1033"/>
      <c r="AE1033"/>
      <c r="AF1033"/>
      <c r="AG1033"/>
      <c r="AH1033"/>
    </row>
    <row r="1034" spans="1:34" x14ac:dyDescent="0.25">
      <c r="A1034"/>
      <c r="J1034"/>
      <c r="AA1034"/>
      <c r="AB1034"/>
      <c r="AC1034"/>
      <c r="AD1034"/>
      <c r="AE1034"/>
      <c r="AF1034"/>
      <c r="AG1034"/>
      <c r="AH1034"/>
    </row>
    <row r="1035" spans="1:34" x14ac:dyDescent="0.25">
      <c r="A1035"/>
      <c r="J1035"/>
      <c r="AA1035"/>
      <c r="AB1035"/>
      <c r="AC1035"/>
      <c r="AD1035"/>
      <c r="AE1035"/>
      <c r="AF1035"/>
      <c r="AG1035"/>
      <c r="AH1035"/>
    </row>
    <row r="1036" spans="1:34" x14ac:dyDescent="0.25">
      <c r="A1036"/>
      <c r="J1036"/>
      <c r="AA1036"/>
      <c r="AB1036"/>
      <c r="AC1036"/>
      <c r="AD1036"/>
      <c r="AE1036"/>
      <c r="AF1036"/>
      <c r="AG1036"/>
      <c r="AH1036"/>
    </row>
    <row r="1037" spans="1:34" x14ac:dyDescent="0.25">
      <c r="A1037"/>
      <c r="J1037"/>
      <c r="AA1037"/>
      <c r="AB1037"/>
      <c r="AC1037"/>
      <c r="AD1037"/>
      <c r="AE1037"/>
      <c r="AF1037"/>
      <c r="AG1037"/>
      <c r="AH1037"/>
    </row>
    <row r="1038" spans="1:34" x14ac:dyDescent="0.25">
      <c r="A1038"/>
      <c r="J1038"/>
      <c r="AA1038"/>
      <c r="AB1038"/>
      <c r="AC1038"/>
      <c r="AD1038"/>
      <c r="AE1038"/>
      <c r="AF1038"/>
      <c r="AG1038"/>
      <c r="AH1038"/>
    </row>
    <row r="1039" spans="1:34" x14ac:dyDescent="0.25">
      <c r="A1039"/>
      <c r="J1039"/>
      <c r="AA1039"/>
      <c r="AB1039"/>
      <c r="AC1039"/>
      <c r="AD1039"/>
      <c r="AE1039"/>
      <c r="AF1039"/>
      <c r="AG1039"/>
      <c r="AH1039"/>
    </row>
    <row r="1040" spans="1:34" x14ac:dyDescent="0.25">
      <c r="A1040"/>
      <c r="J1040"/>
      <c r="AA1040"/>
      <c r="AB1040"/>
      <c r="AC1040"/>
      <c r="AD1040"/>
      <c r="AE1040"/>
      <c r="AF1040"/>
      <c r="AG1040"/>
      <c r="AH1040"/>
    </row>
    <row r="1041" spans="1:34" x14ac:dyDescent="0.25">
      <c r="A1041"/>
      <c r="J1041"/>
      <c r="AA1041"/>
      <c r="AB1041"/>
      <c r="AC1041"/>
      <c r="AD1041"/>
      <c r="AE1041"/>
      <c r="AF1041"/>
      <c r="AG1041"/>
      <c r="AH1041"/>
    </row>
    <row r="1042" spans="1:34" x14ac:dyDescent="0.25">
      <c r="A1042"/>
      <c r="J1042"/>
      <c r="AA1042"/>
      <c r="AB1042"/>
      <c r="AC1042"/>
      <c r="AD1042"/>
      <c r="AE1042"/>
      <c r="AF1042"/>
      <c r="AG1042"/>
      <c r="AH1042"/>
    </row>
    <row r="1043" spans="1:34" x14ac:dyDescent="0.25">
      <c r="A1043"/>
      <c r="J1043"/>
      <c r="AA1043"/>
      <c r="AB1043"/>
      <c r="AC1043"/>
      <c r="AD1043"/>
      <c r="AE1043"/>
      <c r="AF1043"/>
      <c r="AG1043"/>
      <c r="AH1043"/>
    </row>
    <row r="1044" spans="1:34" x14ac:dyDescent="0.25">
      <c r="A1044"/>
      <c r="J1044"/>
      <c r="AA1044"/>
      <c r="AB1044"/>
      <c r="AC1044"/>
      <c r="AD1044"/>
      <c r="AE1044"/>
      <c r="AF1044"/>
      <c r="AG1044"/>
      <c r="AH1044"/>
    </row>
    <row r="1045" spans="1:34" x14ac:dyDescent="0.25">
      <c r="A1045"/>
      <c r="J1045"/>
      <c r="AA1045"/>
      <c r="AB1045"/>
      <c r="AC1045"/>
      <c r="AD1045"/>
      <c r="AE1045"/>
      <c r="AF1045"/>
      <c r="AG1045"/>
      <c r="AH1045"/>
    </row>
    <row r="1046" spans="1:34" x14ac:dyDescent="0.25">
      <c r="A1046"/>
      <c r="J1046"/>
      <c r="AA1046"/>
      <c r="AB1046"/>
      <c r="AC1046"/>
      <c r="AD1046"/>
      <c r="AE1046"/>
      <c r="AF1046"/>
      <c r="AG1046"/>
      <c r="AH1046"/>
    </row>
    <row r="1047" spans="1:34" x14ac:dyDescent="0.25">
      <c r="A1047"/>
      <c r="J1047"/>
      <c r="AA1047"/>
      <c r="AB1047"/>
      <c r="AC1047"/>
      <c r="AD1047"/>
      <c r="AE1047"/>
      <c r="AF1047"/>
      <c r="AG1047"/>
      <c r="AH1047"/>
    </row>
    <row r="1048" spans="1:34" x14ac:dyDescent="0.25">
      <c r="A1048"/>
      <c r="J1048"/>
      <c r="AA1048"/>
      <c r="AB1048"/>
      <c r="AC1048"/>
      <c r="AD1048"/>
      <c r="AE1048"/>
      <c r="AF1048"/>
      <c r="AG1048"/>
      <c r="AH1048"/>
    </row>
    <row r="1049" spans="1:34" x14ac:dyDescent="0.25">
      <c r="A1049"/>
      <c r="J1049"/>
      <c r="AA1049"/>
      <c r="AB1049"/>
      <c r="AC1049"/>
      <c r="AD1049"/>
      <c r="AE1049"/>
      <c r="AF1049"/>
      <c r="AG1049"/>
      <c r="AH1049"/>
    </row>
    <row r="1050" spans="1:34" x14ac:dyDescent="0.25">
      <c r="A1050"/>
      <c r="J1050"/>
      <c r="AA1050"/>
      <c r="AB1050"/>
      <c r="AC1050"/>
      <c r="AD1050"/>
      <c r="AE1050"/>
      <c r="AF1050"/>
      <c r="AG1050"/>
      <c r="AH1050"/>
    </row>
    <row r="1051" spans="1:34" x14ac:dyDescent="0.25">
      <c r="A1051"/>
      <c r="J1051"/>
      <c r="AA1051"/>
      <c r="AB1051"/>
      <c r="AC1051"/>
      <c r="AD1051"/>
      <c r="AE1051"/>
      <c r="AF1051"/>
      <c r="AG1051"/>
      <c r="AH1051"/>
    </row>
    <row r="1052" spans="1:34" x14ac:dyDescent="0.25">
      <c r="A1052"/>
      <c r="J1052"/>
      <c r="AA1052"/>
      <c r="AB1052"/>
      <c r="AC1052"/>
      <c r="AD1052"/>
      <c r="AE1052"/>
      <c r="AF1052"/>
      <c r="AG1052"/>
      <c r="AH1052"/>
    </row>
    <row r="1053" spans="1:34" x14ac:dyDescent="0.25">
      <c r="A1053"/>
      <c r="J1053"/>
      <c r="AA1053"/>
      <c r="AB1053"/>
      <c r="AC1053"/>
      <c r="AD1053"/>
      <c r="AE1053"/>
      <c r="AF1053"/>
      <c r="AG1053"/>
      <c r="AH1053"/>
    </row>
    <row r="1054" spans="1:34" x14ac:dyDescent="0.25">
      <c r="A1054"/>
      <c r="J1054"/>
      <c r="AA1054"/>
      <c r="AB1054"/>
      <c r="AC1054"/>
      <c r="AD1054"/>
      <c r="AE1054"/>
      <c r="AF1054"/>
      <c r="AG1054"/>
      <c r="AH1054"/>
    </row>
    <row r="1055" spans="1:34" x14ac:dyDescent="0.25">
      <c r="A1055"/>
      <c r="J1055"/>
      <c r="AA1055"/>
      <c r="AB1055"/>
      <c r="AC1055"/>
      <c r="AD1055"/>
      <c r="AE1055"/>
      <c r="AF1055"/>
      <c r="AG1055"/>
      <c r="AH1055"/>
    </row>
    <row r="1056" spans="1:34" x14ac:dyDescent="0.25">
      <c r="A1056"/>
      <c r="J1056"/>
      <c r="AA1056"/>
      <c r="AB1056"/>
      <c r="AC1056"/>
      <c r="AD1056"/>
      <c r="AE1056"/>
      <c r="AF1056"/>
      <c r="AG1056"/>
      <c r="AH1056"/>
    </row>
    <row r="1057" spans="1:34" x14ac:dyDescent="0.25">
      <c r="A1057"/>
      <c r="J1057"/>
      <c r="AA1057"/>
      <c r="AB1057"/>
      <c r="AC1057"/>
      <c r="AD1057"/>
      <c r="AE1057"/>
      <c r="AF1057"/>
      <c r="AG1057"/>
      <c r="AH1057"/>
    </row>
    <row r="1058" spans="1:34" x14ac:dyDescent="0.25">
      <c r="A1058"/>
      <c r="J1058"/>
      <c r="AA1058"/>
      <c r="AB1058"/>
      <c r="AC1058"/>
      <c r="AD1058"/>
      <c r="AE1058"/>
      <c r="AF1058"/>
      <c r="AG1058"/>
      <c r="AH1058"/>
    </row>
    <row r="1059" spans="1:34" x14ac:dyDescent="0.25">
      <c r="A1059"/>
      <c r="J1059"/>
      <c r="AA1059"/>
      <c r="AB1059"/>
      <c r="AC1059"/>
      <c r="AD1059"/>
      <c r="AE1059"/>
      <c r="AF1059"/>
      <c r="AG1059"/>
      <c r="AH1059"/>
    </row>
    <row r="1060" spans="1:34" x14ac:dyDescent="0.25">
      <c r="A1060"/>
      <c r="J1060"/>
      <c r="AA1060"/>
      <c r="AB1060"/>
      <c r="AC1060"/>
      <c r="AD1060"/>
      <c r="AE1060"/>
      <c r="AF1060"/>
      <c r="AG1060"/>
      <c r="AH1060"/>
    </row>
    <row r="1061" spans="1:34" x14ac:dyDescent="0.25">
      <c r="A1061"/>
      <c r="J1061"/>
      <c r="AA1061"/>
      <c r="AB1061"/>
      <c r="AC1061"/>
      <c r="AD1061"/>
      <c r="AE1061"/>
      <c r="AF1061"/>
      <c r="AG1061"/>
      <c r="AH1061"/>
    </row>
    <row r="1062" spans="1:34" x14ac:dyDescent="0.25">
      <c r="A1062"/>
      <c r="J1062"/>
      <c r="AA1062"/>
      <c r="AB1062"/>
      <c r="AC1062"/>
      <c r="AD1062"/>
      <c r="AE1062"/>
      <c r="AF1062"/>
      <c r="AG1062"/>
      <c r="AH1062"/>
    </row>
    <row r="1063" spans="1:34" x14ac:dyDescent="0.25">
      <c r="A1063"/>
      <c r="J1063"/>
      <c r="AA1063"/>
      <c r="AB1063"/>
      <c r="AC1063"/>
      <c r="AD1063"/>
      <c r="AE1063"/>
      <c r="AF1063"/>
      <c r="AG1063"/>
      <c r="AH1063"/>
    </row>
    <row r="1064" spans="1:34" x14ac:dyDescent="0.25">
      <c r="A1064"/>
      <c r="J1064"/>
      <c r="AA1064"/>
      <c r="AB1064"/>
      <c r="AC1064"/>
      <c r="AD1064"/>
      <c r="AE1064"/>
      <c r="AF1064"/>
      <c r="AG1064"/>
      <c r="AH1064"/>
    </row>
    <row r="1065" spans="1:34" x14ac:dyDescent="0.25">
      <c r="A1065"/>
      <c r="J1065"/>
      <c r="AA1065"/>
      <c r="AB1065"/>
      <c r="AC1065"/>
      <c r="AD1065"/>
      <c r="AE1065"/>
      <c r="AF1065"/>
      <c r="AG1065"/>
      <c r="AH1065"/>
    </row>
    <row r="1066" spans="1:34" x14ac:dyDescent="0.25">
      <c r="A1066"/>
      <c r="J1066"/>
      <c r="AA1066"/>
      <c r="AB1066"/>
      <c r="AC1066"/>
      <c r="AD1066"/>
      <c r="AE1066"/>
      <c r="AF1066"/>
      <c r="AG1066"/>
      <c r="AH1066"/>
    </row>
    <row r="1067" spans="1:34" x14ac:dyDescent="0.25">
      <c r="A1067"/>
      <c r="J1067"/>
      <c r="AA1067"/>
      <c r="AB1067"/>
      <c r="AC1067"/>
      <c r="AD1067"/>
      <c r="AE1067"/>
      <c r="AF1067"/>
      <c r="AG1067"/>
      <c r="AH1067"/>
    </row>
    <row r="1068" spans="1:34" x14ac:dyDescent="0.25">
      <c r="A1068"/>
      <c r="J1068"/>
      <c r="AA1068"/>
      <c r="AB1068"/>
      <c r="AC1068"/>
      <c r="AD1068"/>
      <c r="AE1068"/>
      <c r="AF1068"/>
      <c r="AG1068"/>
      <c r="AH1068"/>
    </row>
    <row r="1069" spans="1:34" x14ac:dyDescent="0.25">
      <c r="A1069"/>
      <c r="J1069"/>
      <c r="AA1069"/>
      <c r="AB1069"/>
      <c r="AC1069"/>
      <c r="AD1069"/>
      <c r="AE1069"/>
      <c r="AF1069"/>
      <c r="AG1069"/>
      <c r="AH1069"/>
    </row>
    <row r="1070" spans="1:34" x14ac:dyDescent="0.25">
      <c r="A1070"/>
      <c r="J1070"/>
      <c r="AA1070"/>
      <c r="AB1070"/>
      <c r="AC1070"/>
      <c r="AD1070"/>
      <c r="AE1070"/>
      <c r="AF1070"/>
      <c r="AG1070"/>
      <c r="AH1070"/>
    </row>
    <row r="1071" spans="1:34" x14ac:dyDescent="0.25">
      <c r="A1071"/>
      <c r="J1071"/>
      <c r="AA1071"/>
      <c r="AB1071"/>
      <c r="AC1071"/>
      <c r="AD1071"/>
      <c r="AE1071"/>
      <c r="AF1071"/>
      <c r="AG1071"/>
      <c r="AH1071"/>
    </row>
    <row r="1072" spans="1:34" x14ac:dyDescent="0.25">
      <c r="A1072"/>
      <c r="J1072"/>
      <c r="AA1072"/>
      <c r="AB1072"/>
      <c r="AC1072"/>
      <c r="AD1072"/>
      <c r="AE1072"/>
      <c r="AF1072"/>
      <c r="AG1072"/>
      <c r="AH1072"/>
    </row>
    <row r="1073" spans="1:34" x14ac:dyDescent="0.25">
      <c r="A1073"/>
      <c r="J1073"/>
      <c r="AA1073"/>
      <c r="AB1073"/>
      <c r="AC1073"/>
      <c r="AD1073"/>
      <c r="AE1073"/>
      <c r="AF1073"/>
      <c r="AG1073"/>
      <c r="AH1073"/>
    </row>
    <row r="1074" spans="1:34" x14ac:dyDescent="0.25">
      <c r="A1074"/>
      <c r="J1074"/>
      <c r="AA1074"/>
      <c r="AB1074"/>
      <c r="AC1074"/>
      <c r="AD1074"/>
      <c r="AE1074"/>
      <c r="AF1074"/>
      <c r="AG1074"/>
      <c r="AH1074"/>
    </row>
    <row r="1075" spans="1:34" x14ac:dyDescent="0.25">
      <c r="A1075"/>
      <c r="J1075"/>
      <c r="AA1075"/>
      <c r="AB1075"/>
      <c r="AC1075"/>
      <c r="AD1075"/>
      <c r="AE1075"/>
      <c r="AF1075"/>
      <c r="AG1075"/>
      <c r="AH1075"/>
    </row>
    <row r="1076" spans="1:34" x14ac:dyDescent="0.25">
      <c r="A1076"/>
      <c r="J1076"/>
      <c r="AA1076"/>
      <c r="AB1076"/>
      <c r="AC1076"/>
      <c r="AD1076"/>
      <c r="AE1076"/>
      <c r="AF1076"/>
      <c r="AG1076"/>
      <c r="AH1076"/>
    </row>
    <row r="1077" spans="1:34" x14ac:dyDescent="0.25">
      <c r="A1077"/>
      <c r="J1077"/>
      <c r="AA1077"/>
      <c r="AB1077"/>
      <c r="AC1077"/>
      <c r="AD1077"/>
      <c r="AE1077"/>
      <c r="AF1077"/>
      <c r="AG1077"/>
      <c r="AH1077"/>
    </row>
    <row r="1078" spans="1:34" x14ac:dyDescent="0.25">
      <c r="A1078"/>
      <c r="J1078"/>
      <c r="AA1078"/>
      <c r="AB1078"/>
      <c r="AC1078"/>
      <c r="AD1078"/>
      <c r="AE1078"/>
      <c r="AF1078"/>
      <c r="AG1078"/>
      <c r="AH1078"/>
    </row>
    <row r="1079" spans="1:34" x14ac:dyDescent="0.25">
      <c r="A1079"/>
      <c r="J1079"/>
      <c r="AA1079"/>
      <c r="AB1079"/>
      <c r="AC1079"/>
      <c r="AD1079"/>
      <c r="AE1079"/>
      <c r="AF1079"/>
      <c r="AG1079"/>
      <c r="AH1079"/>
    </row>
    <row r="1080" spans="1:34" x14ac:dyDescent="0.25">
      <c r="A1080"/>
      <c r="J1080"/>
      <c r="AA1080"/>
      <c r="AB1080"/>
      <c r="AC1080"/>
      <c r="AD1080"/>
      <c r="AE1080"/>
      <c r="AF1080"/>
      <c r="AG1080"/>
      <c r="AH1080"/>
    </row>
    <row r="1081" spans="1:34" x14ac:dyDescent="0.25">
      <c r="A1081"/>
      <c r="J1081"/>
      <c r="AA1081"/>
      <c r="AB1081"/>
      <c r="AC1081"/>
      <c r="AD1081"/>
      <c r="AE1081"/>
      <c r="AF1081"/>
      <c r="AG1081"/>
      <c r="AH1081"/>
    </row>
    <row r="1082" spans="1:34" x14ac:dyDescent="0.25">
      <c r="A1082"/>
      <c r="J1082"/>
      <c r="AA1082"/>
      <c r="AB1082"/>
      <c r="AC1082"/>
      <c r="AD1082"/>
      <c r="AE1082"/>
      <c r="AF1082"/>
      <c r="AG1082"/>
      <c r="AH1082"/>
    </row>
    <row r="1083" spans="1:34" x14ac:dyDescent="0.25">
      <c r="A1083"/>
      <c r="J1083"/>
      <c r="AA1083"/>
      <c r="AB1083"/>
      <c r="AC1083"/>
      <c r="AD1083"/>
      <c r="AE1083"/>
      <c r="AF1083"/>
      <c r="AG1083"/>
      <c r="AH1083"/>
    </row>
    <row r="1084" spans="1:34" x14ac:dyDescent="0.25">
      <c r="A1084"/>
      <c r="J1084"/>
      <c r="AA1084"/>
      <c r="AB1084"/>
      <c r="AC1084"/>
      <c r="AD1084"/>
      <c r="AE1084"/>
      <c r="AF1084"/>
      <c r="AG1084"/>
      <c r="AH1084"/>
    </row>
    <row r="1085" spans="1:34" x14ac:dyDescent="0.25">
      <c r="A1085"/>
      <c r="J1085"/>
      <c r="AA1085"/>
      <c r="AB1085"/>
      <c r="AC1085"/>
      <c r="AD1085"/>
      <c r="AE1085"/>
      <c r="AF1085"/>
      <c r="AG1085"/>
      <c r="AH1085"/>
    </row>
    <row r="1086" spans="1:34" x14ac:dyDescent="0.25">
      <c r="A1086"/>
      <c r="J1086"/>
      <c r="AA1086"/>
      <c r="AB1086"/>
      <c r="AC1086"/>
      <c r="AD1086"/>
      <c r="AE1086"/>
      <c r="AF1086"/>
      <c r="AG1086"/>
      <c r="AH1086"/>
    </row>
    <row r="1087" spans="1:34" x14ac:dyDescent="0.25">
      <c r="A1087"/>
      <c r="J1087"/>
      <c r="AA1087"/>
      <c r="AB1087"/>
      <c r="AC1087"/>
      <c r="AD1087"/>
      <c r="AE1087"/>
      <c r="AF1087"/>
      <c r="AG1087"/>
      <c r="AH1087"/>
    </row>
    <row r="1088" spans="1:34" x14ac:dyDescent="0.25">
      <c r="A1088"/>
      <c r="J1088"/>
      <c r="AA1088"/>
      <c r="AB1088"/>
      <c r="AC1088"/>
      <c r="AD1088"/>
      <c r="AE1088"/>
      <c r="AF1088"/>
      <c r="AG1088"/>
      <c r="AH1088"/>
    </row>
    <row r="1089" spans="1:34" x14ac:dyDescent="0.25">
      <c r="A1089"/>
      <c r="J1089"/>
      <c r="AA1089"/>
      <c r="AB1089"/>
      <c r="AC1089"/>
      <c r="AD1089"/>
      <c r="AE1089"/>
      <c r="AF1089"/>
      <c r="AG1089"/>
      <c r="AH1089"/>
    </row>
    <row r="1090" spans="1:34" x14ac:dyDescent="0.25">
      <c r="A1090"/>
      <c r="J1090"/>
      <c r="AA1090"/>
      <c r="AB1090"/>
      <c r="AC1090"/>
      <c r="AD1090"/>
      <c r="AE1090"/>
      <c r="AF1090"/>
      <c r="AG1090"/>
      <c r="AH1090"/>
    </row>
    <row r="1091" spans="1:34" x14ac:dyDescent="0.25">
      <c r="A1091"/>
      <c r="J1091"/>
      <c r="AA1091"/>
      <c r="AB1091"/>
      <c r="AC1091"/>
      <c r="AD1091"/>
      <c r="AE1091"/>
      <c r="AF1091"/>
      <c r="AG1091"/>
      <c r="AH1091"/>
    </row>
    <row r="1092" spans="1:34" x14ac:dyDescent="0.25">
      <c r="A1092"/>
      <c r="J1092"/>
      <c r="AA1092"/>
      <c r="AB1092"/>
      <c r="AC1092"/>
      <c r="AD1092"/>
      <c r="AE1092"/>
      <c r="AF1092"/>
      <c r="AG1092"/>
      <c r="AH1092"/>
    </row>
    <row r="1093" spans="1:34" x14ac:dyDescent="0.25">
      <c r="A1093"/>
      <c r="J1093"/>
      <c r="AA1093"/>
      <c r="AB1093"/>
      <c r="AC1093"/>
      <c r="AD1093"/>
      <c r="AE1093"/>
      <c r="AF1093"/>
      <c r="AG1093"/>
      <c r="AH1093"/>
    </row>
    <row r="1094" spans="1:34" x14ac:dyDescent="0.25">
      <c r="A1094"/>
      <c r="J1094"/>
      <c r="AA1094"/>
      <c r="AB1094"/>
      <c r="AC1094"/>
      <c r="AD1094"/>
      <c r="AE1094"/>
      <c r="AF1094"/>
      <c r="AG1094"/>
      <c r="AH1094"/>
    </row>
    <row r="1095" spans="1:34" x14ac:dyDescent="0.25">
      <c r="A1095"/>
      <c r="J1095"/>
      <c r="AA1095"/>
      <c r="AB1095"/>
      <c r="AC1095"/>
      <c r="AD1095"/>
      <c r="AE1095"/>
      <c r="AF1095"/>
      <c r="AG1095"/>
      <c r="AH1095"/>
    </row>
    <row r="1096" spans="1:34" x14ac:dyDescent="0.25">
      <c r="A1096"/>
      <c r="J1096"/>
      <c r="AA1096"/>
      <c r="AB1096"/>
      <c r="AC1096"/>
      <c r="AD1096"/>
      <c r="AE1096"/>
      <c r="AF1096"/>
      <c r="AG1096"/>
      <c r="AH1096"/>
    </row>
    <row r="1097" spans="1:34" x14ac:dyDescent="0.25">
      <c r="A1097"/>
      <c r="J1097"/>
      <c r="AA1097"/>
      <c r="AB1097"/>
      <c r="AC1097"/>
      <c r="AD1097"/>
      <c r="AE1097"/>
      <c r="AF1097"/>
      <c r="AG1097"/>
      <c r="AH1097"/>
    </row>
    <row r="1098" spans="1:34" x14ac:dyDescent="0.25">
      <c r="A1098"/>
      <c r="J1098"/>
      <c r="AA1098"/>
      <c r="AB1098"/>
      <c r="AC1098"/>
      <c r="AD1098"/>
      <c r="AE1098"/>
      <c r="AF1098"/>
      <c r="AG1098"/>
      <c r="AH1098"/>
    </row>
    <row r="1099" spans="1:34" x14ac:dyDescent="0.25">
      <c r="A1099"/>
      <c r="J1099"/>
      <c r="AA1099"/>
      <c r="AB1099"/>
      <c r="AC1099"/>
      <c r="AD1099"/>
      <c r="AE1099"/>
      <c r="AF1099"/>
      <c r="AG1099"/>
      <c r="AH1099"/>
    </row>
    <row r="1100" spans="1:34" x14ac:dyDescent="0.25">
      <c r="A1100"/>
      <c r="J1100"/>
      <c r="AA1100"/>
      <c r="AB1100"/>
      <c r="AC1100"/>
      <c r="AD1100"/>
      <c r="AE1100"/>
      <c r="AF1100"/>
      <c r="AG1100"/>
      <c r="AH1100"/>
    </row>
    <row r="1101" spans="1:34" x14ac:dyDescent="0.25">
      <c r="A1101"/>
      <c r="J1101"/>
      <c r="AA1101"/>
      <c r="AB1101"/>
      <c r="AC1101"/>
      <c r="AD1101"/>
      <c r="AE1101"/>
      <c r="AF1101"/>
      <c r="AG1101"/>
      <c r="AH1101"/>
    </row>
    <row r="1102" spans="1:34" x14ac:dyDescent="0.25">
      <c r="A1102"/>
      <c r="J1102"/>
      <c r="AA1102"/>
      <c r="AB1102"/>
      <c r="AC1102"/>
      <c r="AD1102"/>
      <c r="AE1102"/>
      <c r="AF1102"/>
      <c r="AG1102"/>
      <c r="AH1102"/>
    </row>
    <row r="1103" spans="1:34" x14ac:dyDescent="0.25">
      <c r="A1103"/>
      <c r="J1103"/>
      <c r="AA1103"/>
      <c r="AB1103"/>
      <c r="AC1103"/>
      <c r="AD1103"/>
      <c r="AE1103"/>
      <c r="AF1103"/>
      <c r="AG1103"/>
      <c r="AH1103"/>
    </row>
    <row r="1104" spans="1:34" x14ac:dyDescent="0.25">
      <c r="A1104"/>
      <c r="J1104"/>
      <c r="AA1104"/>
      <c r="AB1104"/>
      <c r="AC1104"/>
      <c r="AD1104"/>
      <c r="AE1104"/>
      <c r="AF1104"/>
      <c r="AG1104"/>
      <c r="AH1104"/>
    </row>
    <row r="1105" spans="1:34" x14ac:dyDescent="0.25">
      <c r="A1105"/>
      <c r="J1105"/>
      <c r="AA1105"/>
      <c r="AB1105"/>
      <c r="AC1105"/>
      <c r="AD1105"/>
      <c r="AE1105"/>
      <c r="AF1105"/>
      <c r="AG1105"/>
      <c r="AH1105"/>
    </row>
    <row r="1106" spans="1:34" x14ac:dyDescent="0.25">
      <c r="A1106"/>
      <c r="J1106"/>
      <c r="AA1106"/>
      <c r="AB1106"/>
      <c r="AC1106"/>
      <c r="AD1106"/>
      <c r="AE1106"/>
      <c r="AF1106"/>
      <c r="AG1106"/>
      <c r="AH1106"/>
    </row>
    <row r="1107" spans="1:34" x14ac:dyDescent="0.25">
      <c r="A1107"/>
      <c r="J1107"/>
      <c r="AA1107"/>
      <c r="AB1107"/>
      <c r="AC1107"/>
      <c r="AD1107"/>
      <c r="AE1107"/>
      <c r="AF1107"/>
      <c r="AG1107"/>
      <c r="AH1107"/>
    </row>
    <row r="1108" spans="1:34" x14ac:dyDescent="0.25">
      <c r="A1108"/>
      <c r="J1108"/>
      <c r="AA1108"/>
      <c r="AB1108"/>
      <c r="AC1108"/>
      <c r="AD1108"/>
      <c r="AE1108"/>
      <c r="AF1108"/>
      <c r="AG1108"/>
      <c r="AH1108"/>
    </row>
    <row r="1109" spans="1:34" x14ac:dyDescent="0.25">
      <c r="A1109"/>
      <c r="J1109"/>
      <c r="AA1109"/>
      <c r="AB1109"/>
      <c r="AC1109"/>
      <c r="AD1109"/>
      <c r="AE1109"/>
      <c r="AF1109"/>
      <c r="AG1109"/>
      <c r="AH1109"/>
    </row>
    <row r="1110" spans="1:34" x14ac:dyDescent="0.25">
      <c r="A1110"/>
      <c r="J1110"/>
      <c r="AA1110"/>
      <c r="AB1110"/>
      <c r="AC1110"/>
      <c r="AD1110"/>
      <c r="AE1110"/>
      <c r="AF1110"/>
      <c r="AG1110"/>
      <c r="AH1110"/>
    </row>
    <row r="1111" spans="1:34" x14ac:dyDescent="0.25">
      <c r="A1111"/>
      <c r="J1111"/>
      <c r="AA1111"/>
      <c r="AB1111"/>
      <c r="AC1111"/>
      <c r="AD1111"/>
      <c r="AE1111"/>
      <c r="AF1111"/>
      <c r="AG1111"/>
      <c r="AH1111"/>
    </row>
    <row r="1112" spans="1:34" x14ac:dyDescent="0.25">
      <c r="A1112"/>
      <c r="J1112"/>
      <c r="AA1112"/>
      <c r="AB1112"/>
      <c r="AC1112"/>
      <c r="AD1112"/>
      <c r="AE1112"/>
      <c r="AF1112"/>
      <c r="AG1112"/>
      <c r="AH1112"/>
    </row>
    <row r="1113" spans="1:34" x14ac:dyDescent="0.25">
      <c r="A1113"/>
      <c r="J1113"/>
      <c r="AA1113"/>
      <c r="AB1113"/>
      <c r="AC1113"/>
      <c r="AD1113"/>
      <c r="AE1113"/>
      <c r="AF1113"/>
      <c r="AG1113"/>
      <c r="AH1113"/>
    </row>
    <row r="1114" spans="1:34" x14ac:dyDescent="0.25">
      <c r="A1114"/>
      <c r="J1114"/>
      <c r="AA1114"/>
      <c r="AB1114"/>
      <c r="AC1114"/>
      <c r="AD1114"/>
      <c r="AE1114"/>
      <c r="AF1114"/>
      <c r="AG1114"/>
      <c r="AH1114"/>
    </row>
    <row r="1115" spans="1:34" x14ac:dyDescent="0.25">
      <c r="A1115"/>
      <c r="J1115"/>
      <c r="AA1115"/>
      <c r="AB1115"/>
      <c r="AC1115"/>
      <c r="AD1115"/>
      <c r="AE1115"/>
      <c r="AF1115"/>
      <c r="AG1115"/>
      <c r="AH1115"/>
    </row>
    <row r="1116" spans="1:34" x14ac:dyDescent="0.25">
      <c r="A1116"/>
      <c r="J1116"/>
      <c r="AA1116"/>
      <c r="AB1116"/>
      <c r="AC1116"/>
      <c r="AD1116"/>
      <c r="AE1116"/>
      <c r="AF1116"/>
      <c r="AG1116"/>
      <c r="AH1116"/>
    </row>
    <row r="1117" spans="1:34" x14ac:dyDescent="0.25">
      <c r="A1117"/>
      <c r="J1117"/>
      <c r="AA1117"/>
      <c r="AB1117"/>
      <c r="AC1117"/>
      <c r="AD1117"/>
      <c r="AE1117"/>
      <c r="AF1117"/>
      <c r="AG1117"/>
      <c r="AH1117"/>
    </row>
    <row r="1118" spans="1:34" x14ac:dyDescent="0.25">
      <c r="A1118"/>
      <c r="J1118"/>
      <c r="AA1118"/>
      <c r="AB1118"/>
      <c r="AC1118"/>
      <c r="AD1118"/>
      <c r="AE1118"/>
      <c r="AF1118"/>
      <c r="AG1118"/>
      <c r="AH1118"/>
    </row>
    <row r="1119" spans="1:34" x14ac:dyDescent="0.25">
      <c r="A1119"/>
      <c r="J1119"/>
      <c r="AA1119"/>
      <c r="AB1119"/>
      <c r="AC1119"/>
      <c r="AD1119"/>
      <c r="AE1119"/>
      <c r="AF1119"/>
      <c r="AG1119"/>
      <c r="AH1119"/>
    </row>
    <row r="1120" spans="1:34" x14ac:dyDescent="0.25">
      <c r="A1120"/>
      <c r="J1120"/>
      <c r="AA1120"/>
      <c r="AB1120"/>
      <c r="AC1120"/>
      <c r="AD1120"/>
      <c r="AE1120"/>
      <c r="AF1120"/>
      <c r="AG1120"/>
      <c r="AH1120"/>
    </row>
    <row r="1121" spans="1:34" x14ac:dyDescent="0.25">
      <c r="A1121"/>
      <c r="J1121"/>
      <c r="AA1121"/>
      <c r="AB1121"/>
      <c r="AC1121"/>
      <c r="AD1121"/>
      <c r="AE1121"/>
      <c r="AF1121"/>
      <c r="AG1121"/>
      <c r="AH1121"/>
    </row>
    <row r="1122" spans="1:34" x14ac:dyDescent="0.25">
      <c r="A1122"/>
      <c r="J1122"/>
      <c r="AA1122"/>
      <c r="AB1122"/>
      <c r="AC1122"/>
      <c r="AD1122"/>
      <c r="AE1122"/>
      <c r="AF1122"/>
      <c r="AG1122"/>
      <c r="AH1122"/>
    </row>
    <row r="1123" spans="1:34" x14ac:dyDescent="0.25">
      <c r="A1123"/>
      <c r="J1123"/>
      <c r="AA1123"/>
      <c r="AB1123"/>
      <c r="AC1123"/>
      <c r="AD1123"/>
      <c r="AE1123"/>
      <c r="AF1123"/>
      <c r="AG1123"/>
      <c r="AH1123"/>
    </row>
    <row r="1124" spans="1:34" x14ac:dyDescent="0.25">
      <c r="A1124"/>
      <c r="J1124"/>
      <c r="AA1124"/>
      <c r="AB1124"/>
      <c r="AC1124"/>
      <c r="AD1124"/>
      <c r="AE1124"/>
      <c r="AF1124"/>
      <c r="AG1124"/>
      <c r="AH1124"/>
    </row>
    <row r="1125" spans="1:34" x14ac:dyDescent="0.25">
      <c r="A1125"/>
      <c r="J1125"/>
      <c r="AA1125"/>
      <c r="AB1125"/>
      <c r="AC1125"/>
      <c r="AD1125"/>
      <c r="AE1125"/>
      <c r="AF1125"/>
      <c r="AG1125"/>
      <c r="AH1125"/>
    </row>
    <row r="1126" spans="1:34" x14ac:dyDescent="0.25">
      <c r="A1126"/>
      <c r="J1126"/>
      <c r="AA1126"/>
      <c r="AB1126"/>
      <c r="AC1126"/>
      <c r="AD1126"/>
      <c r="AE1126"/>
      <c r="AF1126"/>
      <c r="AG1126"/>
      <c r="AH1126"/>
    </row>
    <row r="1127" spans="1:34" x14ac:dyDescent="0.25">
      <c r="A1127"/>
      <c r="J1127"/>
      <c r="AA1127"/>
      <c r="AB1127"/>
      <c r="AC1127"/>
      <c r="AD1127"/>
      <c r="AE1127"/>
      <c r="AF1127"/>
      <c r="AG1127"/>
      <c r="AH1127"/>
    </row>
    <row r="1128" spans="1:34" x14ac:dyDescent="0.25">
      <c r="A1128"/>
      <c r="J1128"/>
      <c r="AA1128"/>
      <c r="AB1128"/>
      <c r="AC1128"/>
      <c r="AD1128"/>
      <c r="AE1128"/>
      <c r="AF1128"/>
      <c r="AG1128"/>
      <c r="AH1128"/>
    </row>
    <row r="1129" spans="1:34" x14ac:dyDescent="0.25">
      <c r="A1129"/>
      <c r="J1129"/>
      <c r="AA1129"/>
      <c r="AB1129"/>
      <c r="AC1129"/>
      <c r="AD1129"/>
      <c r="AE1129"/>
      <c r="AF1129"/>
      <c r="AG1129"/>
      <c r="AH1129"/>
    </row>
    <row r="1130" spans="1:34" x14ac:dyDescent="0.25">
      <c r="A1130"/>
      <c r="J1130"/>
      <c r="AA1130"/>
      <c r="AB1130"/>
      <c r="AC1130"/>
      <c r="AD1130"/>
      <c r="AE1130"/>
      <c r="AF1130"/>
      <c r="AG1130"/>
      <c r="AH1130"/>
    </row>
    <row r="1131" spans="1:34" x14ac:dyDescent="0.25">
      <c r="A1131"/>
      <c r="J1131"/>
      <c r="AA1131"/>
      <c r="AB1131"/>
      <c r="AC1131"/>
      <c r="AD1131"/>
      <c r="AE1131"/>
      <c r="AF1131"/>
      <c r="AG1131"/>
      <c r="AH1131"/>
    </row>
    <row r="1132" spans="1:34" x14ac:dyDescent="0.25">
      <c r="A1132"/>
      <c r="J1132"/>
      <c r="AA1132"/>
      <c r="AB1132"/>
      <c r="AC1132"/>
      <c r="AD1132"/>
      <c r="AE1132"/>
      <c r="AF1132"/>
      <c r="AG1132"/>
      <c r="AH1132"/>
    </row>
    <row r="1133" spans="1:34" x14ac:dyDescent="0.25">
      <c r="A1133"/>
      <c r="J1133"/>
      <c r="AA1133"/>
      <c r="AB1133"/>
      <c r="AC1133"/>
      <c r="AD1133"/>
      <c r="AE1133"/>
      <c r="AF1133"/>
      <c r="AG1133"/>
      <c r="AH1133"/>
    </row>
    <row r="1134" spans="1:34" x14ac:dyDescent="0.25">
      <c r="A1134"/>
      <c r="J1134"/>
      <c r="AA1134"/>
      <c r="AB1134"/>
      <c r="AC1134"/>
      <c r="AD1134"/>
      <c r="AE1134"/>
      <c r="AF1134"/>
      <c r="AG1134"/>
      <c r="AH1134"/>
    </row>
    <row r="1135" spans="1:34" x14ac:dyDescent="0.25">
      <c r="A1135"/>
      <c r="J1135"/>
      <c r="AA1135"/>
      <c r="AB1135"/>
      <c r="AC1135"/>
      <c r="AD1135"/>
      <c r="AE1135"/>
      <c r="AF1135"/>
      <c r="AG1135"/>
      <c r="AH1135"/>
    </row>
    <row r="1136" spans="1:34" x14ac:dyDescent="0.25">
      <c r="A1136"/>
      <c r="J1136"/>
      <c r="AA1136"/>
      <c r="AB1136"/>
      <c r="AC1136"/>
      <c r="AD1136"/>
      <c r="AE1136"/>
      <c r="AF1136"/>
      <c r="AG1136"/>
      <c r="AH1136"/>
    </row>
    <row r="1137" spans="1:34" x14ac:dyDescent="0.25">
      <c r="A1137"/>
      <c r="J1137"/>
      <c r="AA1137"/>
      <c r="AB1137"/>
      <c r="AC1137"/>
      <c r="AD1137"/>
      <c r="AE1137"/>
      <c r="AF1137"/>
      <c r="AG1137"/>
      <c r="AH1137"/>
    </row>
    <row r="1138" spans="1:34" x14ac:dyDescent="0.25">
      <c r="A1138"/>
      <c r="J1138"/>
      <c r="AA1138"/>
      <c r="AB1138"/>
      <c r="AC1138"/>
      <c r="AD1138"/>
      <c r="AE1138"/>
      <c r="AF1138"/>
      <c r="AG1138"/>
      <c r="AH1138"/>
    </row>
    <row r="1139" spans="1:34" x14ac:dyDescent="0.25">
      <c r="A1139"/>
      <c r="J1139"/>
      <c r="AA1139"/>
      <c r="AB1139"/>
      <c r="AC1139"/>
      <c r="AD1139"/>
      <c r="AE1139"/>
      <c r="AF1139"/>
      <c r="AG1139"/>
      <c r="AH1139"/>
    </row>
    <row r="1140" spans="1:34" x14ac:dyDescent="0.25">
      <c r="A1140"/>
      <c r="J1140"/>
      <c r="AA1140"/>
      <c r="AB1140"/>
      <c r="AC1140"/>
      <c r="AD1140"/>
      <c r="AE1140"/>
      <c r="AF1140"/>
      <c r="AG1140"/>
      <c r="AH1140"/>
    </row>
    <row r="1141" spans="1:34" x14ac:dyDescent="0.25">
      <c r="A1141"/>
      <c r="J1141"/>
      <c r="AA1141"/>
      <c r="AB1141"/>
      <c r="AC1141"/>
      <c r="AD1141"/>
      <c r="AE1141"/>
      <c r="AF1141"/>
      <c r="AG1141"/>
      <c r="AH1141"/>
    </row>
    <row r="1142" spans="1:34" x14ac:dyDescent="0.25">
      <c r="A1142"/>
      <c r="J1142"/>
      <c r="AA1142"/>
      <c r="AB1142"/>
      <c r="AC1142"/>
      <c r="AD1142"/>
      <c r="AE1142"/>
      <c r="AF1142"/>
      <c r="AG1142"/>
      <c r="AH1142"/>
    </row>
    <row r="1143" spans="1:34" x14ac:dyDescent="0.25">
      <c r="A1143"/>
      <c r="J1143"/>
      <c r="AA1143"/>
      <c r="AB1143"/>
      <c r="AC1143"/>
      <c r="AD1143"/>
      <c r="AE1143"/>
      <c r="AF1143"/>
      <c r="AG1143"/>
      <c r="AH1143"/>
    </row>
    <row r="1144" spans="1:34" x14ac:dyDescent="0.25">
      <c r="A1144"/>
      <c r="J1144"/>
      <c r="AA1144"/>
      <c r="AB1144"/>
      <c r="AC1144"/>
      <c r="AD1144"/>
      <c r="AE1144"/>
      <c r="AF1144"/>
      <c r="AG1144"/>
      <c r="AH1144"/>
    </row>
    <row r="1145" spans="1:34" x14ac:dyDescent="0.25">
      <c r="A1145"/>
      <c r="J1145"/>
      <c r="AA1145"/>
      <c r="AB1145"/>
      <c r="AC1145"/>
      <c r="AD1145"/>
      <c r="AE1145"/>
      <c r="AF1145"/>
      <c r="AG1145"/>
      <c r="AH1145"/>
    </row>
    <row r="1146" spans="1:34" x14ac:dyDescent="0.25">
      <c r="A1146"/>
      <c r="J1146"/>
      <c r="AA1146"/>
      <c r="AB1146"/>
      <c r="AC1146"/>
      <c r="AD1146"/>
      <c r="AE1146"/>
      <c r="AF1146"/>
      <c r="AG1146"/>
      <c r="AH1146"/>
    </row>
    <row r="1147" spans="1:34" x14ac:dyDescent="0.25">
      <c r="A1147"/>
      <c r="J1147"/>
      <c r="AA1147"/>
      <c r="AB1147"/>
      <c r="AC1147"/>
      <c r="AD1147"/>
      <c r="AE1147"/>
      <c r="AF1147"/>
      <c r="AG1147"/>
      <c r="AH1147"/>
    </row>
    <row r="1148" spans="1:34" x14ac:dyDescent="0.25">
      <c r="A1148"/>
      <c r="J1148"/>
      <c r="AA1148"/>
      <c r="AB1148"/>
      <c r="AC1148"/>
      <c r="AD1148"/>
      <c r="AE1148"/>
      <c r="AF1148"/>
      <c r="AG1148"/>
      <c r="AH1148"/>
    </row>
    <row r="1149" spans="1:34" x14ac:dyDescent="0.25">
      <c r="A1149"/>
      <c r="J1149"/>
      <c r="AA1149"/>
      <c r="AB1149"/>
      <c r="AC1149"/>
      <c r="AD1149"/>
      <c r="AE1149"/>
      <c r="AF1149"/>
      <c r="AG1149"/>
      <c r="AH1149"/>
    </row>
    <row r="1150" spans="1:34" x14ac:dyDescent="0.25">
      <c r="A1150"/>
      <c r="J1150"/>
      <c r="AA1150"/>
      <c r="AB1150"/>
      <c r="AC1150"/>
      <c r="AD1150"/>
      <c r="AE1150"/>
      <c r="AF1150"/>
      <c r="AG1150"/>
      <c r="AH1150"/>
    </row>
    <row r="1151" spans="1:34" x14ac:dyDescent="0.25">
      <c r="A1151"/>
      <c r="J1151"/>
      <c r="AA1151"/>
      <c r="AB1151"/>
      <c r="AC1151"/>
      <c r="AD1151"/>
      <c r="AE1151"/>
      <c r="AF1151"/>
      <c r="AG1151"/>
      <c r="AH1151"/>
    </row>
    <row r="1152" spans="1:34" x14ac:dyDescent="0.25">
      <c r="A1152"/>
      <c r="J1152"/>
      <c r="AA1152"/>
      <c r="AB1152"/>
      <c r="AC1152"/>
      <c r="AD1152"/>
      <c r="AE1152"/>
      <c r="AF1152"/>
      <c r="AG1152"/>
      <c r="AH1152"/>
    </row>
    <row r="1153" spans="1:34" x14ac:dyDescent="0.25">
      <c r="A1153"/>
      <c r="J1153"/>
      <c r="AA1153"/>
      <c r="AB1153"/>
      <c r="AC1153"/>
      <c r="AD1153"/>
      <c r="AE1153"/>
      <c r="AF1153"/>
      <c r="AG1153"/>
      <c r="AH1153"/>
    </row>
    <row r="1154" spans="1:34" x14ac:dyDescent="0.25">
      <c r="A1154"/>
      <c r="J1154"/>
      <c r="AA1154"/>
      <c r="AB1154"/>
      <c r="AC1154"/>
      <c r="AD1154"/>
      <c r="AE1154"/>
      <c r="AF1154"/>
      <c r="AG1154"/>
      <c r="AH1154"/>
    </row>
    <row r="1155" spans="1:34" x14ac:dyDescent="0.25">
      <c r="A1155"/>
      <c r="J1155"/>
      <c r="AA1155"/>
      <c r="AB1155"/>
      <c r="AC1155"/>
      <c r="AD1155"/>
      <c r="AE1155"/>
      <c r="AF1155"/>
      <c r="AG1155"/>
      <c r="AH1155"/>
    </row>
    <row r="1156" spans="1:34" x14ac:dyDescent="0.25">
      <c r="A1156"/>
      <c r="J1156"/>
      <c r="AA1156"/>
      <c r="AB1156"/>
      <c r="AC1156"/>
      <c r="AD1156"/>
      <c r="AE1156"/>
      <c r="AF1156"/>
      <c r="AG1156"/>
      <c r="AH1156"/>
    </row>
    <row r="1157" spans="1:34" x14ac:dyDescent="0.25">
      <c r="A1157"/>
      <c r="J1157"/>
      <c r="AA1157"/>
      <c r="AB1157"/>
      <c r="AC1157"/>
      <c r="AD1157"/>
      <c r="AE1157"/>
      <c r="AF1157"/>
      <c r="AG1157"/>
      <c r="AH1157"/>
    </row>
    <row r="1158" spans="1:34" x14ac:dyDescent="0.25">
      <c r="A1158"/>
      <c r="J1158"/>
      <c r="AA1158"/>
      <c r="AB1158"/>
      <c r="AC1158"/>
      <c r="AD1158"/>
      <c r="AE1158"/>
      <c r="AF1158"/>
      <c r="AG1158"/>
      <c r="AH1158"/>
    </row>
    <row r="1159" spans="1:34" x14ac:dyDescent="0.25">
      <c r="A1159"/>
      <c r="J1159"/>
      <c r="AA1159"/>
      <c r="AB1159"/>
      <c r="AC1159"/>
      <c r="AD1159"/>
      <c r="AE1159"/>
      <c r="AF1159"/>
      <c r="AG1159"/>
      <c r="AH1159"/>
    </row>
    <row r="1160" spans="1:34" x14ac:dyDescent="0.25">
      <c r="A1160"/>
      <c r="J1160"/>
      <c r="AA1160"/>
      <c r="AB1160"/>
      <c r="AC1160"/>
      <c r="AD1160"/>
      <c r="AE1160"/>
      <c r="AF1160"/>
      <c r="AG1160"/>
      <c r="AH1160"/>
    </row>
    <row r="1161" spans="1:34" x14ac:dyDescent="0.25">
      <c r="A1161"/>
      <c r="J1161"/>
      <c r="AA1161"/>
      <c r="AB1161"/>
      <c r="AC1161"/>
      <c r="AD1161"/>
      <c r="AE1161"/>
      <c r="AF1161"/>
      <c r="AG1161"/>
      <c r="AH1161"/>
    </row>
    <row r="1162" spans="1:34" x14ac:dyDescent="0.25">
      <c r="A1162"/>
      <c r="J1162"/>
      <c r="AA1162"/>
      <c r="AB1162"/>
      <c r="AC1162"/>
      <c r="AD1162"/>
      <c r="AE1162"/>
      <c r="AF1162"/>
      <c r="AG1162"/>
      <c r="AH1162"/>
    </row>
    <row r="1163" spans="1:34" x14ac:dyDescent="0.25">
      <c r="A1163"/>
      <c r="J1163"/>
      <c r="AA1163"/>
      <c r="AB1163"/>
      <c r="AC1163"/>
      <c r="AD1163"/>
      <c r="AE1163"/>
      <c r="AF1163"/>
      <c r="AG1163"/>
      <c r="AH1163"/>
    </row>
    <row r="1164" spans="1:34" x14ac:dyDescent="0.25">
      <c r="A1164"/>
      <c r="J1164"/>
      <c r="AA1164"/>
      <c r="AB1164"/>
      <c r="AC1164"/>
      <c r="AD1164"/>
      <c r="AE1164"/>
      <c r="AF1164"/>
      <c r="AG1164"/>
      <c r="AH1164"/>
    </row>
    <row r="1165" spans="1:34" x14ac:dyDescent="0.25">
      <c r="A1165"/>
      <c r="J1165"/>
      <c r="AA1165"/>
      <c r="AB1165"/>
      <c r="AC1165"/>
      <c r="AD1165"/>
      <c r="AE1165"/>
      <c r="AF1165"/>
      <c r="AG1165"/>
      <c r="AH1165"/>
    </row>
    <row r="1166" spans="1:34" x14ac:dyDescent="0.25">
      <c r="A1166"/>
      <c r="J1166"/>
      <c r="AA1166"/>
      <c r="AB1166"/>
      <c r="AC1166"/>
      <c r="AD1166"/>
      <c r="AE1166"/>
      <c r="AF1166"/>
      <c r="AG1166"/>
      <c r="AH1166"/>
    </row>
    <row r="1167" spans="1:34" x14ac:dyDescent="0.25">
      <c r="A1167"/>
      <c r="J1167"/>
      <c r="AA1167"/>
      <c r="AB1167"/>
      <c r="AC1167"/>
      <c r="AD1167"/>
      <c r="AE1167"/>
      <c r="AF1167"/>
      <c r="AG1167"/>
      <c r="AH1167"/>
    </row>
    <row r="1168" spans="1:34" x14ac:dyDescent="0.25">
      <c r="A1168"/>
      <c r="J1168"/>
      <c r="AA1168"/>
      <c r="AB1168"/>
      <c r="AC1168"/>
      <c r="AD1168"/>
      <c r="AE1168"/>
      <c r="AF1168"/>
      <c r="AG1168"/>
      <c r="AH1168"/>
    </row>
    <row r="1169" spans="1:34" x14ac:dyDescent="0.25">
      <c r="A1169"/>
      <c r="J1169"/>
      <c r="AA1169"/>
      <c r="AB1169"/>
      <c r="AC1169"/>
      <c r="AD1169"/>
      <c r="AE1169"/>
      <c r="AF1169"/>
      <c r="AG1169"/>
      <c r="AH1169"/>
    </row>
    <row r="1170" spans="1:34" x14ac:dyDescent="0.25">
      <c r="A1170"/>
      <c r="J1170"/>
      <c r="AA1170"/>
      <c r="AB1170"/>
      <c r="AC1170"/>
      <c r="AD1170"/>
      <c r="AE1170"/>
      <c r="AF1170"/>
      <c r="AG1170"/>
      <c r="AH1170"/>
    </row>
    <row r="1171" spans="1:34" x14ac:dyDescent="0.25">
      <c r="A1171"/>
      <c r="J1171"/>
      <c r="AA1171"/>
      <c r="AB1171"/>
      <c r="AC1171"/>
      <c r="AD1171"/>
      <c r="AE1171"/>
      <c r="AF1171"/>
      <c r="AG1171"/>
      <c r="AH1171"/>
    </row>
    <row r="1172" spans="1:34" x14ac:dyDescent="0.25">
      <c r="A1172"/>
      <c r="J1172"/>
      <c r="AA1172"/>
      <c r="AB1172"/>
      <c r="AC1172"/>
      <c r="AD1172"/>
      <c r="AE1172"/>
      <c r="AF1172"/>
      <c r="AG1172"/>
      <c r="AH1172"/>
    </row>
    <row r="1173" spans="1:34" x14ac:dyDescent="0.25">
      <c r="A1173"/>
      <c r="J1173"/>
      <c r="AA1173"/>
      <c r="AB1173"/>
      <c r="AC1173"/>
      <c r="AD1173"/>
      <c r="AE1173"/>
      <c r="AF1173"/>
      <c r="AG1173"/>
      <c r="AH1173"/>
    </row>
    <row r="1174" spans="1:34" x14ac:dyDescent="0.25">
      <c r="A1174"/>
      <c r="J1174"/>
      <c r="AA1174"/>
      <c r="AB1174"/>
      <c r="AC1174"/>
      <c r="AD1174"/>
      <c r="AE1174"/>
      <c r="AF1174"/>
      <c r="AG1174"/>
      <c r="AH1174"/>
    </row>
    <row r="1175" spans="1:34" x14ac:dyDescent="0.25">
      <c r="A1175"/>
      <c r="J1175"/>
      <c r="AA1175"/>
      <c r="AB1175"/>
      <c r="AC1175"/>
      <c r="AD1175"/>
      <c r="AE1175"/>
      <c r="AF1175"/>
      <c r="AG1175"/>
      <c r="AH1175"/>
    </row>
    <row r="1176" spans="1:34" x14ac:dyDescent="0.25">
      <c r="A1176"/>
      <c r="J1176"/>
      <c r="AA1176"/>
      <c r="AB1176"/>
      <c r="AC1176"/>
      <c r="AD1176"/>
      <c r="AE1176"/>
      <c r="AF1176"/>
      <c r="AG1176"/>
      <c r="AH1176"/>
    </row>
    <row r="1177" spans="1:34" x14ac:dyDescent="0.25">
      <c r="A1177"/>
      <c r="J1177"/>
      <c r="AA1177"/>
      <c r="AB1177"/>
      <c r="AC1177"/>
      <c r="AD1177"/>
      <c r="AE1177"/>
      <c r="AF1177"/>
      <c r="AG1177"/>
      <c r="AH1177"/>
    </row>
    <row r="1178" spans="1:34" x14ac:dyDescent="0.25">
      <c r="A1178"/>
      <c r="J1178"/>
      <c r="AA1178"/>
      <c r="AB1178"/>
      <c r="AC1178"/>
      <c r="AD1178"/>
      <c r="AE1178"/>
      <c r="AF1178"/>
      <c r="AG1178"/>
      <c r="AH1178"/>
    </row>
    <row r="1179" spans="1:34" x14ac:dyDescent="0.25">
      <c r="A1179"/>
      <c r="J1179"/>
      <c r="AA1179"/>
      <c r="AB1179"/>
      <c r="AC1179"/>
      <c r="AD1179"/>
      <c r="AE1179"/>
      <c r="AF1179"/>
      <c r="AG1179"/>
      <c r="AH1179"/>
    </row>
    <row r="1180" spans="1:34" x14ac:dyDescent="0.25">
      <c r="A1180"/>
      <c r="J1180"/>
      <c r="AA1180"/>
      <c r="AB1180"/>
      <c r="AC1180"/>
      <c r="AD1180"/>
      <c r="AE1180"/>
      <c r="AF1180"/>
      <c r="AG1180"/>
      <c r="AH1180"/>
    </row>
    <row r="1181" spans="1:34" x14ac:dyDescent="0.25">
      <c r="A1181"/>
      <c r="J1181"/>
      <c r="AA1181"/>
      <c r="AB1181"/>
      <c r="AC1181"/>
      <c r="AD1181"/>
      <c r="AE1181"/>
      <c r="AF1181"/>
      <c r="AG1181"/>
      <c r="AH1181"/>
    </row>
    <row r="1182" spans="1:34" x14ac:dyDescent="0.25">
      <c r="A1182"/>
      <c r="J1182"/>
      <c r="AA1182"/>
      <c r="AB1182"/>
      <c r="AC1182"/>
      <c r="AD1182"/>
      <c r="AE1182"/>
      <c r="AF1182"/>
      <c r="AG1182"/>
      <c r="AH1182"/>
    </row>
    <row r="1183" spans="1:34" x14ac:dyDescent="0.25">
      <c r="A1183"/>
      <c r="J1183"/>
      <c r="AA1183"/>
      <c r="AB1183"/>
      <c r="AC1183"/>
      <c r="AD1183"/>
      <c r="AE1183"/>
      <c r="AF1183"/>
      <c r="AG1183"/>
      <c r="AH1183"/>
    </row>
    <row r="1184" spans="1:34" x14ac:dyDescent="0.25">
      <c r="A1184"/>
      <c r="J1184"/>
      <c r="AA1184"/>
      <c r="AB1184"/>
      <c r="AC1184"/>
      <c r="AD1184"/>
      <c r="AE1184"/>
      <c r="AF1184"/>
      <c r="AG1184"/>
      <c r="AH1184"/>
    </row>
    <row r="1185" spans="1:34" x14ac:dyDescent="0.25">
      <c r="A1185"/>
      <c r="J1185"/>
      <c r="AA1185"/>
      <c r="AB1185"/>
      <c r="AC1185"/>
      <c r="AD1185"/>
      <c r="AE1185"/>
      <c r="AF1185"/>
      <c r="AG1185"/>
      <c r="AH1185"/>
    </row>
    <row r="1186" spans="1:34" x14ac:dyDescent="0.25">
      <c r="A1186"/>
      <c r="J1186"/>
      <c r="AA1186"/>
      <c r="AB1186"/>
      <c r="AC1186"/>
      <c r="AD1186"/>
      <c r="AE1186"/>
      <c r="AF1186"/>
      <c r="AG1186"/>
      <c r="AH1186"/>
    </row>
    <row r="1187" spans="1:34" x14ac:dyDescent="0.25">
      <c r="A1187"/>
      <c r="J1187"/>
      <c r="AA1187"/>
      <c r="AB1187"/>
      <c r="AC1187"/>
      <c r="AD1187"/>
      <c r="AE1187"/>
      <c r="AF1187"/>
      <c r="AG1187"/>
      <c r="AH1187"/>
    </row>
    <row r="1188" spans="1:34" x14ac:dyDescent="0.25">
      <c r="A1188"/>
      <c r="J1188"/>
      <c r="AA1188"/>
      <c r="AB1188"/>
      <c r="AC1188"/>
      <c r="AD1188"/>
      <c r="AE1188"/>
      <c r="AF1188"/>
      <c r="AG1188"/>
      <c r="AH1188"/>
    </row>
    <row r="1189" spans="1:34" x14ac:dyDescent="0.25">
      <c r="A1189"/>
      <c r="J1189"/>
      <c r="AA1189"/>
      <c r="AB1189"/>
      <c r="AC1189"/>
      <c r="AD1189"/>
      <c r="AE1189"/>
      <c r="AF1189"/>
      <c r="AG1189"/>
      <c r="AH1189"/>
    </row>
    <row r="1190" spans="1:34" x14ac:dyDescent="0.25">
      <c r="A1190"/>
      <c r="J1190"/>
      <c r="AA1190"/>
      <c r="AB1190"/>
      <c r="AC1190"/>
      <c r="AD1190"/>
      <c r="AE1190"/>
      <c r="AF1190"/>
      <c r="AG1190"/>
      <c r="AH1190"/>
    </row>
    <row r="1191" spans="1:34" x14ac:dyDescent="0.25">
      <c r="A1191"/>
      <c r="J1191"/>
      <c r="AA1191"/>
      <c r="AB1191"/>
      <c r="AC1191"/>
      <c r="AD1191"/>
      <c r="AE1191"/>
      <c r="AF1191"/>
      <c r="AG1191"/>
      <c r="AH1191"/>
    </row>
    <row r="1192" spans="1:34" x14ac:dyDescent="0.25">
      <c r="A1192"/>
      <c r="J1192"/>
      <c r="AA1192"/>
      <c r="AB1192"/>
      <c r="AC1192"/>
      <c r="AD1192"/>
      <c r="AE1192"/>
      <c r="AF1192"/>
      <c r="AG1192"/>
      <c r="AH1192"/>
    </row>
    <row r="1193" spans="1:34" x14ac:dyDescent="0.25">
      <c r="A1193"/>
      <c r="J1193"/>
      <c r="AA1193"/>
      <c r="AB1193"/>
      <c r="AC1193"/>
      <c r="AD1193"/>
      <c r="AE1193"/>
      <c r="AF1193"/>
      <c r="AG1193"/>
      <c r="AH1193"/>
    </row>
    <row r="1194" spans="1:34" x14ac:dyDescent="0.25">
      <c r="A1194"/>
      <c r="J1194"/>
      <c r="AA1194"/>
      <c r="AB1194"/>
      <c r="AC1194"/>
      <c r="AD1194"/>
      <c r="AE1194"/>
      <c r="AF1194"/>
      <c r="AG1194"/>
      <c r="AH1194"/>
    </row>
    <row r="1195" spans="1:34" x14ac:dyDescent="0.25">
      <c r="A1195"/>
      <c r="J1195"/>
      <c r="AA1195"/>
      <c r="AB1195"/>
      <c r="AC1195"/>
      <c r="AD1195"/>
      <c r="AE1195"/>
      <c r="AF1195"/>
      <c r="AG1195"/>
      <c r="AH1195"/>
    </row>
    <row r="1196" spans="1:34" x14ac:dyDescent="0.25">
      <c r="A1196"/>
      <c r="J1196"/>
      <c r="AA1196"/>
      <c r="AB1196"/>
      <c r="AC1196"/>
      <c r="AD1196"/>
      <c r="AE1196"/>
      <c r="AF1196"/>
      <c r="AG1196"/>
      <c r="AH1196"/>
    </row>
    <row r="1197" spans="1:34" x14ac:dyDescent="0.25">
      <c r="A1197"/>
      <c r="J1197"/>
      <c r="AA1197"/>
      <c r="AB1197"/>
      <c r="AC1197"/>
      <c r="AD1197"/>
      <c r="AE1197"/>
      <c r="AF1197"/>
      <c r="AG1197"/>
      <c r="AH1197"/>
    </row>
    <row r="1198" spans="1:34" x14ac:dyDescent="0.25">
      <c r="A1198"/>
      <c r="J1198"/>
      <c r="AA1198"/>
      <c r="AB1198"/>
      <c r="AC1198"/>
      <c r="AD1198"/>
      <c r="AE1198"/>
      <c r="AF1198"/>
      <c r="AG1198"/>
      <c r="AH1198"/>
    </row>
    <row r="1199" spans="1:34" x14ac:dyDescent="0.25">
      <c r="A1199"/>
      <c r="J1199"/>
      <c r="AA1199"/>
      <c r="AB1199"/>
      <c r="AC1199"/>
      <c r="AD1199"/>
      <c r="AE1199"/>
      <c r="AF1199"/>
      <c r="AG1199"/>
      <c r="AH1199"/>
    </row>
    <row r="1200" spans="1:34" x14ac:dyDescent="0.25">
      <c r="A1200"/>
      <c r="J1200"/>
      <c r="AA1200"/>
      <c r="AB1200"/>
      <c r="AC1200"/>
      <c r="AD1200"/>
      <c r="AE1200"/>
      <c r="AF1200"/>
      <c r="AG1200"/>
      <c r="AH1200"/>
    </row>
    <row r="1201" spans="1:34" x14ac:dyDescent="0.25">
      <c r="A1201"/>
      <c r="J1201"/>
      <c r="AA1201"/>
      <c r="AB1201"/>
      <c r="AC1201"/>
      <c r="AD1201"/>
      <c r="AE1201"/>
      <c r="AF1201"/>
      <c r="AG1201"/>
      <c r="AH1201"/>
    </row>
    <row r="1202" spans="1:34" x14ac:dyDescent="0.25">
      <c r="A1202"/>
      <c r="J1202"/>
      <c r="AA1202"/>
      <c r="AB1202"/>
      <c r="AC1202"/>
      <c r="AD1202"/>
      <c r="AE1202"/>
      <c r="AF1202"/>
      <c r="AG1202"/>
      <c r="AH1202"/>
    </row>
    <row r="1203" spans="1:34" x14ac:dyDescent="0.25">
      <c r="A1203"/>
      <c r="J1203"/>
      <c r="AA1203"/>
      <c r="AB1203"/>
      <c r="AC1203"/>
      <c r="AD1203"/>
      <c r="AE1203"/>
      <c r="AF1203"/>
      <c r="AG1203"/>
      <c r="AH1203"/>
    </row>
    <row r="1204" spans="1:34" x14ac:dyDescent="0.25">
      <c r="A1204"/>
      <c r="J1204"/>
      <c r="AA1204"/>
      <c r="AB1204"/>
      <c r="AC1204"/>
      <c r="AD1204"/>
      <c r="AE1204"/>
      <c r="AF1204"/>
      <c r="AG1204"/>
      <c r="AH1204"/>
    </row>
    <row r="1205" spans="1:34" x14ac:dyDescent="0.25">
      <c r="A1205"/>
      <c r="J1205"/>
      <c r="AA1205"/>
      <c r="AB1205"/>
      <c r="AC1205"/>
      <c r="AD1205"/>
      <c r="AE1205"/>
      <c r="AF1205"/>
      <c r="AG1205"/>
      <c r="AH1205"/>
    </row>
    <row r="1206" spans="1:34" x14ac:dyDescent="0.25">
      <c r="A1206"/>
      <c r="J1206"/>
      <c r="AA1206"/>
      <c r="AB1206"/>
      <c r="AC1206"/>
      <c r="AD1206"/>
      <c r="AE1206"/>
      <c r="AF1206"/>
      <c r="AG1206"/>
      <c r="AH1206"/>
    </row>
    <row r="1207" spans="1:34" x14ac:dyDescent="0.25">
      <c r="A1207"/>
      <c r="J1207"/>
      <c r="AA1207"/>
      <c r="AB1207"/>
      <c r="AC1207"/>
      <c r="AD1207"/>
      <c r="AE1207"/>
      <c r="AF1207"/>
      <c r="AG1207"/>
      <c r="AH1207"/>
    </row>
    <row r="1208" spans="1:34" x14ac:dyDescent="0.25">
      <c r="A1208"/>
      <c r="J1208"/>
      <c r="AA1208"/>
      <c r="AB1208"/>
      <c r="AC1208"/>
      <c r="AD1208"/>
      <c r="AE1208"/>
      <c r="AF1208"/>
      <c r="AG1208"/>
      <c r="AH1208"/>
    </row>
    <row r="1209" spans="1:34" x14ac:dyDescent="0.25">
      <c r="A1209"/>
      <c r="J1209"/>
      <c r="AA1209"/>
      <c r="AB1209"/>
      <c r="AC1209"/>
      <c r="AD1209"/>
      <c r="AE1209"/>
      <c r="AF1209"/>
      <c r="AG1209"/>
      <c r="AH1209"/>
    </row>
    <row r="1210" spans="1:34" x14ac:dyDescent="0.25">
      <c r="A1210"/>
      <c r="J1210"/>
      <c r="AA1210"/>
      <c r="AB1210"/>
      <c r="AC1210"/>
      <c r="AD1210"/>
      <c r="AE1210"/>
      <c r="AF1210"/>
      <c r="AG1210"/>
      <c r="AH1210"/>
    </row>
    <row r="1211" spans="1:34" x14ac:dyDescent="0.25">
      <c r="A1211"/>
      <c r="J1211"/>
      <c r="AA1211"/>
      <c r="AB1211"/>
      <c r="AC1211"/>
      <c r="AD1211"/>
      <c r="AE1211"/>
      <c r="AF1211"/>
      <c r="AG1211"/>
      <c r="AH1211"/>
    </row>
    <row r="1212" spans="1:34" x14ac:dyDescent="0.25">
      <c r="A1212"/>
      <c r="J1212"/>
      <c r="AA1212"/>
      <c r="AB1212"/>
      <c r="AC1212"/>
      <c r="AD1212"/>
      <c r="AE1212"/>
      <c r="AF1212"/>
      <c r="AG1212"/>
      <c r="AH1212"/>
    </row>
    <row r="1213" spans="1:34" x14ac:dyDescent="0.25">
      <c r="A1213"/>
      <c r="J1213"/>
      <c r="AA1213"/>
      <c r="AB1213"/>
      <c r="AC1213"/>
      <c r="AD1213"/>
      <c r="AE1213"/>
      <c r="AF1213"/>
      <c r="AG1213"/>
      <c r="AH1213"/>
    </row>
    <row r="1214" spans="1:34" x14ac:dyDescent="0.25">
      <c r="A1214"/>
      <c r="J1214"/>
      <c r="AA1214"/>
      <c r="AB1214"/>
      <c r="AC1214"/>
      <c r="AD1214"/>
      <c r="AE1214"/>
      <c r="AF1214"/>
      <c r="AG1214"/>
      <c r="AH1214"/>
    </row>
    <row r="1215" spans="1:34" x14ac:dyDescent="0.25">
      <c r="A1215"/>
      <c r="J1215"/>
      <c r="AA1215"/>
      <c r="AB1215"/>
      <c r="AC1215"/>
      <c r="AD1215"/>
      <c r="AE1215"/>
      <c r="AF1215"/>
      <c r="AG1215"/>
      <c r="AH1215"/>
    </row>
    <row r="1216" spans="1:34" x14ac:dyDescent="0.25">
      <c r="A1216"/>
      <c r="J1216"/>
      <c r="AA1216"/>
      <c r="AB1216"/>
      <c r="AC1216"/>
      <c r="AD1216"/>
      <c r="AE1216"/>
      <c r="AF1216"/>
      <c r="AG1216"/>
      <c r="AH1216"/>
    </row>
    <row r="1217" spans="1:34" x14ac:dyDescent="0.25">
      <c r="A1217"/>
      <c r="J1217"/>
      <c r="AA1217"/>
      <c r="AB1217"/>
      <c r="AC1217"/>
      <c r="AD1217"/>
      <c r="AE1217"/>
      <c r="AF1217"/>
      <c r="AG1217"/>
      <c r="AH1217"/>
    </row>
    <row r="1218" spans="1:34" x14ac:dyDescent="0.25">
      <c r="A1218"/>
      <c r="J1218"/>
      <c r="AA1218"/>
      <c r="AB1218"/>
      <c r="AC1218"/>
      <c r="AD1218"/>
      <c r="AE1218"/>
      <c r="AF1218"/>
      <c r="AG1218"/>
      <c r="AH1218"/>
    </row>
    <row r="1219" spans="1:34" x14ac:dyDescent="0.25">
      <c r="A1219"/>
      <c r="J1219"/>
      <c r="AA1219"/>
      <c r="AB1219"/>
      <c r="AC1219"/>
      <c r="AD1219"/>
      <c r="AE1219"/>
      <c r="AF1219"/>
      <c r="AG1219"/>
      <c r="AH1219"/>
    </row>
    <row r="1220" spans="1:34" x14ac:dyDescent="0.25">
      <c r="A1220"/>
      <c r="J1220"/>
      <c r="AA1220"/>
      <c r="AB1220"/>
      <c r="AC1220"/>
      <c r="AD1220"/>
      <c r="AE1220"/>
      <c r="AF1220"/>
      <c r="AG1220"/>
      <c r="AH1220"/>
    </row>
    <row r="1221" spans="1:34" x14ac:dyDescent="0.25">
      <c r="A1221"/>
      <c r="J1221"/>
      <c r="AA1221"/>
      <c r="AB1221"/>
      <c r="AC1221"/>
      <c r="AD1221"/>
      <c r="AE1221"/>
      <c r="AF1221"/>
      <c r="AG1221"/>
      <c r="AH1221"/>
    </row>
    <row r="1222" spans="1:34" x14ac:dyDescent="0.25">
      <c r="A1222"/>
      <c r="J1222"/>
      <c r="AA1222"/>
      <c r="AB1222"/>
      <c r="AC1222"/>
      <c r="AD1222"/>
      <c r="AE1222"/>
      <c r="AF1222"/>
      <c r="AG1222"/>
      <c r="AH1222"/>
    </row>
    <row r="1223" spans="1:34" x14ac:dyDescent="0.25">
      <c r="A1223"/>
      <c r="J1223"/>
      <c r="AA1223"/>
      <c r="AB1223"/>
      <c r="AC1223"/>
      <c r="AD1223"/>
      <c r="AE1223"/>
      <c r="AF1223"/>
      <c r="AG1223"/>
      <c r="AH1223"/>
    </row>
    <row r="1224" spans="1:34" x14ac:dyDescent="0.25">
      <c r="A1224"/>
      <c r="J1224"/>
      <c r="AA1224"/>
      <c r="AB1224"/>
      <c r="AC1224"/>
      <c r="AD1224"/>
      <c r="AE1224"/>
      <c r="AF1224"/>
      <c r="AG1224"/>
      <c r="AH1224"/>
    </row>
    <row r="1225" spans="1:34" x14ac:dyDescent="0.25">
      <c r="A1225"/>
      <c r="J1225"/>
      <c r="AA1225"/>
      <c r="AB1225"/>
      <c r="AC1225"/>
      <c r="AD1225"/>
      <c r="AE1225"/>
      <c r="AF1225"/>
      <c r="AG1225"/>
      <c r="AH1225"/>
    </row>
    <row r="1226" spans="1:34" x14ac:dyDescent="0.25">
      <c r="A1226"/>
      <c r="J1226"/>
      <c r="AA1226"/>
      <c r="AB1226"/>
      <c r="AC1226"/>
      <c r="AD1226"/>
      <c r="AE1226"/>
      <c r="AF1226"/>
      <c r="AG1226"/>
      <c r="AH1226"/>
    </row>
    <row r="1227" spans="1:34" x14ac:dyDescent="0.25">
      <c r="A1227"/>
      <c r="J1227"/>
      <c r="AA1227"/>
      <c r="AB1227"/>
      <c r="AC1227"/>
      <c r="AD1227"/>
      <c r="AE1227"/>
      <c r="AF1227"/>
      <c r="AG1227"/>
      <c r="AH1227"/>
    </row>
    <row r="1228" spans="1:34" x14ac:dyDescent="0.25">
      <c r="A1228"/>
      <c r="J1228"/>
      <c r="AA1228"/>
      <c r="AB1228"/>
      <c r="AC1228"/>
      <c r="AD1228"/>
      <c r="AE1228"/>
      <c r="AF1228"/>
      <c r="AG1228"/>
      <c r="AH1228"/>
    </row>
    <row r="1229" spans="1:34" x14ac:dyDescent="0.25">
      <c r="A1229"/>
      <c r="J1229"/>
      <c r="AA1229"/>
      <c r="AB1229"/>
      <c r="AC1229"/>
      <c r="AD1229"/>
      <c r="AE1229"/>
      <c r="AF1229"/>
      <c r="AG1229"/>
      <c r="AH1229"/>
    </row>
    <row r="1230" spans="1:34" x14ac:dyDescent="0.25">
      <c r="A1230"/>
      <c r="J1230"/>
      <c r="AA1230"/>
      <c r="AB1230"/>
      <c r="AC1230"/>
      <c r="AD1230"/>
      <c r="AE1230"/>
      <c r="AF1230"/>
      <c r="AG1230"/>
      <c r="AH1230"/>
    </row>
    <row r="1231" spans="1:34" x14ac:dyDescent="0.25">
      <c r="A1231"/>
      <c r="J1231"/>
      <c r="AA1231"/>
      <c r="AB1231"/>
      <c r="AC1231"/>
      <c r="AD1231"/>
      <c r="AE1231"/>
      <c r="AF1231"/>
      <c r="AG1231"/>
      <c r="AH1231"/>
    </row>
    <row r="1232" spans="1:34" x14ac:dyDescent="0.25">
      <c r="A1232"/>
      <c r="J1232"/>
      <c r="AA1232"/>
      <c r="AB1232"/>
      <c r="AC1232"/>
      <c r="AD1232"/>
      <c r="AE1232"/>
      <c r="AF1232"/>
      <c r="AG1232"/>
      <c r="AH1232"/>
    </row>
    <row r="1233" spans="1:34" x14ac:dyDescent="0.25">
      <c r="A1233"/>
      <c r="J1233"/>
      <c r="AA1233"/>
      <c r="AB1233"/>
      <c r="AC1233"/>
      <c r="AD1233"/>
      <c r="AE1233"/>
      <c r="AF1233"/>
      <c r="AG1233"/>
      <c r="AH1233"/>
    </row>
    <row r="1234" spans="1:34" x14ac:dyDescent="0.25">
      <c r="A1234"/>
      <c r="J1234"/>
      <c r="AA1234"/>
      <c r="AB1234"/>
      <c r="AC1234"/>
      <c r="AD1234"/>
      <c r="AE1234"/>
      <c r="AF1234"/>
      <c r="AG1234"/>
      <c r="AH1234"/>
    </row>
    <row r="1235" spans="1:34" x14ac:dyDescent="0.25">
      <c r="A1235"/>
      <c r="J1235"/>
      <c r="AA1235"/>
      <c r="AB1235"/>
      <c r="AC1235"/>
      <c r="AD1235"/>
      <c r="AE1235"/>
      <c r="AF1235"/>
      <c r="AG1235"/>
      <c r="AH1235"/>
    </row>
    <row r="1236" spans="1:34" x14ac:dyDescent="0.25">
      <c r="A1236"/>
      <c r="J1236"/>
      <c r="AA1236"/>
      <c r="AB1236"/>
      <c r="AC1236"/>
      <c r="AD1236"/>
      <c r="AE1236"/>
      <c r="AF1236"/>
      <c r="AG1236"/>
      <c r="AH1236"/>
    </row>
    <row r="1237" spans="1:34" x14ac:dyDescent="0.25">
      <c r="A1237"/>
      <c r="J1237"/>
      <c r="AA1237"/>
      <c r="AB1237"/>
      <c r="AC1237"/>
      <c r="AD1237"/>
      <c r="AE1237"/>
      <c r="AF1237"/>
      <c r="AG1237"/>
      <c r="AH1237"/>
    </row>
    <row r="1238" spans="1:34" x14ac:dyDescent="0.25">
      <c r="A1238"/>
      <c r="J1238"/>
      <c r="AA1238"/>
      <c r="AB1238"/>
      <c r="AC1238"/>
      <c r="AD1238"/>
      <c r="AE1238"/>
      <c r="AF1238"/>
      <c r="AG1238"/>
      <c r="AH1238"/>
    </row>
    <row r="1239" spans="1:34" x14ac:dyDescent="0.25">
      <c r="A1239"/>
      <c r="J1239"/>
      <c r="AA1239"/>
      <c r="AB1239"/>
      <c r="AC1239"/>
      <c r="AD1239"/>
      <c r="AE1239"/>
      <c r="AF1239"/>
      <c r="AG1239"/>
      <c r="AH1239"/>
    </row>
    <row r="1240" spans="1:34" x14ac:dyDescent="0.25">
      <c r="A1240"/>
      <c r="J1240"/>
      <c r="AA1240"/>
      <c r="AB1240"/>
      <c r="AC1240"/>
      <c r="AD1240"/>
      <c r="AE1240"/>
      <c r="AF1240"/>
      <c r="AG1240"/>
      <c r="AH1240"/>
    </row>
    <row r="1241" spans="1:34" x14ac:dyDescent="0.25">
      <c r="A1241"/>
      <c r="J1241"/>
      <c r="AA1241"/>
      <c r="AB1241"/>
      <c r="AC1241"/>
      <c r="AD1241"/>
      <c r="AE1241"/>
      <c r="AF1241"/>
      <c r="AG1241"/>
      <c r="AH1241"/>
    </row>
    <row r="1242" spans="1:34" x14ac:dyDescent="0.25">
      <c r="A1242"/>
      <c r="J1242"/>
      <c r="AA1242"/>
      <c r="AB1242"/>
      <c r="AC1242"/>
      <c r="AD1242"/>
      <c r="AE1242"/>
      <c r="AF1242"/>
      <c r="AG1242"/>
      <c r="AH1242"/>
    </row>
    <row r="1243" spans="1:34" x14ac:dyDescent="0.25">
      <c r="A1243"/>
      <c r="J1243"/>
      <c r="AA1243"/>
      <c r="AB1243"/>
      <c r="AC1243"/>
      <c r="AD1243"/>
      <c r="AE1243"/>
      <c r="AF1243"/>
      <c r="AG1243"/>
      <c r="AH1243"/>
    </row>
    <row r="1244" spans="1:34" x14ac:dyDescent="0.25">
      <c r="A1244"/>
      <c r="J1244"/>
      <c r="AA1244"/>
      <c r="AB1244"/>
      <c r="AC1244"/>
      <c r="AD1244"/>
      <c r="AE1244"/>
      <c r="AF1244"/>
      <c r="AG1244"/>
      <c r="AH1244"/>
    </row>
    <row r="1245" spans="1:34" x14ac:dyDescent="0.25">
      <c r="A1245"/>
      <c r="J1245"/>
      <c r="AA1245"/>
      <c r="AB1245"/>
      <c r="AC1245"/>
      <c r="AD1245"/>
      <c r="AE1245"/>
      <c r="AF1245"/>
      <c r="AG1245"/>
      <c r="AH1245"/>
    </row>
    <row r="1246" spans="1:34" x14ac:dyDescent="0.25">
      <c r="A1246"/>
      <c r="J1246"/>
      <c r="AA1246"/>
      <c r="AB1246"/>
      <c r="AC1246"/>
      <c r="AD1246"/>
      <c r="AE1246"/>
      <c r="AF1246"/>
      <c r="AG1246"/>
      <c r="AH1246"/>
    </row>
    <row r="1247" spans="1:34" x14ac:dyDescent="0.25">
      <c r="A1247"/>
      <c r="J1247"/>
      <c r="AA1247"/>
      <c r="AB1247"/>
      <c r="AC1247"/>
      <c r="AD1247"/>
      <c r="AE1247"/>
      <c r="AF1247"/>
      <c r="AG1247"/>
      <c r="AH1247"/>
    </row>
    <row r="1248" spans="1:34" x14ac:dyDescent="0.25">
      <c r="A1248"/>
      <c r="J1248"/>
      <c r="AA1248"/>
      <c r="AB1248"/>
      <c r="AC1248"/>
      <c r="AD1248"/>
      <c r="AE1248"/>
      <c r="AF1248"/>
      <c r="AG1248"/>
      <c r="AH1248"/>
    </row>
    <row r="1249" spans="1:34" x14ac:dyDescent="0.25">
      <c r="A1249"/>
      <c r="J1249"/>
      <c r="AA1249"/>
      <c r="AB1249"/>
      <c r="AC1249"/>
      <c r="AD1249"/>
      <c r="AE1249"/>
      <c r="AF1249"/>
      <c r="AG1249"/>
      <c r="AH1249"/>
    </row>
    <row r="1250" spans="1:34" x14ac:dyDescent="0.25">
      <c r="A1250"/>
      <c r="J1250"/>
      <c r="AA1250"/>
      <c r="AB1250"/>
      <c r="AC1250"/>
      <c r="AD1250"/>
      <c r="AE1250"/>
      <c r="AF1250"/>
      <c r="AG1250"/>
      <c r="AH1250"/>
    </row>
    <row r="1251" spans="1:34" x14ac:dyDescent="0.25">
      <c r="A1251"/>
      <c r="J1251"/>
      <c r="AA1251"/>
      <c r="AB1251"/>
      <c r="AC1251"/>
      <c r="AD1251"/>
      <c r="AE1251"/>
      <c r="AF1251"/>
      <c r="AG1251"/>
      <c r="AH1251"/>
    </row>
    <row r="1252" spans="1:34" x14ac:dyDescent="0.25">
      <c r="A1252"/>
      <c r="J1252"/>
      <c r="AA1252"/>
      <c r="AB1252"/>
      <c r="AC1252"/>
      <c r="AD1252"/>
      <c r="AE1252"/>
      <c r="AF1252"/>
      <c r="AG1252"/>
      <c r="AH1252"/>
    </row>
    <row r="1253" spans="1:34" x14ac:dyDescent="0.25">
      <c r="A1253"/>
      <c r="J1253"/>
      <c r="AA1253"/>
      <c r="AB1253"/>
      <c r="AC1253"/>
      <c r="AD1253"/>
      <c r="AE1253"/>
      <c r="AF1253"/>
      <c r="AG1253"/>
      <c r="AH1253"/>
    </row>
    <row r="1254" spans="1:34" x14ac:dyDescent="0.25">
      <c r="A1254"/>
      <c r="J1254"/>
      <c r="AA1254"/>
      <c r="AB1254"/>
      <c r="AC1254"/>
      <c r="AD1254"/>
      <c r="AE1254"/>
      <c r="AF1254"/>
      <c r="AG1254"/>
      <c r="AH1254"/>
    </row>
    <row r="1255" spans="1:34" x14ac:dyDescent="0.25">
      <c r="A1255"/>
      <c r="J1255"/>
      <c r="AA1255"/>
      <c r="AB1255"/>
      <c r="AC1255"/>
      <c r="AD1255"/>
      <c r="AE1255"/>
      <c r="AF1255"/>
      <c r="AG1255"/>
      <c r="AH1255"/>
    </row>
    <row r="1256" spans="1:34" x14ac:dyDescent="0.25">
      <c r="A1256"/>
      <c r="J1256"/>
      <c r="AA1256"/>
      <c r="AB1256"/>
      <c r="AC1256"/>
      <c r="AD1256"/>
      <c r="AE1256"/>
      <c r="AF1256"/>
      <c r="AG1256"/>
      <c r="AH1256"/>
    </row>
    <row r="1257" spans="1:34" x14ac:dyDescent="0.25">
      <c r="A1257"/>
      <c r="J1257"/>
      <c r="AA1257"/>
      <c r="AB1257"/>
      <c r="AC1257"/>
      <c r="AD1257"/>
      <c r="AE1257"/>
      <c r="AF1257"/>
      <c r="AG1257"/>
      <c r="AH1257"/>
    </row>
    <row r="1258" spans="1:34" x14ac:dyDescent="0.25">
      <c r="A1258"/>
      <c r="J1258"/>
      <c r="AA1258"/>
      <c r="AB1258"/>
      <c r="AC1258"/>
      <c r="AD1258"/>
      <c r="AE1258"/>
      <c r="AF1258"/>
      <c r="AG1258"/>
      <c r="AH1258"/>
    </row>
    <row r="1259" spans="1:34" x14ac:dyDescent="0.25">
      <c r="A1259"/>
      <c r="J1259"/>
      <c r="AA1259"/>
      <c r="AB1259"/>
      <c r="AC1259"/>
      <c r="AD1259"/>
      <c r="AE1259"/>
      <c r="AF1259"/>
      <c r="AG1259"/>
      <c r="AH1259"/>
    </row>
    <row r="1260" spans="1:34" x14ac:dyDescent="0.25">
      <c r="A1260"/>
      <c r="J1260"/>
      <c r="AA1260"/>
      <c r="AB1260"/>
      <c r="AC1260"/>
      <c r="AD1260"/>
      <c r="AE1260"/>
      <c r="AF1260"/>
      <c r="AG1260"/>
      <c r="AH1260"/>
    </row>
    <row r="1261" spans="1:34" x14ac:dyDescent="0.25">
      <c r="A1261"/>
      <c r="J1261"/>
      <c r="AA1261"/>
      <c r="AB1261"/>
      <c r="AC1261"/>
      <c r="AD1261"/>
      <c r="AE1261"/>
      <c r="AF1261"/>
      <c r="AG1261"/>
      <c r="AH1261"/>
    </row>
    <row r="1262" spans="1:34" x14ac:dyDescent="0.25">
      <c r="A1262"/>
      <c r="J1262"/>
      <c r="AA1262"/>
      <c r="AB1262"/>
      <c r="AC1262"/>
      <c r="AD1262"/>
      <c r="AE1262"/>
      <c r="AF1262"/>
      <c r="AG1262"/>
      <c r="AH1262"/>
    </row>
    <row r="1263" spans="1:34" x14ac:dyDescent="0.25">
      <c r="A1263"/>
      <c r="J1263"/>
      <c r="AA1263"/>
      <c r="AB1263"/>
      <c r="AC1263"/>
      <c r="AD1263"/>
      <c r="AE1263"/>
      <c r="AF1263"/>
      <c r="AG1263"/>
      <c r="AH1263"/>
    </row>
    <row r="1264" spans="1:34" x14ac:dyDescent="0.25">
      <c r="A1264"/>
      <c r="J1264"/>
      <c r="AA1264"/>
      <c r="AB1264"/>
      <c r="AC1264"/>
      <c r="AD1264"/>
      <c r="AE1264"/>
      <c r="AF1264"/>
      <c r="AG1264"/>
      <c r="AH1264"/>
    </row>
    <row r="1265" spans="1:34" x14ac:dyDescent="0.25">
      <c r="A1265"/>
      <c r="J1265"/>
      <c r="AA1265"/>
      <c r="AB1265"/>
      <c r="AC1265"/>
      <c r="AD1265"/>
      <c r="AE1265"/>
      <c r="AF1265"/>
      <c r="AG1265"/>
      <c r="AH1265"/>
    </row>
    <row r="1266" spans="1:34" x14ac:dyDescent="0.25">
      <c r="A1266"/>
      <c r="J1266"/>
      <c r="AA1266"/>
      <c r="AB1266"/>
      <c r="AC1266"/>
      <c r="AD1266"/>
      <c r="AE1266"/>
      <c r="AF1266"/>
      <c r="AG1266"/>
      <c r="AH1266"/>
    </row>
    <row r="1267" spans="1:34" x14ac:dyDescent="0.25">
      <c r="A1267"/>
      <c r="J1267"/>
      <c r="AA1267"/>
      <c r="AB1267"/>
      <c r="AC1267"/>
      <c r="AD1267"/>
      <c r="AE1267"/>
      <c r="AF1267"/>
      <c r="AG1267"/>
      <c r="AH1267"/>
    </row>
    <row r="1268" spans="1:34" x14ac:dyDescent="0.25">
      <c r="A1268"/>
      <c r="J1268"/>
      <c r="AA1268"/>
      <c r="AB1268"/>
      <c r="AC1268"/>
      <c r="AD1268"/>
      <c r="AE1268"/>
      <c r="AF1268"/>
      <c r="AG1268"/>
      <c r="AH1268"/>
    </row>
    <row r="1269" spans="1:34" x14ac:dyDescent="0.25">
      <c r="A1269"/>
      <c r="J1269"/>
      <c r="AA1269"/>
      <c r="AB1269"/>
      <c r="AC1269"/>
      <c r="AD1269"/>
      <c r="AE1269"/>
      <c r="AF1269"/>
      <c r="AG1269"/>
      <c r="AH1269"/>
    </row>
    <row r="1270" spans="1:34" x14ac:dyDescent="0.25">
      <c r="A1270"/>
      <c r="J1270"/>
      <c r="AA1270"/>
      <c r="AB1270"/>
      <c r="AC1270"/>
      <c r="AD1270"/>
      <c r="AE1270"/>
      <c r="AF1270"/>
      <c r="AG1270"/>
      <c r="AH1270"/>
    </row>
    <row r="1271" spans="1:34" x14ac:dyDescent="0.25">
      <c r="A1271"/>
      <c r="J1271"/>
      <c r="AA1271"/>
      <c r="AB1271"/>
      <c r="AC1271"/>
      <c r="AD1271"/>
      <c r="AE1271"/>
      <c r="AF1271"/>
      <c r="AG1271"/>
      <c r="AH1271"/>
    </row>
    <row r="1272" spans="1:34" x14ac:dyDescent="0.25">
      <c r="A1272"/>
      <c r="J1272"/>
      <c r="AA1272"/>
      <c r="AB1272"/>
      <c r="AC1272"/>
      <c r="AD1272"/>
      <c r="AE1272"/>
      <c r="AF1272"/>
      <c r="AG1272"/>
      <c r="AH1272"/>
    </row>
    <row r="1273" spans="1:34" x14ac:dyDescent="0.25">
      <c r="A1273"/>
      <c r="J1273"/>
      <c r="AA1273"/>
      <c r="AB1273"/>
      <c r="AC1273"/>
      <c r="AD1273"/>
      <c r="AE1273"/>
      <c r="AF1273"/>
      <c r="AG1273"/>
      <c r="AH1273"/>
    </row>
    <row r="1274" spans="1:34" x14ac:dyDescent="0.25">
      <c r="A1274"/>
      <c r="J1274"/>
      <c r="AA1274"/>
      <c r="AB1274"/>
      <c r="AC1274"/>
      <c r="AD1274"/>
      <c r="AE1274"/>
      <c r="AF1274"/>
      <c r="AG1274"/>
      <c r="AH1274"/>
    </row>
    <row r="1275" spans="1:34" x14ac:dyDescent="0.25">
      <c r="A1275"/>
      <c r="J1275"/>
      <c r="AA1275"/>
      <c r="AB1275"/>
      <c r="AC1275"/>
      <c r="AD1275"/>
      <c r="AE1275"/>
      <c r="AF1275"/>
      <c r="AG1275"/>
      <c r="AH1275"/>
    </row>
    <row r="1276" spans="1:34" x14ac:dyDescent="0.25">
      <c r="A1276"/>
      <c r="J1276"/>
      <c r="AA1276"/>
      <c r="AB1276"/>
      <c r="AC1276"/>
      <c r="AD1276"/>
      <c r="AE1276"/>
      <c r="AF1276"/>
      <c r="AG1276"/>
      <c r="AH1276"/>
    </row>
    <row r="1277" spans="1:34" x14ac:dyDescent="0.25">
      <c r="A1277"/>
      <c r="J1277"/>
      <c r="AA1277"/>
      <c r="AB1277"/>
      <c r="AC1277"/>
      <c r="AD1277"/>
      <c r="AE1277"/>
      <c r="AF1277"/>
      <c r="AG1277"/>
      <c r="AH1277"/>
    </row>
    <row r="1278" spans="1:34" x14ac:dyDescent="0.25">
      <c r="A1278"/>
      <c r="J1278"/>
      <c r="AA1278"/>
      <c r="AB1278"/>
      <c r="AC1278"/>
      <c r="AD1278"/>
      <c r="AE1278"/>
      <c r="AF1278"/>
      <c r="AG1278"/>
      <c r="AH1278"/>
    </row>
    <row r="1279" spans="1:34" x14ac:dyDescent="0.25">
      <c r="A1279"/>
      <c r="J1279"/>
      <c r="AA1279"/>
      <c r="AB1279"/>
      <c r="AC1279"/>
      <c r="AD1279"/>
      <c r="AE1279"/>
      <c r="AF1279"/>
      <c r="AG1279"/>
      <c r="AH1279"/>
    </row>
    <row r="1280" spans="1:34" x14ac:dyDescent="0.25">
      <c r="A1280"/>
      <c r="J1280"/>
      <c r="AA1280"/>
      <c r="AB1280"/>
      <c r="AC1280"/>
      <c r="AD1280"/>
      <c r="AE1280"/>
      <c r="AF1280"/>
      <c r="AG1280"/>
      <c r="AH1280"/>
    </row>
    <row r="1281" spans="1:34" x14ac:dyDescent="0.25">
      <c r="A1281"/>
      <c r="J1281"/>
      <c r="AA1281"/>
      <c r="AB1281"/>
      <c r="AC1281"/>
      <c r="AD1281"/>
      <c r="AE1281"/>
      <c r="AF1281"/>
      <c r="AG1281"/>
      <c r="AH1281"/>
    </row>
    <row r="1282" spans="1:34" x14ac:dyDescent="0.25">
      <c r="A1282"/>
      <c r="J1282"/>
      <c r="AA1282"/>
      <c r="AB1282"/>
      <c r="AC1282"/>
      <c r="AD1282"/>
      <c r="AE1282"/>
      <c r="AF1282"/>
      <c r="AG1282"/>
      <c r="AH1282"/>
    </row>
    <row r="1283" spans="1:34" x14ac:dyDescent="0.25">
      <c r="A1283"/>
      <c r="J1283"/>
      <c r="AA1283"/>
      <c r="AB1283"/>
      <c r="AC1283"/>
      <c r="AD1283"/>
      <c r="AE1283"/>
      <c r="AF1283"/>
      <c r="AG1283"/>
      <c r="AH1283"/>
    </row>
    <row r="1284" spans="1:34" x14ac:dyDescent="0.25">
      <c r="A1284"/>
      <c r="J1284"/>
      <c r="AA1284"/>
      <c r="AB1284"/>
      <c r="AC1284"/>
      <c r="AD1284"/>
      <c r="AE1284"/>
      <c r="AF1284"/>
      <c r="AG1284"/>
      <c r="AH1284"/>
    </row>
    <row r="1285" spans="1:34" x14ac:dyDescent="0.25">
      <c r="A1285"/>
      <c r="J1285"/>
      <c r="AA1285"/>
      <c r="AB1285"/>
      <c r="AC1285"/>
      <c r="AD1285"/>
      <c r="AE1285"/>
      <c r="AF1285"/>
      <c r="AG1285"/>
      <c r="AH1285"/>
    </row>
    <row r="1286" spans="1:34" x14ac:dyDescent="0.25">
      <c r="A1286"/>
      <c r="J1286"/>
      <c r="AA1286"/>
      <c r="AB1286"/>
      <c r="AC1286"/>
      <c r="AD1286"/>
      <c r="AE1286"/>
      <c r="AF1286"/>
      <c r="AG1286"/>
      <c r="AH1286"/>
    </row>
    <row r="1287" spans="1:34" x14ac:dyDescent="0.25">
      <c r="A1287"/>
      <c r="J1287"/>
      <c r="AA1287"/>
      <c r="AB1287"/>
      <c r="AC1287"/>
      <c r="AD1287"/>
      <c r="AE1287"/>
      <c r="AF1287"/>
      <c r="AG1287"/>
      <c r="AH1287"/>
    </row>
    <row r="1288" spans="1:34" x14ac:dyDescent="0.25">
      <c r="A1288"/>
      <c r="J1288"/>
      <c r="AA1288"/>
      <c r="AB1288"/>
      <c r="AC1288"/>
      <c r="AD1288"/>
      <c r="AE1288"/>
      <c r="AF1288"/>
      <c r="AG1288"/>
      <c r="AH1288"/>
    </row>
    <row r="1289" spans="1:34" x14ac:dyDescent="0.25">
      <c r="A1289"/>
      <c r="J1289"/>
      <c r="AA1289"/>
      <c r="AB1289"/>
      <c r="AC1289"/>
      <c r="AD1289"/>
      <c r="AE1289"/>
      <c r="AF1289"/>
      <c r="AG1289"/>
      <c r="AH1289"/>
    </row>
    <row r="1290" spans="1:34" x14ac:dyDescent="0.25">
      <c r="A1290"/>
      <c r="J1290"/>
      <c r="AA1290"/>
      <c r="AB1290"/>
      <c r="AC1290"/>
      <c r="AD1290"/>
      <c r="AE1290"/>
      <c r="AF1290"/>
      <c r="AG1290"/>
      <c r="AH1290"/>
    </row>
    <row r="1291" spans="1:34" x14ac:dyDescent="0.25">
      <c r="A1291"/>
      <c r="J1291"/>
      <c r="AA1291"/>
      <c r="AB1291"/>
      <c r="AC1291"/>
      <c r="AD1291"/>
      <c r="AE1291"/>
      <c r="AF1291"/>
      <c r="AG1291"/>
      <c r="AH1291"/>
    </row>
    <row r="1292" spans="1:34" x14ac:dyDescent="0.25">
      <c r="A1292"/>
      <c r="J1292"/>
      <c r="AA1292"/>
      <c r="AB1292"/>
      <c r="AC1292"/>
      <c r="AD1292"/>
      <c r="AE1292"/>
      <c r="AF1292"/>
      <c r="AG1292"/>
      <c r="AH1292"/>
    </row>
    <row r="1293" spans="1:34" x14ac:dyDescent="0.25">
      <c r="A1293"/>
      <c r="J1293"/>
      <c r="AA1293"/>
      <c r="AB1293"/>
      <c r="AC1293"/>
      <c r="AD1293"/>
      <c r="AE1293"/>
      <c r="AF1293"/>
      <c r="AG1293"/>
      <c r="AH1293"/>
    </row>
    <row r="1294" spans="1:34" x14ac:dyDescent="0.25">
      <c r="A1294"/>
      <c r="J1294"/>
      <c r="AA1294"/>
      <c r="AB1294"/>
      <c r="AC1294"/>
      <c r="AD1294"/>
      <c r="AE1294"/>
      <c r="AF1294"/>
      <c r="AG1294"/>
      <c r="AH1294"/>
    </row>
    <row r="1295" spans="1:34" x14ac:dyDescent="0.25">
      <c r="A1295"/>
      <c r="J1295"/>
      <c r="AA1295"/>
      <c r="AB1295"/>
      <c r="AC1295"/>
      <c r="AD1295"/>
      <c r="AE1295"/>
      <c r="AF1295"/>
      <c r="AG1295"/>
      <c r="AH1295"/>
    </row>
    <row r="1296" spans="1:34" x14ac:dyDescent="0.25">
      <c r="A1296"/>
      <c r="J1296"/>
      <c r="AA1296"/>
      <c r="AB1296"/>
      <c r="AC1296"/>
      <c r="AD1296"/>
      <c r="AE1296"/>
      <c r="AF1296"/>
      <c r="AG1296"/>
      <c r="AH1296"/>
    </row>
    <row r="1297" spans="1:34" x14ac:dyDescent="0.25">
      <c r="A1297"/>
      <c r="J1297"/>
      <c r="AA1297"/>
      <c r="AB1297"/>
      <c r="AC1297"/>
      <c r="AD1297"/>
      <c r="AE1297"/>
      <c r="AF1297"/>
      <c r="AG1297"/>
      <c r="AH1297"/>
    </row>
    <row r="1298" spans="1:34" x14ac:dyDescent="0.25">
      <c r="A1298"/>
      <c r="J1298"/>
      <c r="AA1298"/>
      <c r="AB1298"/>
      <c r="AC1298"/>
      <c r="AD1298"/>
      <c r="AE1298"/>
      <c r="AF1298"/>
      <c r="AG1298"/>
      <c r="AH1298"/>
    </row>
    <row r="1299" spans="1:34" x14ac:dyDescent="0.25">
      <c r="A1299"/>
      <c r="J1299"/>
      <c r="AA1299"/>
      <c r="AB1299"/>
      <c r="AC1299"/>
      <c r="AD1299"/>
      <c r="AE1299"/>
      <c r="AF1299"/>
      <c r="AG1299"/>
      <c r="AH1299"/>
    </row>
    <row r="1300" spans="1:34" x14ac:dyDescent="0.25">
      <c r="A1300"/>
      <c r="J1300"/>
      <c r="AA1300"/>
      <c r="AB1300"/>
      <c r="AC1300"/>
      <c r="AD1300"/>
      <c r="AE1300"/>
      <c r="AF1300"/>
      <c r="AG1300"/>
      <c r="AH1300"/>
    </row>
    <row r="1301" spans="1:34" x14ac:dyDescent="0.25">
      <c r="A1301"/>
      <c r="J1301"/>
      <c r="AA1301"/>
      <c r="AB1301"/>
      <c r="AC1301"/>
      <c r="AD1301"/>
      <c r="AE1301"/>
      <c r="AF1301"/>
      <c r="AG1301"/>
      <c r="AH1301"/>
    </row>
    <row r="1302" spans="1:34" x14ac:dyDescent="0.25">
      <c r="A1302"/>
      <c r="J1302"/>
      <c r="AA1302"/>
      <c r="AB1302"/>
      <c r="AC1302"/>
      <c r="AD1302"/>
      <c r="AE1302"/>
      <c r="AF1302"/>
      <c r="AG1302"/>
      <c r="AH1302"/>
    </row>
    <row r="1303" spans="1:34" x14ac:dyDescent="0.25">
      <c r="A1303"/>
      <c r="J1303"/>
      <c r="AA1303"/>
      <c r="AB1303"/>
      <c r="AC1303"/>
      <c r="AD1303"/>
      <c r="AE1303"/>
      <c r="AF1303"/>
      <c r="AG1303"/>
      <c r="AH1303"/>
    </row>
    <row r="1304" spans="1:34" x14ac:dyDescent="0.25">
      <c r="A1304"/>
      <c r="J1304"/>
      <c r="AA1304"/>
      <c r="AB1304"/>
      <c r="AC1304"/>
      <c r="AD1304"/>
      <c r="AE1304"/>
      <c r="AF1304"/>
      <c r="AG1304"/>
      <c r="AH1304"/>
    </row>
    <row r="1305" spans="1:34" x14ac:dyDescent="0.25">
      <c r="A1305"/>
      <c r="J1305"/>
      <c r="AA1305"/>
      <c r="AB1305"/>
      <c r="AC1305"/>
      <c r="AD1305"/>
      <c r="AE1305"/>
      <c r="AF1305"/>
      <c r="AG1305"/>
      <c r="AH1305"/>
    </row>
    <row r="1306" spans="1:34" x14ac:dyDescent="0.25">
      <c r="A1306"/>
      <c r="J1306"/>
      <c r="AA1306"/>
      <c r="AB1306"/>
      <c r="AC1306"/>
      <c r="AD1306"/>
      <c r="AE1306"/>
      <c r="AF1306"/>
      <c r="AG1306"/>
      <c r="AH1306"/>
    </row>
    <row r="1307" spans="1:34" x14ac:dyDescent="0.25">
      <c r="A1307"/>
      <c r="J1307"/>
      <c r="AA1307"/>
      <c r="AB1307"/>
      <c r="AC1307"/>
      <c r="AD1307"/>
      <c r="AE1307"/>
      <c r="AF1307"/>
      <c r="AG1307"/>
      <c r="AH1307"/>
    </row>
    <row r="1308" spans="1:34" x14ac:dyDescent="0.25">
      <c r="A1308"/>
      <c r="J1308"/>
      <c r="AA1308"/>
      <c r="AB1308"/>
      <c r="AC1308"/>
      <c r="AD1308"/>
      <c r="AE1308"/>
      <c r="AF1308"/>
      <c r="AG1308"/>
      <c r="AH1308"/>
    </row>
    <row r="1309" spans="1:34" x14ac:dyDescent="0.25">
      <c r="A1309"/>
      <c r="J1309"/>
      <c r="AA1309"/>
      <c r="AB1309"/>
      <c r="AC1309"/>
      <c r="AD1309"/>
      <c r="AE1309"/>
      <c r="AF1309"/>
      <c r="AG1309"/>
      <c r="AH1309"/>
    </row>
    <row r="1310" spans="1:34" x14ac:dyDescent="0.25">
      <c r="A1310"/>
      <c r="J1310"/>
      <c r="AA1310"/>
      <c r="AB1310"/>
      <c r="AC1310"/>
      <c r="AD1310"/>
      <c r="AE1310"/>
      <c r="AF1310"/>
      <c r="AG1310"/>
      <c r="AH1310"/>
    </row>
    <row r="1311" spans="1:34" x14ac:dyDescent="0.25">
      <c r="A1311"/>
      <c r="J1311"/>
      <c r="AA1311"/>
      <c r="AB1311"/>
      <c r="AC1311"/>
      <c r="AD1311"/>
      <c r="AE1311"/>
      <c r="AF1311"/>
      <c r="AG1311"/>
      <c r="AH1311"/>
    </row>
    <row r="1312" spans="1:34" x14ac:dyDescent="0.25">
      <c r="A1312"/>
      <c r="J1312"/>
      <c r="AA1312"/>
      <c r="AB1312"/>
      <c r="AC1312"/>
      <c r="AD1312"/>
      <c r="AE1312"/>
      <c r="AF1312"/>
      <c r="AG1312"/>
      <c r="AH1312"/>
    </row>
    <row r="1313" spans="1:34" x14ac:dyDescent="0.25">
      <c r="A1313"/>
      <c r="J1313"/>
      <c r="AA1313"/>
      <c r="AB1313"/>
      <c r="AC1313"/>
      <c r="AD1313"/>
      <c r="AE1313"/>
      <c r="AF1313"/>
      <c r="AG1313"/>
      <c r="AH1313"/>
    </row>
    <row r="1314" spans="1:34" x14ac:dyDescent="0.25">
      <c r="A1314"/>
      <c r="J1314"/>
      <c r="AA1314"/>
      <c r="AB1314"/>
      <c r="AC1314"/>
      <c r="AD1314"/>
      <c r="AE1314"/>
      <c r="AF1314"/>
      <c r="AG1314"/>
      <c r="AH1314"/>
    </row>
    <row r="1315" spans="1:34" x14ac:dyDescent="0.25">
      <c r="A1315"/>
      <c r="J1315"/>
      <c r="AA1315"/>
      <c r="AB1315"/>
      <c r="AC1315"/>
      <c r="AD1315"/>
      <c r="AE1315"/>
      <c r="AF1315"/>
      <c r="AG1315"/>
      <c r="AH1315"/>
    </row>
    <row r="1316" spans="1:34" x14ac:dyDescent="0.25">
      <c r="A1316"/>
      <c r="J1316"/>
      <c r="AA1316"/>
      <c r="AB1316"/>
      <c r="AC1316"/>
      <c r="AD1316"/>
      <c r="AE1316"/>
      <c r="AF1316"/>
      <c r="AG1316"/>
      <c r="AH1316"/>
    </row>
    <row r="1317" spans="1:34" x14ac:dyDescent="0.25">
      <c r="A1317"/>
      <c r="J1317"/>
      <c r="AA1317"/>
      <c r="AB1317"/>
      <c r="AC1317"/>
      <c r="AD1317"/>
      <c r="AE1317"/>
      <c r="AF1317"/>
      <c r="AG1317"/>
      <c r="AH1317"/>
    </row>
    <row r="1318" spans="1:34" x14ac:dyDescent="0.25">
      <c r="A1318"/>
      <c r="J1318"/>
      <c r="AA1318"/>
      <c r="AB1318"/>
      <c r="AC1318"/>
      <c r="AD1318"/>
      <c r="AE1318"/>
      <c r="AF1318"/>
      <c r="AG1318"/>
      <c r="AH1318"/>
    </row>
    <row r="1319" spans="1:34" x14ac:dyDescent="0.25">
      <c r="A1319"/>
      <c r="J1319"/>
      <c r="AA1319"/>
      <c r="AB1319"/>
      <c r="AC1319"/>
      <c r="AD1319"/>
      <c r="AE1319"/>
      <c r="AF1319"/>
      <c r="AG1319"/>
      <c r="AH1319"/>
    </row>
    <row r="1320" spans="1:34" x14ac:dyDescent="0.25">
      <c r="A1320"/>
      <c r="J1320"/>
      <c r="AA1320"/>
      <c r="AB1320"/>
      <c r="AC1320"/>
      <c r="AD1320"/>
      <c r="AE1320"/>
      <c r="AF1320"/>
      <c r="AG1320"/>
      <c r="AH1320"/>
    </row>
    <row r="1321" spans="1:34" x14ac:dyDescent="0.25">
      <c r="A1321"/>
      <c r="J1321"/>
      <c r="AA1321"/>
      <c r="AB1321"/>
      <c r="AC1321"/>
      <c r="AD1321"/>
      <c r="AE1321"/>
      <c r="AF1321"/>
      <c r="AG1321"/>
      <c r="AH1321"/>
    </row>
    <row r="1322" spans="1:34" x14ac:dyDescent="0.25">
      <c r="A1322"/>
      <c r="J1322"/>
      <c r="AA1322"/>
      <c r="AB1322"/>
      <c r="AC1322"/>
      <c r="AD1322"/>
      <c r="AE1322"/>
      <c r="AF1322"/>
      <c r="AG1322"/>
      <c r="AH1322"/>
    </row>
    <row r="1323" spans="1:34" x14ac:dyDescent="0.25">
      <c r="A1323"/>
      <c r="J1323"/>
      <c r="AA1323"/>
      <c r="AB1323"/>
      <c r="AC1323"/>
      <c r="AD1323"/>
      <c r="AE1323"/>
      <c r="AF1323"/>
      <c r="AG1323"/>
      <c r="AH1323"/>
    </row>
    <row r="1324" spans="1:34" x14ac:dyDescent="0.25">
      <c r="A1324"/>
      <c r="J1324"/>
      <c r="AA1324"/>
      <c r="AB1324"/>
      <c r="AC1324"/>
      <c r="AD1324"/>
      <c r="AE1324"/>
      <c r="AF1324"/>
      <c r="AG1324"/>
      <c r="AH1324"/>
    </row>
    <row r="1325" spans="1:34" x14ac:dyDescent="0.25">
      <c r="A1325"/>
      <c r="J1325"/>
      <c r="AA1325"/>
      <c r="AB1325"/>
      <c r="AC1325"/>
      <c r="AD1325"/>
      <c r="AE1325"/>
      <c r="AF1325"/>
      <c r="AG1325"/>
      <c r="AH1325"/>
    </row>
    <row r="1326" spans="1:34" x14ac:dyDescent="0.25">
      <c r="A1326"/>
      <c r="J1326"/>
      <c r="AA1326"/>
      <c r="AB1326"/>
      <c r="AC1326"/>
      <c r="AD1326"/>
      <c r="AE1326"/>
      <c r="AF1326"/>
      <c r="AG1326"/>
      <c r="AH1326"/>
    </row>
    <row r="1327" spans="1:34" x14ac:dyDescent="0.25">
      <c r="A1327"/>
      <c r="J1327"/>
      <c r="AA1327"/>
      <c r="AB1327"/>
      <c r="AC1327"/>
      <c r="AD1327"/>
      <c r="AE1327"/>
      <c r="AF1327"/>
      <c r="AG1327"/>
      <c r="AH1327"/>
    </row>
    <row r="1328" spans="1:34" x14ac:dyDescent="0.25">
      <c r="A1328"/>
      <c r="J1328"/>
      <c r="AA1328"/>
      <c r="AB1328"/>
      <c r="AC1328"/>
      <c r="AD1328"/>
      <c r="AE1328"/>
      <c r="AF1328"/>
      <c r="AG1328"/>
      <c r="AH1328"/>
    </row>
    <row r="1329" spans="1:34" x14ac:dyDescent="0.25">
      <c r="A1329"/>
      <c r="J1329"/>
      <c r="AA1329"/>
      <c r="AB1329"/>
      <c r="AC1329"/>
      <c r="AD1329"/>
      <c r="AE1329"/>
      <c r="AF1329"/>
      <c r="AG1329"/>
      <c r="AH1329"/>
    </row>
    <row r="1330" spans="1:34" x14ac:dyDescent="0.25">
      <c r="A1330"/>
      <c r="J1330"/>
      <c r="AA1330"/>
      <c r="AB1330"/>
      <c r="AC1330"/>
      <c r="AD1330"/>
      <c r="AE1330"/>
      <c r="AF1330"/>
      <c r="AG1330"/>
      <c r="AH1330"/>
    </row>
    <row r="1331" spans="1:34" x14ac:dyDescent="0.25">
      <c r="A1331"/>
      <c r="J1331"/>
      <c r="AA1331"/>
      <c r="AB1331"/>
      <c r="AC1331"/>
      <c r="AD1331"/>
      <c r="AE1331"/>
      <c r="AF1331"/>
      <c r="AG1331"/>
      <c r="AH1331"/>
    </row>
    <row r="1332" spans="1:34" x14ac:dyDescent="0.25">
      <c r="A1332"/>
      <c r="J1332"/>
      <c r="AA1332"/>
      <c r="AB1332"/>
      <c r="AC1332"/>
      <c r="AD1332"/>
      <c r="AE1332"/>
      <c r="AF1332"/>
      <c r="AG1332"/>
      <c r="AH1332"/>
    </row>
    <row r="1333" spans="1:34" x14ac:dyDescent="0.25">
      <c r="A1333"/>
      <c r="J1333"/>
      <c r="AA1333"/>
      <c r="AB1333"/>
      <c r="AC1333"/>
      <c r="AD1333"/>
      <c r="AE1333"/>
      <c r="AF1333"/>
      <c r="AG1333"/>
      <c r="AH1333"/>
    </row>
    <row r="1334" spans="1:34" x14ac:dyDescent="0.25">
      <c r="A1334"/>
      <c r="J1334"/>
      <c r="AA1334"/>
      <c r="AB1334"/>
      <c r="AC1334"/>
      <c r="AD1334"/>
      <c r="AE1334"/>
      <c r="AF1334"/>
      <c r="AG1334"/>
      <c r="AH1334"/>
    </row>
    <row r="1335" spans="1:34" x14ac:dyDescent="0.25">
      <c r="A1335"/>
      <c r="J1335"/>
      <c r="AA1335"/>
      <c r="AB1335"/>
      <c r="AC1335"/>
      <c r="AD1335"/>
      <c r="AE1335"/>
      <c r="AF1335"/>
      <c r="AG1335"/>
      <c r="AH1335"/>
    </row>
    <row r="1336" spans="1:34" x14ac:dyDescent="0.25">
      <c r="A1336"/>
      <c r="J1336"/>
      <c r="AA1336"/>
      <c r="AB1336"/>
      <c r="AC1336"/>
      <c r="AD1336"/>
      <c r="AE1336"/>
      <c r="AF1336"/>
      <c r="AG1336"/>
      <c r="AH1336"/>
    </row>
    <row r="1337" spans="1:34" x14ac:dyDescent="0.25">
      <c r="A1337"/>
      <c r="J1337"/>
      <c r="AA1337"/>
      <c r="AB1337"/>
      <c r="AC1337"/>
      <c r="AD1337"/>
      <c r="AE1337"/>
      <c r="AF1337"/>
      <c r="AG1337"/>
      <c r="AH1337"/>
    </row>
    <row r="1338" spans="1:34" x14ac:dyDescent="0.25">
      <c r="A1338"/>
      <c r="J1338"/>
      <c r="AA1338"/>
      <c r="AB1338"/>
      <c r="AC1338"/>
      <c r="AD1338"/>
      <c r="AE1338"/>
      <c r="AF1338"/>
      <c r="AG1338"/>
      <c r="AH1338"/>
    </row>
    <row r="1339" spans="1:34" x14ac:dyDescent="0.25">
      <c r="A1339"/>
      <c r="J1339"/>
      <c r="AA1339"/>
      <c r="AB1339"/>
      <c r="AC1339"/>
      <c r="AD1339"/>
      <c r="AE1339"/>
      <c r="AF1339"/>
      <c r="AG1339"/>
      <c r="AH1339"/>
    </row>
    <row r="1340" spans="1:34" x14ac:dyDescent="0.25">
      <c r="A1340"/>
      <c r="J1340"/>
      <c r="AA1340"/>
      <c r="AB1340"/>
      <c r="AC1340"/>
      <c r="AD1340"/>
      <c r="AE1340"/>
      <c r="AF1340"/>
      <c r="AG1340"/>
      <c r="AH1340"/>
    </row>
    <row r="1341" spans="1:34" x14ac:dyDescent="0.25">
      <c r="A1341"/>
      <c r="J1341"/>
      <c r="AA1341"/>
      <c r="AB1341"/>
      <c r="AC1341"/>
      <c r="AD1341"/>
      <c r="AE1341"/>
      <c r="AF1341"/>
      <c r="AG1341"/>
      <c r="AH1341"/>
    </row>
    <row r="1342" spans="1:34" x14ac:dyDescent="0.25">
      <c r="A1342"/>
      <c r="J1342"/>
      <c r="AA1342"/>
      <c r="AB1342"/>
      <c r="AC1342"/>
      <c r="AD1342"/>
      <c r="AE1342"/>
      <c r="AF1342"/>
      <c r="AG1342"/>
      <c r="AH1342"/>
    </row>
    <row r="1343" spans="1:34" x14ac:dyDescent="0.25">
      <c r="A1343"/>
      <c r="J1343"/>
      <c r="AA1343"/>
      <c r="AB1343"/>
      <c r="AC1343"/>
      <c r="AD1343"/>
      <c r="AE1343"/>
      <c r="AF1343"/>
      <c r="AG1343"/>
      <c r="AH1343"/>
    </row>
    <row r="1344" spans="1:34" x14ac:dyDescent="0.25">
      <c r="A1344"/>
      <c r="J1344"/>
      <c r="AA1344"/>
      <c r="AB1344"/>
      <c r="AC1344"/>
      <c r="AD1344"/>
      <c r="AE1344"/>
      <c r="AF1344"/>
      <c r="AG1344"/>
      <c r="AH1344"/>
    </row>
    <row r="1345" spans="1:34" x14ac:dyDescent="0.25">
      <c r="A1345"/>
      <c r="J1345"/>
      <c r="AA1345"/>
      <c r="AB1345"/>
      <c r="AC1345"/>
      <c r="AD1345"/>
      <c r="AE1345"/>
      <c r="AF1345"/>
      <c r="AG1345"/>
      <c r="AH1345"/>
    </row>
    <row r="1346" spans="1:34" x14ac:dyDescent="0.25">
      <c r="A1346"/>
      <c r="J1346"/>
      <c r="AA1346"/>
      <c r="AB1346"/>
      <c r="AC1346"/>
      <c r="AD1346"/>
      <c r="AE1346"/>
      <c r="AF1346"/>
      <c r="AG1346"/>
      <c r="AH1346"/>
    </row>
    <row r="1347" spans="1:34" x14ac:dyDescent="0.25">
      <c r="A1347"/>
      <c r="J1347"/>
      <c r="AA1347"/>
      <c r="AB1347"/>
      <c r="AC1347"/>
      <c r="AD1347"/>
      <c r="AE1347"/>
      <c r="AF1347"/>
      <c r="AG1347"/>
      <c r="AH1347"/>
    </row>
    <row r="1348" spans="1:34" x14ac:dyDescent="0.25">
      <c r="A1348"/>
      <c r="J1348"/>
      <c r="AA1348"/>
      <c r="AB1348"/>
      <c r="AC1348"/>
      <c r="AD1348"/>
      <c r="AE1348"/>
      <c r="AF1348"/>
      <c r="AG1348"/>
      <c r="AH1348"/>
    </row>
    <row r="1349" spans="1:34" x14ac:dyDescent="0.25">
      <c r="A1349"/>
      <c r="J1349"/>
      <c r="AA1349"/>
      <c r="AB1349"/>
      <c r="AC1349"/>
      <c r="AD1349"/>
      <c r="AE1349"/>
      <c r="AF1349"/>
      <c r="AG1349"/>
      <c r="AH1349"/>
    </row>
    <row r="1350" spans="1:34" x14ac:dyDescent="0.25">
      <c r="A1350"/>
      <c r="J1350"/>
      <c r="AA1350"/>
      <c r="AB1350"/>
      <c r="AC1350"/>
      <c r="AD1350"/>
      <c r="AE1350"/>
      <c r="AF1350"/>
      <c r="AG1350"/>
      <c r="AH1350"/>
    </row>
    <row r="1351" spans="1:34" x14ac:dyDescent="0.25">
      <c r="A1351"/>
      <c r="J1351"/>
      <c r="AA1351"/>
      <c r="AB1351"/>
      <c r="AC1351"/>
      <c r="AD1351"/>
      <c r="AE1351"/>
      <c r="AF1351"/>
      <c r="AG1351"/>
      <c r="AH1351"/>
    </row>
    <row r="1352" spans="1:34" x14ac:dyDescent="0.25">
      <c r="A1352"/>
      <c r="J1352"/>
      <c r="AA1352"/>
      <c r="AB1352"/>
      <c r="AC1352"/>
      <c r="AD1352"/>
      <c r="AE1352"/>
      <c r="AF1352"/>
      <c r="AG1352"/>
      <c r="AH1352"/>
    </row>
    <row r="1353" spans="1:34" x14ac:dyDescent="0.25">
      <c r="A1353"/>
      <c r="J1353"/>
      <c r="AA1353"/>
      <c r="AB1353"/>
      <c r="AC1353"/>
      <c r="AD1353"/>
      <c r="AE1353"/>
      <c r="AF1353"/>
      <c r="AG1353"/>
      <c r="AH1353"/>
    </row>
    <row r="1354" spans="1:34" x14ac:dyDescent="0.25">
      <c r="A1354"/>
      <c r="J1354"/>
      <c r="AA1354"/>
      <c r="AB1354"/>
      <c r="AC1354"/>
      <c r="AD1354"/>
      <c r="AE1354"/>
      <c r="AF1354"/>
      <c r="AG1354"/>
      <c r="AH1354"/>
    </row>
    <row r="1355" spans="1:34" x14ac:dyDescent="0.25">
      <c r="A1355"/>
      <c r="J1355"/>
      <c r="AA1355"/>
      <c r="AB1355"/>
      <c r="AC1355"/>
      <c r="AD1355"/>
      <c r="AE1355"/>
      <c r="AF1355"/>
      <c r="AG1355"/>
      <c r="AH1355"/>
    </row>
    <row r="1356" spans="1:34" x14ac:dyDescent="0.25">
      <c r="A1356"/>
      <c r="J1356"/>
      <c r="AA1356"/>
      <c r="AB1356"/>
      <c r="AC1356"/>
      <c r="AD1356"/>
      <c r="AE1356"/>
      <c r="AF1356"/>
      <c r="AG1356"/>
      <c r="AH1356"/>
    </row>
    <row r="1357" spans="1:34" x14ac:dyDescent="0.25">
      <c r="A1357"/>
      <c r="J1357"/>
      <c r="AA1357"/>
      <c r="AB1357"/>
      <c r="AC1357"/>
      <c r="AD1357"/>
      <c r="AE1357"/>
      <c r="AF1357"/>
      <c r="AG1357"/>
      <c r="AH1357"/>
    </row>
    <row r="1358" spans="1:34" x14ac:dyDescent="0.25">
      <c r="A1358"/>
      <c r="J1358"/>
      <c r="AA1358"/>
      <c r="AB1358"/>
      <c r="AC1358"/>
      <c r="AD1358"/>
      <c r="AE1358"/>
      <c r="AF1358"/>
      <c r="AG1358"/>
      <c r="AH1358"/>
    </row>
    <row r="1359" spans="1:34" x14ac:dyDescent="0.25">
      <c r="A1359"/>
      <c r="J1359"/>
      <c r="AA1359"/>
      <c r="AB1359"/>
      <c r="AC1359"/>
      <c r="AD1359"/>
      <c r="AE1359"/>
      <c r="AF1359"/>
      <c r="AG1359"/>
      <c r="AH1359"/>
    </row>
    <row r="1360" spans="1:34" x14ac:dyDescent="0.25">
      <c r="A1360"/>
      <c r="J1360"/>
      <c r="AA1360"/>
      <c r="AB1360"/>
      <c r="AC1360"/>
      <c r="AD1360"/>
      <c r="AE1360"/>
      <c r="AF1360"/>
      <c r="AG1360"/>
      <c r="AH1360"/>
    </row>
    <row r="1361" spans="1:34" x14ac:dyDescent="0.25">
      <c r="A1361"/>
      <c r="J1361"/>
      <c r="AA1361"/>
      <c r="AB1361"/>
      <c r="AC1361"/>
      <c r="AD1361"/>
      <c r="AE1361"/>
      <c r="AF1361"/>
      <c r="AG1361"/>
      <c r="AH1361"/>
    </row>
    <row r="1362" spans="1:34" x14ac:dyDescent="0.25">
      <c r="A1362"/>
      <c r="J1362"/>
      <c r="AA1362"/>
      <c r="AB1362"/>
      <c r="AC1362"/>
      <c r="AD1362"/>
      <c r="AE1362"/>
      <c r="AF1362"/>
      <c r="AG1362"/>
      <c r="AH1362"/>
    </row>
    <row r="1363" spans="1:34" x14ac:dyDescent="0.25">
      <c r="A1363"/>
      <c r="J1363"/>
      <c r="AA1363"/>
      <c r="AB1363"/>
      <c r="AC1363"/>
      <c r="AD1363"/>
      <c r="AE1363"/>
      <c r="AF1363"/>
      <c r="AG1363"/>
      <c r="AH1363"/>
    </row>
    <row r="1364" spans="1:34" x14ac:dyDescent="0.25">
      <c r="A1364"/>
      <c r="J1364"/>
      <c r="AA1364"/>
      <c r="AB1364"/>
      <c r="AC1364"/>
      <c r="AD1364"/>
      <c r="AE1364"/>
      <c r="AF1364"/>
      <c r="AG1364"/>
      <c r="AH1364"/>
    </row>
    <row r="1365" spans="1:34" x14ac:dyDescent="0.25">
      <c r="A1365"/>
      <c r="J1365"/>
      <c r="AA1365"/>
      <c r="AB1365"/>
      <c r="AC1365"/>
      <c r="AD1365"/>
      <c r="AE1365"/>
      <c r="AF1365"/>
      <c r="AG1365"/>
      <c r="AH1365"/>
    </row>
    <row r="1366" spans="1:34" x14ac:dyDescent="0.25">
      <c r="A1366"/>
      <c r="J1366"/>
      <c r="AA1366"/>
      <c r="AB1366"/>
      <c r="AC1366"/>
      <c r="AD1366"/>
      <c r="AE1366"/>
      <c r="AF1366"/>
      <c r="AG1366"/>
      <c r="AH1366"/>
    </row>
    <row r="1367" spans="1:34" x14ac:dyDescent="0.25">
      <c r="A1367"/>
      <c r="J1367"/>
      <c r="AA1367"/>
      <c r="AB1367"/>
      <c r="AC1367"/>
      <c r="AD1367"/>
      <c r="AE1367"/>
      <c r="AF1367"/>
      <c r="AG1367"/>
      <c r="AH1367"/>
    </row>
    <row r="1368" spans="1:34" x14ac:dyDescent="0.25">
      <c r="A1368"/>
      <c r="J1368"/>
      <c r="AA1368"/>
      <c r="AB1368"/>
      <c r="AC1368"/>
      <c r="AD1368"/>
      <c r="AE1368"/>
      <c r="AF1368"/>
      <c r="AG1368"/>
      <c r="AH1368"/>
    </row>
    <row r="1369" spans="1:34" x14ac:dyDescent="0.25">
      <c r="A1369"/>
      <c r="J1369"/>
      <c r="AA1369"/>
      <c r="AB1369"/>
      <c r="AC1369"/>
      <c r="AD1369"/>
      <c r="AE1369"/>
      <c r="AF1369"/>
      <c r="AG1369"/>
      <c r="AH1369"/>
    </row>
    <row r="1370" spans="1:34" x14ac:dyDescent="0.25">
      <c r="A1370"/>
      <c r="J1370"/>
      <c r="AA1370"/>
      <c r="AB1370"/>
      <c r="AC1370"/>
      <c r="AD1370"/>
      <c r="AE1370"/>
      <c r="AF1370"/>
      <c r="AG1370"/>
      <c r="AH1370"/>
    </row>
    <row r="1371" spans="1:34" x14ac:dyDescent="0.25">
      <c r="A1371"/>
      <c r="J1371"/>
      <c r="AA1371"/>
      <c r="AB1371"/>
      <c r="AC1371"/>
      <c r="AD1371"/>
      <c r="AE1371"/>
      <c r="AF1371"/>
      <c r="AG1371"/>
      <c r="AH1371"/>
    </row>
    <row r="1372" spans="1:34" x14ac:dyDescent="0.25">
      <c r="A1372"/>
      <c r="J1372"/>
      <c r="AA1372"/>
      <c r="AB1372"/>
      <c r="AC1372"/>
      <c r="AD1372"/>
      <c r="AE1372"/>
      <c r="AF1372"/>
      <c r="AG1372"/>
      <c r="AH1372"/>
    </row>
    <row r="1373" spans="1:34" x14ac:dyDescent="0.25">
      <c r="A1373"/>
      <c r="J1373"/>
      <c r="AA1373"/>
      <c r="AB1373"/>
      <c r="AC1373"/>
      <c r="AD1373"/>
      <c r="AE1373"/>
      <c r="AF1373"/>
      <c r="AG1373"/>
      <c r="AH1373"/>
    </row>
    <row r="1374" spans="1:34" x14ac:dyDescent="0.25">
      <c r="A1374"/>
      <c r="J1374"/>
      <c r="AA1374"/>
      <c r="AB1374"/>
      <c r="AC1374"/>
      <c r="AD1374"/>
      <c r="AE1374"/>
      <c r="AF1374"/>
      <c r="AG1374"/>
      <c r="AH1374"/>
    </row>
    <row r="1375" spans="1:34" x14ac:dyDescent="0.25">
      <c r="A1375"/>
      <c r="J1375"/>
      <c r="AA1375"/>
      <c r="AB1375"/>
      <c r="AC1375"/>
      <c r="AD1375"/>
      <c r="AE1375"/>
      <c r="AF1375"/>
      <c r="AG1375"/>
      <c r="AH1375"/>
    </row>
    <row r="1376" spans="1:34" x14ac:dyDescent="0.25">
      <c r="A1376"/>
      <c r="J1376"/>
      <c r="AA1376"/>
      <c r="AB1376"/>
      <c r="AC1376"/>
      <c r="AD1376"/>
      <c r="AE1376"/>
      <c r="AF1376"/>
      <c r="AG1376"/>
      <c r="AH1376"/>
    </row>
    <row r="1377" spans="1:34" x14ac:dyDescent="0.25">
      <c r="A1377"/>
      <c r="J1377"/>
      <c r="AA1377"/>
      <c r="AB1377"/>
      <c r="AC1377"/>
      <c r="AD1377"/>
      <c r="AE1377"/>
      <c r="AF1377"/>
      <c r="AG1377"/>
      <c r="AH1377"/>
    </row>
    <row r="1378" spans="1:34" x14ac:dyDescent="0.25">
      <c r="A1378"/>
      <c r="J1378"/>
      <c r="AA1378"/>
      <c r="AB1378"/>
      <c r="AC1378"/>
      <c r="AD1378"/>
      <c r="AE1378"/>
      <c r="AF1378"/>
      <c r="AG1378"/>
      <c r="AH1378"/>
    </row>
    <row r="1379" spans="1:34" x14ac:dyDescent="0.25">
      <c r="A1379"/>
      <c r="J1379"/>
      <c r="AA1379"/>
      <c r="AB1379"/>
      <c r="AC1379"/>
      <c r="AD1379"/>
      <c r="AE1379"/>
      <c r="AF1379"/>
      <c r="AG1379"/>
      <c r="AH1379"/>
    </row>
    <row r="1380" spans="1:34" x14ac:dyDescent="0.25">
      <c r="A1380"/>
      <c r="J1380"/>
      <c r="AA1380"/>
      <c r="AB1380"/>
      <c r="AC1380"/>
      <c r="AD1380"/>
      <c r="AE1380"/>
      <c r="AF1380"/>
      <c r="AG1380"/>
      <c r="AH1380"/>
    </row>
    <row r="1381" spans="1:34" x14ac:dyDescent="0.25">
      <c r="A1381"/>
      <c r="J1381"/>
      <c r="AA1381"/>
      <c r="AB1381"/>
      <c r="AC1381"/>
      <c r="AD1381"/>
      <c r="AE1381"/>
      <c r="AF1381"/>
      <c r="AG1381"/>
      <c r="AH1381"/>
    </row>
    <row r="1382" spans="1:34" x14ac:dyDescent="0.25">
      <c r="A1382"/>
      <c r="J1382"/>
      <c r="AA1382"/>
      <c r="AB1382"/>
      <c r="AC1382"/>
      <c r="AD1382"/>
      <c r="AE1382"/>
      <c r="AF1382"/>
      <c r="AG1382"/>
      <c r="AH1382"/>
    </row>
    <row r="1383" spans="1:34" x14ac:dyDescent="0.25">
      <c r="A1383"/>
      <c r="J1383"/>
      <c r="AA1383"/>
      <c r="AB1383"/>
      <c r="AC1383"/>
      <c r="AD1383"/>
      <c r="AE1383"/>
      <c r="AF1383"/>
      <c r="AG1383"/>
      <c r="AH1383"/>
    </row>
    <row r="1384" spans="1:34" x14ac:dyDescent="0.25">
      <c r="A1384"/>
      <c r="J1384"/>
      <c r="AA1384"/>
      <c r="AB1384"/>
      <c r="AC1384"/>
      <c r="AD1384"/>
      <c r="AE1384"/>
      <c r="AF1384"/>
      <c r="AG1384"/>
      <c r="AH1384"/>
    </row>
    <row r="1385" spans="1:34" x14ac:dyDescent="0.25">
      <c r="A1385"/>
      <c r="J1385"/>
      <c r="AA1385"/>
      <c r="AB1385"/>
      <c r="AC1385"/>
      <c r="AD1385"/>
      <c r="AE1385"/>
      <c r="AF1385"/>
      <c r="AG1385"/>
      <c r="AH1385"/>
    </row>
    <row r="1386" spans="1:34" x14ac:dyDescent="0.25">
      <c r="A1386"/>
      <c r="J1386"/>
      <c r="AA1386"/>
      <c r="AB1386"/>
      <c r="AC1386"/>
      <c r="AD1386"/>
      <c r="AE1386"/>
      <c r="AF1386"/>
      <c r="AG1386"/>
      <c r="AH1386"/>
    </row>
    <row r="1387" spans="1:34" x14ac:dyDescent="0.25">
      <c r="A1387"/>
      <c r="J1387"/>
      <c r="AA1387"/>
      <c r="AB1387"/>
      <c r="AC1387"/>
      <c r="AD1387"/>
      <c r="AE1387"/>
      <c r="AF1387"/>
      <c r="AG1387"/>
      <c r="AH1387"/>
    </row>
    <row r="1388" spans="1:34" x14ac:dyDescent="0.25">
      <c r="A1388"/>
      <c r="J1388"/>
      <c r="AA1388"/>
      <c r="AB1388"/>
      <c r="AC1388"/>
      <c r="AD1388"/>
      <c r="AE1388"/>
      <c r="AF1388"/>
      <c r="AG1388"/>
      <c r="AH1388"/>
    </row>
    <row r="1389" spans="1:34" x14ac:dyDescent="0.25">
      <c r="A1389"/>
      <c r="J1389"/>
      <c r="AA1389"/>
      <c r="AB1389"/>
      <c r="AC1389"/>
      <c r="AD1389"/>
      <c r="AE1389"/>
      <c r="AF1389"/>
      <c r="AG1389"/>
      <c r="AH1389"/>
    </row>
    <row r="1390" spans="1:34" x14ac:dyDescent="0.25">
      <c r="A1390"/>
      <c r="J1390"/>
      <c r="AA1390"/>
      <c r="AB1390"/>
      <c r="AC1390"/>
      <c r="AD1390"/>
      <c r="AE1390"/>
      <c r="AF1390"/>
      <c r="AG1390"/>
      <c r="AH1390"/>
    </row>
    <row r="1391" spans="1:34" x14ac:dyDescent="0.25">
      <c r="A1391"/>
      <c r="J1391"/>
      <c r="AA1391"/>
      <c r="AB1391"/>
      <c r="AC1391"/>
      <c r="AD1391"/>
      <c r="AE1391"/>
      <c r="AF1391"/>
      <c r="AG1391"/>
      <c r="AH1391"/>
    </row>
    <row r="1392" spans="1:34" x14ac:dyDescent="0.25">
      <c r="A1392"/>
      <c r="J1392"/>
      <c r="AA1392"/>
      <c r="AB1392"/>
      <c r="AC1392"/>
      <c r="AD1392"/>
      <c r="AE1392"/>
      <c r="AF1392"/>
      <c r="AG1392"/>
      <c r="AH1392"/>
    </row>
    <row r="1393" spans="1:34" x14ac:dyDescent="0.25">
      <c r="A1393"/>
      <c r="J1393"/>
      <c r="AA1393"/>
      <c r="AB1393"/>
      <c r="AC1393"/>
      <c r="AD1393"/>
      <c r="AE1393"/>
      <c r="AF1393"/>
      <c r="AG1393"/>
      <c r="AH1393"/>
    </row>
    <row r="1394" spans="1:34" x14ac:dyDescent="0.25">
      <c r="A1394"/>
      <c r="J1394"/>
      <c r="AA1394"/>
      <c r="AB1394"/>
      <c r="AC1394"/>
      <c r="AD1394"/>
      <c r="AE1394"/>
      <c r="AF1394"/>
      <c r="AG1394"/>
      <c r="AH1394"/>
    </row>
    <row r="1395" spans="1:34" x14ac:dyDescent="0.25">
      <c r="A1395"/>
      <c r="J1395"/>
      <c r="AA1395"/>
      <c r="AB1395"/>
      <c r="AC1395"/>
      <c r="AD1395"/>
      <c r="AE1395"/>
      <c r="AF1395"/>
      <c r="AG1395"/>
      <c r="AH1395"/>
    </row>
    <row r="1396" spans="1:34" x14ac:dyDescent="0.25">
      <c r="A1396"/>
      <c r="J1396"/>
      <c r="AA1396"/>
      <c r="AB1396"/>
      <c r="AC1396"/>
      <c r="AD1396"/>
      <c r="AE1396"/>
      <c r="AF1396"/>
      <c r="AG1396"/>
      <c r="AH1396"/>
    </row>
    <row r="1397" spans="1:34" x14ac:dyDescent="0.25">
      <c r="A1397"/>
      <c r="J1397"/>
      <c r="AA1397"/>
      <c r="AB1397"/>
      <c r="AC1397"/>
      <c r="AD1397"/>
      <c r="AE1397"/>
      <c r="AF1397"/>
      <c r="AG1397"/>
      <c r="AH1397"/>
    </row>
    <row r="1398" spans="1:34" x14ac:dyDescent="0.25">
      <c r="A1398"/>
      <c r="J1398"/>
      <c r="AA1398"/>
      <c r="AB1398"/>
      <c r="AC1398"/>
      <c r="AD1398"/>
      <c r="AE1398"/>
      <c r="AF1398"/>
      <c r="AG1398"/>
      <c r="AH1398"/>
    </row>
    <row r="1399" spans="1:34" x14ac:dyDescent="0.25">
      <c r="A1399"/>
      <c r="J1399"/>
      <c r="AA1399"/>
      <c r="AB1399"/>
      <c r="AC1399"/>
      <c r="AD1399"/>
      <c r="AE1399"/>
      <c r="AF1399"/>
      <c r="AG1399"/>
      <c r="AH1399"/>
    </row>
    <row r="1400" spans="1:34" x14ac:dyDescent="0.25">
      <c r="A1400"/>
      <c r="J1400"/>
      <c r="AA1400"/>
      <c r="AB1400"/>
      <c r="AC1400"/>
      <c r="AD1400"/>
      <c r="AE1400"/>
      <c r="AF1400"/>
      <c r="AG1400"/>
      <c r="AH1400"/>
    </row>
    <row r="1401" spans="1:34" x14ac:dyDescent="0.25">
      <c r="A1401"/>
      <c r="J1401"/>
      <c r="AA1401"/>
      <c r="AB1401"/>
      <c r="AC1401"/>
      <c r="AD1401"/>
      <c r="AE1401"/>
      <c r="AF1401"/>
      <c r="AG1401"/>
      <c r="AH1401"/>
    </row>
    <row r="1402" spans="1:34" x14ac:dyDescent="0.25">
      <c r="A1402"/>
      <c r="J1402"/>
      <c r="AA1402"/>
      <c r="AB1402"/>
      <c r="AC1402"/>
      <c r="AD1402"/>
      <c r="AE1402"/>
      <c r="AF1402"/>
      <c r="AG1402"/>
      <c r="AH1402"/>
    </row>
    <row r="1403" spans="1:34" x14ac:dyDescent="0.25">
      <c r="A1403"/>
      <c r="J1403"/>
      <c r="AA1403"/>
      <c r="AB1403"/>
      <c r="AC1403"/>
      <c r="AD1403"/>
      <c r="AE1403"/>
      <c r="AF1403"/>
      <c r="AG1403"/>
      <c r="AH1403"/>
    </row>
    <row r="1404" spans="1:34" x14ac:dyDescent="0.25">
      <c r="A1404"/>
      <c r="J1404"/>
      <c r="AA1404"/>
      <c r="AB1404"/>
      <c r="AC1404"/>
      <c r="AD1404"/>
      <c r="AE1404"/>
      <c r="AF1404"/>
      <c r="AG1404"/>
      <c r="AH1404"/>
    </row>
    <row r="1405" spans="1:34" x14ac:dyDescent="0.25">
      <c r="A1405"/>
      <c r="J1405"/>
      <c r="AA1405"/>
      <c r="AB1405"/>
      <c r="AC1405"/>
      <c r="AD1405"/>
      <c r="AE1405"/>
      <c r="AF1405"/>
      <c r="AG1405"/>
      <c r="AH1405"/>
    </row>
    <row r="1406" spans="1:34" x14ac:dyDescent="0.25">
      <c r="A1406"/>
      <c r="J1406"/>
      <c r="AA1406"/>
      <c r="AB1406"/>
      <c r="AC1406"/>
      <c r="AD1406"/>
      <c r="AE1406"/>
      <c r="AF1406"/>
      <c r="AG1406"/>
      <c r="AH1406"/>
    </row>
    <row r="1407" spans="1:34" x14ac:dyDescent="0.25">
      <c r="A1407"/>
      <c r="J1407"/>
      <c r="AA1407"/>
      <c r="AB1407"/>
      <c r="AC1407"/>
      <c r="AD1407"/>
      <c r="AE1407"/>
      <c r="AF1407"/>
      <c r="AG1407"/>
      <c r="AH1407"/>
    </row>
    <row r="1408" spans="1:34" x14ac:dyDescent="0.25">
      <c r="A1408"/>
      <c r="J1408"/>
      <c r="AA1408"/>
      <c r="AB1408"/>
      <c r="AC1408"/>
      <c r="AD1408"/>
      <c r="AE1408"/>
      <c r="AF1408"/>
      <c r="AG1408"/>
      <c r="AH1408"/>
    </row>
    <row r="1409" spans="1:34" x14ac:dyDescent="0.25">
      <c r="A1409"/>
      <c r="J1409"/>
      <c r="AA1409"/>
      <c r="AB1409"/>
      <c r="AC1409"/>
      <c r="AD1409"/>
      <c r="AE1409"/>
      <c r="AF1409"/>
      <c r="AG1409"/>
      <c r="AH1409"/>
    </row>
    <row r="1410" spans="1:34" x14ac:dyDescent="0.25">
      <c r="A1410"/>
      <c r="J1410"/>
      <c r="AA1410"/>
      <c r="AB1410"/>
      <c r="AC1410"/>
      <c r="AD1410"/>
      <c r="AE1410"/>
      <c r="AF1410"/>
      <c r="AG1410"/>
      <c r="AH1410"/>
    </row>
    <row r="1411" spans="1:34" x14ac:dyDescent="0.25">
      <c r="A1411"/>
      <c r="J1411"/>
      <c r="AA1411"/>
      <c r="AB1411"/>
      <c r="AC1411"/>
      <c r="AD1411"/>
      <c r="AE1411"/>
      <c r="AF1411"/>
      <c r="AG1411"/>
      <c r="AH1411"/>
    </row>
    <row r="1412" spans="1:34" x14ac:dyDescent="0.25">
      <c r="A1412"/>
      <c r="J1412"/>
      <c r="AA1412"/>
      <c r="AB1412"/>
      <c r="AC1412"/>
      <c r="AD1412"/>
      <c r="AE1412"/>
      <c r="AF1412"/>
      <c r="AG1412"/>
      <c r="AH1412"/>
    </row>
    <row r="1413" spans="1:34" x14ac:dyDescent="0.25">
      <c r="A1413"/>
      <c r="J1413"/>
      <c r="AA1413"/>
      <c r="AB1413"/>
      <c r="AC1413"/>
      <c r="AD1413"/>
      <c r="AE1413"/>
      <c r="AF1413"/>
      <c r="AG1413"/>
      <c r="AH1413"/>
    </row>
    <row r="1414" spans="1:34" x14ac:dyDescent="0.25">
      <c r="A1414"/>
      <c r="J1414"/>
      <c r="AA1414"/>
      <c r="AB1414"/>
      <c r="AC1414"/>
      <c r="AD1414"/>
      <c r="AE1414"/>
      <c r="AF1414"/>
      <c r="AG1414"/>
      <c r="AH1414"/>
    </row>
    <row r="1415" spans="1:34" x14ac:dyDescent="0.25">
      <c r="A1415"/>
      <c r="J1415"/>
      <c r="AA1415"/>
      <c r="AB1415"/>
      <c r="AC1415"/>
      <c r="AD1415"/>
      <c r="AE1415"/>
      <c r="AF1415"/>
      <c r="AG1415"/>
      <c r="AH1415"/>
    </row>
    <row r="1416" spans="1:34" x14ac:dyDescent="0.25">
      <c r="A1416"/>
      <c r="J1416"/>
      <c r="AA1416"/>
      <c r="AB1416"/>
      <c r="AC1416"/>
      <c r="AD1416"/>
      <c r="AE1416"/>
      <c r="AF1416"/>
      <c r="AG1416"/>
      <c r="AH1416"/>
    </row>
    <row r="1417" spans="1:34" x14ac:dyDescent="0.25">
      <c r="A1417"/>
      <c r="J1417"/>
      <c r="AA1417"/>
      <c r="AB1417"/>
      <c r="AC1417"/>
      <c r="AD1417"/>
      <c r="AE1417"/>
      <c r="AF1417"/>
      <c r="AG1417"/>
      <c r="AH1417"/>
    </row>
    <row r="1418" spans="1:34" x14ac:dyDescent="0.25">
      <c r="A1418"/>
      <c r="J1418"/>
      <c r="AA1418"/>
      <c r="AB1418"/>
      <c r="AC1418"/>
      <c r="AD1418"/>
      <c r="AE1418"/>
      <c r="AF1418"/>
      <c r="AG1418"/>
      <c r="AH1418"/>
    </row>
    <row r="1419" spans="1:34" x14ac:dyDescent="0.25">
      <c r="A1419"/>
      <c r="J1419"/>
      <c r="AA1419"/>
      <c r="AB1419"/>
      <c r="AC1419"/>
      <c r="AD1419"/>
      <c r="AE1419"/>
      <c r="AF1419"/>
      <c r="AG1419"/>
      <c r="AH1419"/>
    </row>
    <row r="1420" spans="1:34" x14ac:dyDescent="0.25">
      <c r="A1420"/>
      <c r="J1420"/>
      <c r="AA1420"/>
      <c r="AB1420"/>
      <c r="AC1420"/>
      <c r="AD1420"/>
      <c r="AE1420"/>
      <c r="AF1420"/>
      <c r="AG1420"/>
      <c r="AH1420"/>
    </row>
    <row r="1421" spans="1:34" x14ac:dyDescent="0.25">
      <c r="A1421"/>
      <c r="J1421"/>
      <c r="AA1421"/>
      <c r="AB1421"/>
      <c r="AC1421"/>
      <c r="AD1421"/>
      <c r="AE1421"/>
      <c r="AF1421"/>
      <c r="AG1421"/>
      <c r="AH1421"/>
    </row>
    <row r="1422" spans="1:34" x14ac:dyDescent="0.25">
      <c r="A1422"/>
      <c r="J1422"/>
      <c r="AA1422"/>
      <c r="AB1422"/>
      <c r="AC1422"/>
      <c r="AD1422"/>
      <c r="AE1422"/>
      <c r="AF1422"/>
      <c r="AG1422"/>
      <c r="AH1422"/>
    </row>
    <row r="1423" spans="1:34" x14ac:dyDescent="0.25">
      <c r="A1423"/>
      <c r="J1423"/>
      <c r="AA1423"/>
      <c r="AB1423"/>
      <c r="AC1423"/>
      <c r="AD1423"/>
      <c r="AE1423"/>
      <c r="AF1423"/>
      <c r="AG1423"/>
      <c r="AH1423"/>
    </row>
    <row r="1424" spans="1:34" x14ac:dyDescent="0.25">
      <c r="A1424"/>
      <c r="J1424"/>
      <c r="AA1424"/>
      <c r="AB1424"/>
      <c r="AC1424"/>
      <c r="AD1424"/>
      <c r="AE1424"/>
      <c r="AF1424"/>
      <c r="AG1424"/>
      <c r="AH1424"/>
    </row>
    <row r="1425" spans="1:34" x14ac:dyDescent="0.25">
      <c r="A1425"/>
      <c r="J1425"/>
      <c r="AA1425"/>
      <c r="AB1425"/>
      <c r="AC1425"/>
      <c r="AD1425"/>
      <c r="AE1425"/>
      <c r="AF1425"/>
      <c r="AG1425"/>
      <c r="AH1425"/>
    </row>
    <row r="1426" spans="1:34" x14ac:dyDescent="0.25">
      <c r="A1426"/>
      <c r="J1426"/>
      <c r="AA1426"/>
      <c r="AB1426"/>
      <c r="AC1426"/>
      <c r="AD1426"/>
      <c r="AE1426"/>
      <c r="AF1426"/>
      <c r="AG1426"/>
      <c r="AH1426"/>
    </row>
    <row r="1427" spans="1:34" x14ac:dyDescent="0.25">
      <c r="A1427"/>
      <c r="J1427"/>
      <c r="AA1427"/>
      <c r="AB1427"/>
      <c r="AC1427"/>
      <c r="AD1427"/>
      <c r="AE1427"/>
      <c r="AF1427"/>
      <c r="AG1427"/>
      <c r="AH1427"/>
    </row>
    <row r="1428" spans="1:34" x14ac:dyDescent="0.25">
      <c r="A1428"/>
      <c r="J1428"/>
      <c r="AA1428"/>
      <c r="AB1428"/>
      <c r="AC1428"/>
      <c r="AD1428"/>
      <c r="AE1428"/>
      <c r="AF1428"/>
      <c r="AG1428"/>
      <c r="AH1428"/>
    </row>
    <row r="1429" spans="1:34" x14ac:dyDescent="0.25">
      <c r="A1429"/>
      <c r="J1429"/>
      <c r="AA1429"/>
      <c r="AB1429"/>
      <c r="AC1429"/>
      <c r="AD1429"/>
      <c r="AE1429"/>
      <c r="AF1429"/>
      <c r="AG1429"/>
      <c r="AH1429"/>
    </row>
    <row r="1430" spans="1:34" x14ac:dyDescent="0.25">
      <c r="A1430"/>
      <c r="J1430"/>
      <c r="AA1430"/>
      <c r="AB1430"/>
      <c r="AC1430"/>
      <c r="AD1430"/>
      <c r="AE1430"/>
      <c r="AF1430"/>
      <c r="AG1430"/>
      <c r="AH1430"/>
    </row>
    <row r="1431" spans="1:34" x14ac:dyDescent="0.25">
      <c r="A1431"/>
      <c r="J1431"/>
      <c r="AA1431"/>
      <c r="AB1431"/>
      <c r="AC1431"/>
      <c r="AD1431"/>
      <c r="AE1431"/>
      <c r="AF1431"/>
      <c r="AG1431"/>
      <c r="AH1431"/>
    </row>
    <row r="1432" spans="1:34" x14ac:dyDescent="0.25">
      <c r="A1432"/>
      <c r="J1432"/>
      <c r="AA1432"/>
      <c r="AB1432"/>
      <c r="AC1432"/>
      <c r="AD1432"/>
      <c r="AE1432"/>
      <c r="AF1432"/>
      <c r="AG1432"/>
      <c r="AH1432"/>
    </row>
    <row r="1433" spans="1:34" x14ac:dyDescent="0.25">
      <c r="A1433"/>
      <c r="J1433"/>
      <c r="AA1433"/>
      <c r="AB1433"/>
      <c r="AC1433"/>
      <c r="AD1433"/>
      <c r="AE1433"/>
      <c r="AF1433"/>
      <c r="AG1433"/>
      <c r="AH1433"/>
    </row>
    <row r="1434" spans="1:34" x14ac:dyDescent="0.25">
      <c r="A1434"/>
      <c r="J1434"/>
      <c r="AA1434"/>
      <c r="AB1434"/>
      <c r="AC1434"/>
      <c r="AD1434"/>
      <c r="AE1434"/>
      <c r="AF1434"/>
      <c r="AG1434"/>
      <c r="AH1434"/>
    </row>
    <row r="1435" spans="1:34" x14ac:dyDescent="0.25">
      <c r="A1435"/>
      <c r="J1435"/>
      <c r="AA1435"/>
      <c r="AB1435"/>
      <c r="AC1435"/>
      <c r="AD1435"/>
      <c r="AE1435"/>
      <c r="AF1435"/>
      <c r="AG1435"/>
      <c r="AH1435"/>
    </row>
    <row r="1436" spans="1:34" x14ac:dyDescent="0.25">
      <c r="A1436"/>
      <c r="J1436"/>
      <c r="AA1436"/>
      <c r="AB1436"/>
      <c r="AC1436"/>
      <c r="AD1436"/>
      <c r="AE1436"/>
      <c r="AF1436"/>
      <c r="AG1436"/>
      <c r="AH1436"/>
    </row>
    <row r="1437" spans="1:34" x14ac:dyDescent="0.25">
      <c r="A1437"/>
      <c r="J1437"/>
      <c r="AA1437"/>
      <c r="AB1437"/>
      <c r="AC1437"/>
      <c r="AD1437"/>
      <c r="AE1437"/>
      <c r="AF1437"/>
      <c r="AG1437"/>
      <c r="AH1437"/>
    </row>
    <row r="1438" spans="1:34" x14ac:dyDescent="0.25">
      <c r="A1438"/>
      <c r="J1438"/>
      <c r="AA1438"/>
      <c r="AB1438"/>
      <c r="AC1438"/>
      <c r="AD1438"/>
      <c r="AE1438"/>
      <c r="AF1438"/>
      <c r="AG1438"/>
      <c r="AH1438"/>
    </row>
    <row r="1439" spans="1:34" x14ac:dyDescent="0.25">
      <c r="A1439"/>
      <c r="J1439"/>
      <c r="AA1439"/>
      <c r="AB1439"/>
      <c r="AC1439"/>
      <c r="AD1439"/>
      <c r="AE1439"/>
      <c r="AF1439"/>
      <c r="AG1439"/>
      <c r="AH1439"/>
    </row>
    <row r="1440" spans="1:34" x14ac:dyDescent="0.25">
      <c r="A1440"/>
      <c r="J1440"/>
      <c r="AA1440"/>
      <c r="AB1440"/>
      <c r="AC1440"/>
      <c r="AD1440"/>
      <c r="AE1440"/>
      <c r="AF1440"/>
      <c r="AG1440"/>
      <c r="AH1440"/>
    </row>
    <row r="1441" spans="1:34" x14ac:dyDescent="0.25">
      <c r="A1441"/>
      <c r="J1441"/>
      <c r="AA1441"/>
      <c r="AB1441"/>
      <c r="AC1441"/>
      <c r="AD1441"/>
      <c r="AE1441"/>
      <c r="AF1441"/>
      <c r="AG1441"/>
      <c r="AH1441"/>
    </row>
    <row r="1442" spans="1:34" x14ac:dyDescent="0.25">
      <c r="A1442"/>
      <c r="J1442"/>
      <c r="AA1442"/>
      <c r="AB1442"/>
      <c r="AC1442"/>
      <c r="AD1442"/>
      <c r="AE1442"/>
      <c r="AF1442"/>
      <c r="AG1442"/>
      <c r="AH1442"/>
    </row>
    <row r="1443" spans="1:34" x14ac:dyDescent="0.25">
      <c r="A1443"/>
      <c r="J1443"/>
      <c r="AA1443"/>
      <c r="AB1443"/>
      <c r="AC1443"/>
      <c r="AD1443"/>
      <c r="AE1443"/>
      <c r="AF1443"/>
      <c r="AG1443"/>
      <c r="AH1443"/>
    </row>
    <row r="1444" spans="1:34" x14ac:dyDescent="0.25">
      <c r="A1444"/>
      <c r="J1444"/>
      <c r="AA1444"/>
      <c r="AB1444"/>
      <c r="AC1444"/>
      <c r="AD1444"/>
      <c r="AE1444"/>
      <c r="AF1444"/>
      <c r="AG1444"/>
      <c r="AH1444"/>
    </row>
    <row r="1445" spans="1:34" x14ac:dyDescent="0.25">
      <c r="A1445"/>
      <c r="J1445"/>
      <c r="AA1445"/>
      <c r="AB1445"/>
      <c r="AC1445"/>
      <c r="AD1445"/>
      <c r="AE1445"/>
      <c r="AF1445"/>
      <c r="AG1445"/>
      <c r="AH1445"/>
    </row>
    <row r="1446" spans="1:34" x14ac:dyDescent="0.25">
      <c r="A1446"/>
      <c r="J1446"/>
      <c r="AA1446"/>
      <c r="AB1446"/>
      <c r="AC1446"/>
      <c r="AD1446"/>
      <c r="AE1446"/>
      <c r="AF1446"/>
      <c r="AG1446"/>
      <c r="AH1446"/>
    </row>
    <row r="1447" spans="1:34" x14ac:dyDescent="0.25">
      <c r="A1447"/>
      <c r="J1447"/>
      <c r="AA1447"/>
      <c r="AB1447"/>
      <c r="AC1447"/>
      <c r="AD1447"/>
      <c r="AE1447"/>
      <c r="AF1447"/>
      <c r="AG1447"/>
      <c r="AH1447"/>
    </row>
    <row r="1448" spans="1:34" x14ac:dyDescent="0.25">
      <c r="A1448"/>
      <c r="J1448"/>
      <c r="AA1448"/>
      <c r="AB1448"/>
      <c r="AC1448"/>
      <c r="AD1448"/>
      <c r="AE1448"/>
      <c r="AF1448"/>
      <c r="AG1448"/>
      <c r="AH1448"/>
    </row>
    <row r="1449" spans="1:34" x14ac:dyDescent="0.25">
      <c r="A1449"/>
      <c r="J1449"/>
      <c r="AA1449"/>
      <c r="AB1449"/>
      <c r="AC1449"/>
      <c r="AD1449"/>
      <c r="AE1449"/>
      <c r="AF1449"/>
      <c r="AG1449"/>
      <c r="AH1449"/>
    </row>
    <row r="1450" spans="1:34" x14ac:dyDescent="0.25">
      <c r="A1450"/>
      <c r="J1450"/>
      <c r="AA1450"/>
      <c r="AB1450"/>
      <c r="AC1450"/>
      <c r="AD1450"/>
      <c r="AE1450"/>
      <c r="AF1450"/>
      <c r="AG1450"/>
      <c r="AH1450"/>
    </row>
    <row r="1451" spans="1:34" x14ac:dyDescent="0.25">
      <c r="A1451"/>
      <c r="J1451"/>
      <c r="AA1451"/>
      <c r="AB1451"/>
      <c r="AC1451"/>
      <c r="AD1451"/>
      <c r="AE1451"/>
      <c r="AF1451"/>
      <c r="AG1451"/>
      <c r="AH1451"/>
    </row>
    <row r="1452" spans="1:34" x14ac:dyDescent="0.25">
      <c r="A1452"/>
      <c r="J1452"/>
      <c r="AA1452"/>
      <c r="AB1452"/>
      <c r="AC1452"/>
      <c r="AD1452"/>
      <c r="AE1452"/>
      <c r="AF1452"/>
      <c r="AG1452"/>
      <c r="AH1452"/>
    </row>
    <row r="1453" spans="1:34" x14ac:dyDescent="0.25">
      <c r="A1453"/>
      <c r="J1453"/>
      <c r="AA1453"/>
      <c r="AB1453"/>
      <c r="AC1453"/>
      <c r="AD1453"/>
      <c r="AE1453"/>
      <c r="AF1453"/>
      <c r="AG1453"/>
      <c r="AH1453"/>
    </row>
    <row r="1454" spans="1:34" x14ac:dyDescent="0.25">
      <c r="A1454"/>
      <c r="J1454"/>
      <c r="AA1454"/>
      <c r="AB1454"/>
      <c r="AC1454"/>
      <c r="AD1454"/>
      <c r="AE1454"/>
      <c r="AF1454"/>
      <c r="AG1454"/>
      <c r="AH1454"/>
    </row>
    <row r="1455" spans="1:34" x14ac:dyDescent="0.25">
      <c r="A1455"/>
      <c r="J1455"/>
      <c r="AA1455"/>
      <c r="AB1455"/>
      <c r="AC1455"/>
      <c r="AD1455"/>
      <c r="AE1455"/>
      <c r="AF1455"/>
      <c r="AG1455"/>
      <c r="AH1455"/>
    </row>
    <row r="1456" spans="1:34" x14ac:dyDescent="0.25">
      <c r="A1456"/>
      <c r="J1456"/>
      <c r="AA1456"/>
      <c r="AB1456"/>
      <c r="AC1456"/>
      <c r="AD1456"/>
      <c r="AE1456"/>
      <c r="AF1456"/>
      <c r="AG1456"/>
      <c r="AH1456"/>
    </row>
    <row r="1457" spans="1:34" x14ac:dyDescent="0.25">
      <c r="A1457"/>
      <c r="J1457"/>
      <c r="AA1457"/>
      <c r="AB1457"/>
      <c r="AC1457"/>
      <c r="AD1457"/>
      <c r="AE1457"/>
      <c r="AF1457"/>
      <c r="AG1457"/>
      <c r="AH1457"/>
    </row>
    <row r="1458" spans="1:34" x14ac:dyDescent="0.25">
      <c r="A1458"/>
      <c r="J1458"/>
      <c r="AA1458"/>
      <c r="AB1458"/>
      <c r="AC1458"/>
      <c r="AD1458"/>
      <c r="AE1458"/>
      <c r="AF1458"/>
      <c r="AG1458"/>
      <c r="AH1458"/>
    </row>
    <row r="1459" spans="1:34" x14ac:dyDescent="0.25">
      <c r="A1459"/>
      <c r="J1459"/>
      <c r="AA1459"/>
      <c r="AB1459"/>
      <c r="AC1459"/>
      <c r="AD1459"/>
      <c r="AE1459"/>
      <c r="AF1459"/>
      <c r="AG1459"/>
      <c r="AH1459"/>
    </row>
    <row r="1460" spans="1:34" x14ac:dyDescent="0.25">
      <c r="A1460"/>
      <c r="J1460"/>
      <c r="AA1460"/>
      <c r="AB1460"/>
      <c r="AC1460"/>
      <c r="AD1460"/>
      <c r="AE1460"/>
      <c r="AF1460"/>
      <c r="AG1460"/>
      <c r="AH1460"/>
    </row>
    <row r="1461" spans="1:34" x14ac:dyDescent="0.25">
      <c r="A1461"/>
      <c r="J1461"/>
      <c r="AA1461"/>
      <c r="AB1461"/>
      <c r="AC1461"/>
      <c r="AD1461"/>
      <c r="AE1461"/>
      <c r="AF1461"/>
      <c r="AG1461"/>
      <c r="AH1461"/>
    </row>
    <row r="1462" spans="1:34" x14ac:dyDescent="0.25">
      <c r="A1462"/>
      <c r="J1462"/>
      <c r="AA1462"/>
      <c r="AB1462"/>
      <c r="AC1462"/>
      <c r="AD1462"/>
      <c r="AE1462"/>
      <c r="AF1462"/>
      <c r="AG1462"/>
      <c r="AH1462"/>
    </row>
    <row r="1463" spans="1:34" x14ac:dyDescent="0.25">
      <c r="A1463"/>
      <c r="J1463"/>
      <c r="AA1463"/>
      <c r="AB1463"/>
      <c r="AC1463"/>
      <c r="AD1463"/>
      <c r="AE1463"/>
      <c r="AF1463"/>
      <c r="AG1463"/>
      <c r="AH1463"/>
    </row>
    <row r="1464" spans="1:34" x14ac:dyDescent="0.25">
      <c r="A1464"/>
      <c r="J1464"/>
      <c r="AA1464"/>
      <c r="AB1464"/>
      <c r="AC1464"/>
      <c r="AD1464"/>
      <c r="AE1464"/>
      <c r="AF1464"/>
      <c r="AG1464"/>
      <c r="AH1464"/>
    </row>
    <row r="1465" spans="1:34" x14ac:dyDescent="0.25">
      <c r="A1465"/>
      <c r="J1465"/>
      <c r="AA1465"/>
      <c r="AB1465"/>
      <c r="AC1465"/>
      <c r="AD1465"/>
      <c r="AE1465"/>
      <c r="AF1465"/>
      <c r="AG1465"/>
      <c r="AH1465"/>
    </row>
    <row r="1466" spans="1:34" x14ac:dyDescent="0.25">
      <c r="A1466"/>
      <c r="J1466"/>
      <c r="AA1466"/>
      <c r="AB1466"/>
      <c r="AC1466"/>
      <c r="AD1466"/>
      <c r="AE1466"/>
      <c r="AF1466"/>
      <c r="AG1466"/>
      <c r="AH1466"/>
    </row>
    <row r="1467" spans="1:34" x14ac:dyDescent="0.25">
      <c r="A1467"/>
      <c r="J1467"/>
      <c r="AA1467"/>
      <c r="AB1467"/>
      <c r="AC1467"/>
      <c r="AD1467"/>
      <c r="AE1467"/>
      <c r="AF1467"/>
      <c r="AG1467"/>
      <c r="AH1467"/>
    </row>
    <row r="1468" spans="1:34" x14ac:dyDescent="0.25">
      <c r="A1468"/>
      <c r="J1468"/>
      <c r="AA1468"/>
      <c r="AB1468"/>
      <c r="AC1468"/>
      <c r="AD1468"/>
      <c r="AE1468"/>
      <c r="AF1468"/>
      <c r="AG1468"/>
      <c r="AH1468"/>
    </row>
    <row r="1469" spans="1:34" x14ac:dyDescent="0.25">
      <c r="A1469"/>
      <c r="J1469"/>
      <c r="AA1469"/>
      <c r="AB1469"/>
      <c r="AC1469"/>
      <c r="AD1469"/>
      <c r="AE1469"/>
      <c r="AF1469"/>
      <c r="AG1469"/>
      <c r="AH1469"/>
    </row>
    <row r="1470" spans="1:34" x14ac:dyDescent="0.25">
      <c r="A1470"/>
      <c r="J1470"/>
      <c r="AA1470"/>
      <c r="AB1470"/>
      <c r="AC1470"/>
      <c r="AD1470"/>
      <c r="AE1470"/>
      <c r="AF1470"/>
      <c r="AG1470"/>
      <c r="AH1470"/>
    </row>
    <row r="1471" spans="1:34" x14ac:dyDescent="0.25">
      <c r="A1471"/>
      <c r="J1471"/>
      <c r="AA1471"/>
      <c r="AB1471"/>
      <c r="AC1471"/>
      <c r="AD1471"/>
      <c r="AE1471"/>
      <c r="AF1471"/>
      <c r="AG1471"/>
      <c r="AH1471"/>
    </row>
    <row r="1472" spans="1:34" x14ac:dyDescent="0.25">
      <c r="A1472"/>
      <c r="J1472"/>
      <c r="AA1472"/>
      <c r="AB1472"/>
      <c r="AC1472"/>
      <c r="AD1472"/>
      <c r="AE1472"/>
      <c r="AF1472"/>
      <c r="AG1472"/>
      <c r="AH1472"/>
    </row>
    <row r="1473" spans="1:34" x14ac:dyDescent="0.25">
      <c r="A1473"/>
      <c r="J1473"/>
      <c r="AA1473"/>
      <c r="AB1473"/>
      <c r="AC1473"/>
      <c r="AD1473"/>
      <c r="AE1473"/>
      <c r="AF1473"/>
      <c r="AG1473"/>
      <c r="AH1473"/>
    </row>
    <row r="1474" spans="1:34" x14ac:dyDescent="0.25">
      <c r="A1474"/>
      <c r="J1474"/>
      <c r="AA1474"/>
      <c r="AB1474"/>
      <c r="AC1474"/>
      <c r="AD1474"/>
      <c r="AE1474"/>
      <c r="AF1474"/>
      <c r="AG1474"/>
      <c r="AH1474"/>
    </row>
    <row r="1475" spans="1:34" x14ac:dyDescent="0.25">
      <c r="A1475"/>
      <c r="J1475"/>
      <c r="AA1475"/>
      <c r="AB1475"/>
      <c r="AC1475"/>
      <c r="AD1475"/>
      <c r="AE1475"/>
      <c r="AF1475"/>
      <c r="AG1475"/>
      <c r="AH1475"/>
    </row>
    <row r="1476" spans="1:34" x14ac:dyDescent="0.25">
      <c r="A1476"/>
      <c r="J1476"/>
      <c r="AA1476"/>
      <c r="AB1476"/>
      <c r="AC1476"/>
      <c r="AD1476"/>
      <c r="AE1476"/>
      <c r="AF1476"/>
      <c r="AG1476"/>
      <c r="AH1476"/>
    </row>
    <row r="1477" spans="1:34" x14ac:dyDescent="0.25">
      <c r="A1477"/>
      <c r="J1477"/>
      <c r="AA1477"/>
      <c r="AB1477"/>
      <c r="AC1477"/>
      <c r="AD1477"/>
      <c r="AE1477"/>
      <c r="AF1477"/>
      <c r="AG1477"/>
      <c r="AH1477"/>
    </row>
    <row r="1478" spans="1:34" x14ac:dyDescent="0.25">
      <c r="A1478"/>
      <c r="J1478"/>
      <c r="AA1478"/>
      <c r="AB1478"/>
      <c r="AC1478"/>
      <c r="AD1478"/>
      <c r="AE1478"/>
      <c r="AF1478"/>
      <c r="AG1478"/>
      <c r="AH1478"/>
    </row>
    <row r="1479" spans="1:34" x14ac:dyDescent="0.25">
      <c r="A1479"/>
      <c r="J1479"/>
      <c r="AA1479"/>
      <c r="AB1479"/>
      <c r="AC1479"/>
      <c r="AD1479"/>
      <c r="AE1479"/>
      <c r="AF1479"/>
      <c r="AG1479"/>
      <c r="AH1479"/>
    </row>
    <row r="1480" spans="1:34" x14ac:dyDescent="0.25">
      <c r="A1480"/>
      <c r="J1480"/>
      <c r="AA1480"/>
      <c r="AB1480"/>
      <c r="AC1480"/>
      <c r="AD1480"/>
      <c r="AE1480"/>
      <c r="AF1480"/>
      <c r="AG1480"/>
      <c r="AH1480"/>
    </row>
    <row r="1481" spans="1:34" x14ac:dyDescent="0.25">
      <c r="A1481"/>
      <c r="J1481"/>
      <c r="AA1481"/>
      <c r="AB1481"/>
      <c r="AC1481"/>
      <c r="AD1481"/>
      <c r="AE1481"/>
      <c r="AF1481"/>
      <c r="AG1481"/>
      <c r="AH1481"/>
    </row>
    <row r="1482" spans="1:34" x14ac:dyDescent="0.25">
      <c r="A1482"/>
      <c r="J1482"/>
      <c r="AA1482"/>
      <c r="AB1482"/>
      <c r="AC1482"/>
      <c r="AD1482"/>
      <c r="AE1482"/>
      <c r="AF1482"/>
      <c r="AG1482"/>
      <c r="AH1482"/>
    </row>
    <row r="1483" spans="1:34" x14ac:dyDescent="0.25">
      <c r="A1483"/>
      <c r="J1483"/>
      <c r="AA1483"/>
      <c r="AB1483"/>
      <c r="AC1483"/>
      <c r="AD1483"/>
      <c r="AE1483"/>
      <c r="AF1483"/>
      <c r="AG1483"/>
      <c r="AH1483"/>
    </row>
    <row r="1484" spans="1:34" x14ac:dyDescent="0.25">
      <c r="A1484"/>
      <c r="J1484"/>
      <c r="AA1484"/>
      <c r="AB1484"/>
      <c r="AC1484"/>
      <c r="AD1484"/>
      <c r="AE1484"/>
      <c r="AF1484"/>
      <c r="AG1484"/>
      <c r="AH1484"/>
    </row>
    <row r="1485" spans="1:34" x14ac:dyDescent="0.25">
      <c r="A1485"/>
      <c r="J1485"/>
      <c r="AA1485"/>
      <c r="AB1485"/>
      <c r="AC1485"/>
      <c r="AD1485"/>
      <c r="AE1485"/>
      <c r="AF1485"/>
      <c r="AG1485"/>
      <c r="AH1485"/>
    </row>
    <row r="1486" spans="1:34" x14ac:dyDescent="0.25">
      <c r="A1486"/>
      <c r="J1486"/>
      <c r="AA1486"/>
      <c r="AB1486"/>
      <c r="AC1486"/>
      <c r="AD1486"/>
      <c r="AE1486"/>
      <c r="AF1486"/>
      <c r="AG1486"/>
      <c r="AH1486"/>
    </row>
    <row r="1487" spans="1:34" x14ac:dyDescent="0.25">
      <c r="A1487"/>
      <c r="J1487"/>
      <c r="AA1487"/>
      <c r="AB1487"/>
      <c r="AC1487"/>
      <c r="AD1487"/>
      <c r="AE1487"/>
      <c r="AF1487"/>
      <c r="AG1487"/>
      <c r="AH1487"/>
    </row>
    <row r="1488" spans="1:34" x14ac:dyDescent="0.25">
      <c r="A1488"/>
      <c r="J1488"/>
      <c r="AA1488"/>
      <c r="AB1488"/>
      <c r="AC1488"/>
      <c r="AD1488"/>
      <c r="AE1488"/>
      <c r="AF1488"/>
      <c r="AG1488"/>
      <c r="AH1488"/>
    </row>
    <row r="1489" spans="1:34" x14ac:dyDescent="0.25">
      <c r="A1489"/>
      <c r="J1489"/>
      <c r="AA1489"/>
      <c r="AB1489"/>
      <c r="AC1489"/>
      <c r="AD1489"/>
      <c r="AE1489"/>
      <c r="AF1489"/>
      <c r="AG1489"/>
      <c r="AH1489"/>
    </row>
    <row r="1490" spans="1:34" x14ac:dyDescent="0.25">
      <c r="A1490"/>
      <c r="J1490"/>
      <c r="AA1490"/>
      <c r="AB1490"/>
      <c r="AC1490"/>
      <c r="AD1490"/>
      <c r="AE1490"/>
      <c r="AF1490"/>
      <c r="AG1490"/>
      <c r="AH1490"/>
    </row>
    <row r="1491" spans="1:34" x14ac:dyDescent="0.25">
      <c r="A1491"/>
      <c r="J1491"/>
      <c r="AA1491"/>
      <c r="AB1491"/>
      <c r="AC1491"/>
      <c r="AD1491"/>
      <c r="AE1491"/>
      <c r="AF1491"/>
      <c r="AG1491"/>
      <c r="AH1491"/>
    </row>
    <row r="1492" spans="1:34" x14ac:dyDescent="0.25">
      <c r="A1492"/>
      <c r="J1492"/>
      <c r="AA1492"/>
      <c r="AB1492"/>
      <c r="AC1492"/>
      <c r="AD1492"/>
      <c r="AE1492"/>
      <c r="AF1492"/>
      <c r="AG1492"/>
      <c r="AH1492"/>
    </row>
    <row r="1493" spans="1:34" x14ac:dyDescent="0.25">
      <c r="A1493"/>
      <c r="J1493"/>
      <c r="AA1493"/>
      <c r="AB1493"/>
      <c r="AC1493"/>
      <c r="AD1493"/>
      <c r="AE1493"/>
      <c r="AF1493"/>
      <c r="AG1493"/>
      <c r="AH1493"/>
    </row>
    <row r="1494" spans="1:34" x14ac:dyDescent="0.25">
      <c r="A1494"/>
      <c r="J1494"/>
      <c r="AA1494"/>
      <c r="AB1494"/>
      <c r="AC1494"/>
      <c r="AD1494"/>
      <c r="AE1494"/>
      <c r="AF1494"/>
      <c r="AG1494"/>
      <c r="AH1494"/>
    </row>
    <row r="1495" spans="1:34" x14ac:dyDescent="0.25">
      <c r="A1495"/>
      <c r="J1495"/>
      <c r="AA1495"/>
      <c r="AB1495"/>
      <c r="AC1495"/>
      <c r="AD1495"/>
      <c r="AE1495"/>
      <c r="AF1495"/>
      <c r="AG1495"/>
      <c r="AH1495"/>
    </row>
    <row r="1496" spans="1:34" x14ac:dyDescent="0.25">
      <c r="A1496"/>
      <c r="J1496"/>
      <c r="AA1496"/>
      <c r="AB1496"/>
      <c r="AC1496"/>
      <c r="AD1496"/>
      <c r="AE1496"/>
      <c r="AF1496"/>
      <c r="AG1496"/>
      <c r="AH1496"/>
    </row>
    <row r="1497" spans="1:34" x14ac:dyDescent="0.25">
      <c r="A1497"/>
      <c r="J1497"/>
      <c r="AA1497"/>
      <c r="AB1497"/>
      <c r="AC1497"/>
      <c r="AD1497"/>
      <c r="AE1497"/>
      <c r="AF1497"/>
      <c r="AG1497"/>
      <c r="AH1497"/>
    </row>
    <row r="1498" spans="1:34" x14ac:dyDescent="0.25">
      <c r="A1498"/>
      <c r="J1498"/>
      <c r="AA1498"/>
      <c r="AB1498"/>
      <c r="AC1498"/>
      <c r="AD1498"/>
      <c r="AE1498"/>
      <c r="AF1498"/>
      <c r="AG1498"/>
      <c r="AH1498"/>
    </row>
    <row r="1499" spans="1:34" x14ac:dyDescent="0.25">
      <c r="A1499"/>
      <c r="J1499"/>
      <c r="AA1499"/>
      <c r="AB1499"/>
      <c r="AC1499"/>
      <c r="AD1499"/>
      <c r="AE1499"/>
      <c r="AF1499"/>
      <c r="AG1499"/>
      <c r="AH1499"/>
    </row>
    <row r="1500" spans="1:34" x14ac:dyDescent="0.25">
      <c r="A1500"/>
      <c r="J1500"/>
      <c r="AA1500"/>
      <c r="AB1500"/>
      <c r="AC1500"/>
      <c r="AD1500"/>
      <c r="AE1500"/>
      <c r="AF1500"/>
      <c r="AG1500"/>
      <c r="AH1500"/>
    </row>
    <row r="1501" spans="1:34" x14ac:dyDescent="0.25">
      <c r="A1501"/>
      <c r="J1501"/>
      <c r="AA1501"/>
      <c r="AB1501"/>
      <c r="AC1501"/>
      <c r="AD1501"/>
      <c r="AE1501"/>
      <c r="AF1501"/>
      <c r="AG1501"/>
      <c r="AH1501"/>
    </row>
    <row r="1502" spans="1:34" x14ac:dyDescent="0.25">
      <c r="A1502"/>
      <c r="J1502"/>
      <c r="AA1502"/>
      <c r="AB1502"/>
      <c r="AC1502"/>
      <c r="AD1502"/>
      <c r="AE1502"/>
      <c r="AF1502"/>
      <c r="AG1502"/>
      <c r="AH1502"/>
    </row>
    <row r="1503" spans="1:34" x14ac:dyDescent="0.25">
      <c r="A1503"/>
      <c r="J1503"/>
      <c r="AA1503"/>
      <c r="AB1503"/>
      <c r="AC1503"/>
      <c r="AD1503"/>
      <c r="AE1503"/>
      <c r="AF1503"/>
      <c r="AG1503"/>
      <c r="AH1503"/>
    </row>
    <row r="1504" spans="1:34" x14ac:dyDescent="0.25">
      <c r="A1504"/>
      <c r="J1504"/>
      <c r="AA1504"/>
      <c r="AB1504"/>
      <c r="AC1504"/>
      <c r="AD1504"/>
      <c r="AE1504"/>
      <c r="AF1504"/>
      <c r="AG1504"/>
      <c r="AH1504"/>
    </row>
    <row r="1505" spans="1:34" x14ac:dyDescent="0.25">
      <c r="A1505"/>
      <c r="J1505"/>
      <c r="AA1505"/>
      <c r="AB1505"/>
      <c r="AC1505"/>
      <c r="AD1505"/>
      <c r="AE1505"/>
      <c r="AF1505"/>
      <c r="AG1505"/>
      <c r="AH1505"/>
    </row>
    <row r="1506" spans="1:34" x14ac:dyDescent="0.25">
      <c r="A1506"/>
      <c r="J1506"/>
      <c r="AA1506"/>
      <c r="AB1506"/>
      <c r="AC1506"/>
      <c r="AD1506"/>
      <c r="AE1506"/>
      <c r="AF1506"/>
      <c r="AG1506"/>
      <c r="AH1506"/>
    </row>
    <row r="1507" spans="1:34" x14ac:dyDescent="0.25">
      <c r="A1507"/>
      <c r="J1507"/>
      <c r="AA1507"/>
      <c r="AB1507"/>
      <c r="AC1507"/>
      <c r="AD1507"/>
      <c r="AE1507"/>
      <c r="AF1507"/>
      <c r="AG1507"/>
      <c r="AH1507"/>
    </row>
    <row r="1508" spans="1:34" x14ac:dyDescent="0.25">
      <c r="A1508"/>
      <c r="J1508"/>
      <c r="AA1508"/>
      <c r="AB1508"/>
      <c r="AC1508"/>
      <c r="AD1508"/>
      <c r="AE1508"/>
      <c r="AF1508"/>
      <c r="AG1508"/>
      <c r="AH1508"/>
    </row>
    <row r="1509" spans="1:34" x14ac:dyDescent="0.25">
      <c r="A1509"/>
      <c r="J1509"/>
      <c r="AA1509"/>
      <c r="AB1509"/>
      <c r="AC1509"/>
      <c r="AD1509"/>
      <c r="AE1509"/>
      <c r="AF1509"/>
      <c r="AG1509"/>
      <c r="AH1509"/>
    </row>
    <row r="1510" spans="1:34" x14ac:dyDescent="0.25">
      <c r="A1510"/>
      <c r="J1510"/>
      <c r="AA1510"/>
      <c r="AB1510"/>
      <c r="AC1510"/>
      <c r="AD1510"/>
      <c r="AE1510"/>
      <c r="AF1510"/>
      <c r="AG1510"/>
      <c r="AH1510"/>
    </row>
    <row r="1511" spans="1:34" x14ac:dyDescent="0.25">
      <c r="A1511"/>
      <c r="J1511"/>
      <c r="AA1511"/>
      <c r="AB1511"/>
      <c r="AC1511"/>
      <c r="AD1511"/>
      <c r="AE1511"/>
      <c r="AF1511"/>
      <c r="AG1511"/>
      <c r="AH1511"/>
    </row>
    <row r="1512" spans="1:34" x14ac:dyDescent="0.25">
      <c r="A1512"/>
      <c r="J1512"/>
      <c r="AA1512"/>
      <c r="AB1512"/>
      <c r="AC1512"/>
      <c r="AD1512"/>
      <c r="AE1512"/>
      <c r="AF1512"/>
      <c r="AG1512"/>
      <c r="AH1512"/>
    </row>
    <row r="1513" spans="1:34" x14ac:dyDescent="0.25">
      <c r="A1513"/>
      <c r="J1513"/>
      <c r="AA1513"/>
      <c r="AB1513"/>
      <c r="AC1513"/>
      <c r="AD1513"/>
      <c r="AE1513"/>
      <c r="AF1513"/>
      <c r="AG1513"/>
      <c r="AH1513"/>
    </row>
    <row r="1514" spans="1:34" x14ac:dyDescent="0.25">
      <c r="A1514"/>
      <c r="J1514"/>
      <c r="AA1514"/>
      <c r="AB1514"/>
      <c r="AC1514"/>
      <c r="AD1514"/>
      <c r="AE1514"/>
      <c r="AF1514"/>
      <c r="AG1514"/>
      <c r="AH1514"/>
    </row>
    <row r="1515" spans="1:34" x14ac:dyDescent="0.25">
      <c r="A1515"/>
      <c r="J1515"/>
      <c r="AA1515"/>
      <c r="AB1515"/>
      <c r="AC1515"/>
      <c r="AD1515"/>
      <c r="AE1515"/>
      <c r="AF1515"/>
      <c r="AG1515"/>
      <c r="AH1515"/>
    </row>
    <row r="1516" spans="1:34" x14ac:dyDescent="0.25">
      <c r="A1516"/>
      <c r="J1516"/>
      <c r="AA1516"/>
      <c r="AB1516"/>
      <c r="AC1516"/>
      <c r="AD1516"/>
      <c r="AE1516"/>
      <c r="AF1516"/>
      <c r="AG1516"/>
      <c r="AH1516"/>
    </row>
    <row r="1517" spans="1:34" x14ac:dyDescent="0.25">
      <c r="A1517"/>
      <c r="J1517"/>
      <c r="AA1517"/>
      <c r="AB1517"/>
      <c r="AC1517"/>
      <c r="AD1517"/>
      <c r="AE1517"/>
      <c r="AF1517"/>
      <c r="AG1517"/>
      <c r="AH1517"/>
    </row>
    <row r="1518" spans="1:34" x14ac:dyDescent="0.25">
      <c r="A1518"/>
      <c r="J1518"/>
      <c r="AA1518"/>
      <c r="AB1518"/>
      <c r="AC1518"/>
      <c r="AD1518"/>
      <c r="AE1518"/>
      <c r="AF1518"/>
      <c r="AG1518"/>
      <c r="AH1518"/>
    </row>
    <row r="1519" spans="1:34" x14ac:dyDescent="0.25">
      <c r="A1519"/>
      <c r="J1519"/>
      <c r="AA1519"/>
      <c r="AB1519"/>
      <c r="AC1519"/>
      <c r="AD1519"/>
      <c r="AE1519"/>
      <c r="AF1519"/>
      <c r="AG1519"/>
      <c r="AH1519"/>
    </row>
    <row r="1520" spans="1:34" x14ac:dyDescent="0.25">
      <c r="A1520"/>
      <c r="J1520"/>
      <c r="AA1520"/>
      <c r="AB1520"/>
      <c r="AC1520"/>
      <c r="AD1520"/>
      <c r="AE1520"/>
      <c r="AF1520"/>
      <c r="AG1520"/>
      <c r="AH1520"/>
    </row>
    <row r="1521" spans="1:34" x14ac:dyDescent="0.25">
      <c r="A1521"/>
      <c r="J1521"/>
      <c r="AA1521"/>
      <c r="AB1521"/>
      <c r="AC1521"/>
      <c r="AD1521"/>
      <c r="AE1521"/>
      <c r="AF1521"/>
      <c r="AG1521"/>
      <c r="AH1521"/>
    </row>
    <row r="1522" spans="1:34" x14ac:dyDescent="0.25">
      <c r="A1522"/>
      <c r="J1522"/>
      <c r="AA1522"/>
      <c r="AB1522"/>
      <c r="AC1522"/>
      <c r="AD1522"/>
      <c r="AE1522"/>
      <c r="AF1522"/>
      <c r="AG1522"/>
      <c r="AH1522"/>
    </row>
    <row r="1523" spans="1:34" x14ac:dyDescent="0.25">
      <c r="A1523"/>
      <c r="J1523"/>
      <c r="AA1523"/>
      <c r="AB1523"/>
      <c r="AC1523"/>
      <c r="AD1523"/>
      <c r="AE1523"/>
      <c r="AF1523"/>
      <c r="AG1523"/>
      <c r="AH1523"/>
    </row>
    <row r="1524" spans="1:34" x14ac:dyDescent="0.25">
      <c r="A1524"/>
      <c r="J1524"/>
      <c r="AA1524"/>
      <c r="AB1524"/>
      <c r="AC1524"/>
      <c r="AD1524"/>
      <c r="AE1524"/>
      <c r="AF1524"/>
      <c r="AG1524"/>
      <c r="AH1524"/>
    </row>
    <row r="1525" spans="1:34" x14ac:dyDescent="0.25">
      <c r="A1525"/>
      <c r="J1525"/>
      <c r="AA1525"/>
      <c r="AB1525"/>
      <c r="AC1525"/>
      <c r="AD1525"/>
      <c r="AE1525"/>
      <c r="AF1525"/>
      <c r="AG1525"/>
      <c r="AH1525"/>
    </row>
    <row r="1526" spans="1:34" x14ac:dyDescent="0.25">
      <c r="A1526"/>
      <c r="J1526"/>
      <c r="AA1526"/>
      <c r="AB1526"/>
      <c r="AC1526"/>
      <c r="AD1526"/>
      <c r="AE1526"/>
      <c r="AF1526"/>
      <c r="AG1526"/>
      <c r="AH1526"/>
    </row>
    <row r="1527" spans="1:34" x14ac:dyDescent="0.25">
      <c r="A1527"/>
      <c r="J1527"/>
      <c r="AA1527"/>
      <c r="AB1527"/>
      <c r="AC1527"/>
      <c r="AD1527"/>
      <c r="AE1527"/>
      <c r="AF1527"/>
      <c r="AG1527"/>
      <c r="AH1527"/>
    </row>
    <row r="1528" spans="1:34" x14ac:dyDescent="0.25">
      <c r="A1528"/>
      <c r="J1528"/>
      <c r="AA1528"/>
      <c r="AB1528"/>
      <c r="AC1528"/>
      <c r="AD1528"/>
      <c r="AE1528"/>
      <c r="AF1528"/>
      <c r="AG1528"/>
      <c r="AH1528"/>
    </row>
    <row r="1529" spans="1:34" x14ac:dyDescent="0.25">
      <c r="A1529"/>
      <c r="J1529"/>
      <c r="AA1529"/>
      <c r="AB1529"/>
      <c r="AC1529"/>
      <c r="AD1529"/>
      <c r="AE1529"/>
      <c r="AF1529"/>
      <c r="AG1529"/>
      <c r="AH1529"/>
    </row>
    <row r="1530" spans="1:34" x14ac:dyDescent="0.25">
      <c r="A1530"/>
      <c r="J1530"/>
      <c r="AA1530"/>
      <c r="AB1530"/>
      <c r="AC1530"/>
      <c r="AD1530"/>
      <c r="AE1530"/>
      <c r="AF1530"/>
      <c r="AG1530"/>
      <c r="AH1530"/>
    </row>
    <row r="1531" spans="1:34" x14ac:dyDescent="0.25">
      <c r="A1531"/>
      <c r="J1531"/>
      <c r="AA1531"/>
      <c r="AB1531"/>
      <c r="AC1531"/>
      <c r="AD1531"/>
      <c r="AE1531"/>
      <c r="AF1531"/>
      <c r="AG1531"/>
      <c r="AH1531"/>
    </row>
    <row r="1532" spans="1:34" x14ac:dyDescent="0.25">
      <c r="A1532"/>
      <c r="J1532"/>
      <c r="AA1532"/>
      <c r="AB1532"/>
      <c r="AC1532"/>
      <c r="AD1532"/>
      <c r="AE1532"/>
      <c r="AF1532"/>
      <c r="AG1532"/>
      <c r="AH1532"/>
    </row>
    <row r="1533" spans="1:34" x14ac:dyDescent="0.25">
      <c r="A1533"/>
      <c r="J1533"/>
      <c r="AA1533"/>
      <c r="AB1533"/>
      <c r="AC1533"/>
      <c r="AD1533"/>
      <c r="AE1533"/>
      <c r="AF1533"/>
      <c r="AG1533"/>
      <c r="AH1533"/>
    </row>
    <row r="1534" spans="1:34" x14ac:dyDescent="0.25">
      <c r="A1534"/>
      <c r="J1534"/>
      <c r="AA1534"/>
      <c r="AB1534"/>
      <c r="AC1534"/>
      <c r="AD1534"/>
      <c r="AE1534"/>
      <c r="AF1534"/>
      <c r="AG1534"/>
      <c r="AH1534"/>
    </row>
    <row r="1535" spans="1:34" x14ac:dyDescent="0.25">
      <c r="A1535"/>
      <c r="J1535"/>
      <c r="AA1535"/>
      <c r="AB1535"/>
      <c r="AC1535"/>
      <c r="AD1535"/>
      <c r="AE1535"/>
      <c r="AF1535"/>
      <c r="AG1535"/>
      <c r="AH1535"/>
    </row>
    <row r="1536" spans="1:34" x14ac:dyDescent="0.25">
      <c r="A1536"/>
      <c r="J1536"/>
      <c r="AA1536"/>
      <c r="AB1536"/>
      <c r="AC1536"/>
      <c r="AD1536"/>
      <c r="AE1536"/>
      <c r="AF1536"/>
      <c r="AG1536"/>
      <c r="AH1536"/>
    </row>
    <row r="1537" spans="1:34" x14ac:dyDescent="0.25">
      <c r="A1537"/>
      <c r="J1537"/>
      <c r="AA1537"/>
      <c r="AB1537"/>
      <c r="AC1537"/>
      <c r="AD1537"/>
      <c r="AE1537"/>
      <c r="AF1537"/>
      <c r="AG1537"/>
      <c r="AH1537"/>
    </row>
    <row r="1538" spans="1:34" x14ac:dyDescent="0.25">
      <c r="A1538"/>
      <c r="J1538"/>
      <c r="AA1538"/>
      <c r="AB1538"/>
      <c r="AC1538"/>
      <c r="AD1538"/>
      <c r="AE1538"/>
      <c r="AF1538"/>
      <c r="AG1538"/>
      <c r="AH1538"/>
    </row>
    <row r="1539" spans="1:34" x14ac:dyDescent="0.25">
      <c r="A1539"/>
      <c r="J1539"/>
      <c r="AA1539"/>
      <c r="AB1539"/>
      <c r="AC1539"/>
      <c r="AD1539"/>
      <c r="AE1539"/>
      <c r="AF1539"/>
      <c r="AG1539"/>
      <c r="AH1539"/>
    </row>
    <row r="1540" spans="1:34" x14ac:dyDescent="0.25">
      <c r="A1540"/>
      <c r="J1540"/>
      <c r="AA1540"/>
      <c r="AB1540"/>
      <c r="AC1540"/>
      <c r="AD1540"/>
      <c r="AE1540"/>
      <c r="AF1540"/>
      <c r="AG1540"/>
      <c r="AH1540"/>
    </row>
    <row r="1541" spans="1:34" x14ac:dyDescent="0.25">
      <c r="A1541"/>
      <c r="J1541"/>
      <c r="AA1541"/>
      <c r="AB1541"/>
      <c r="AC1541"/>
      <c r="AD1541"/>
      <c r="AE1541"/>
      <c r="AF1541"/>
      <c r="AG1541"/>
      <c r="AH1541"/>
    </row>
    <row r="1542" spans="1:34" x14ac:dyDescent="0.25">
      <c r="A1542"/>
      <c r="J1542"/>
      <c r="AA1542"/>
      <c r="AB1542"/>
      <c r="AC1542"/>
      <c r="AD1542"/>
      <c r="AE1542"/>
      <c r="AF1542"/>
      <c r="AG1542"/>
      <c r="AH1542"/>
    </row>
    <row r="1543" spans="1:34" x14ac:dyDescent="0.25">
      <c r="A1543"/>
      <c r="J1543"/>
      <c r="AA1543"/>
      <c r="AB1543"/>
      <c r="AC1543"/>
      <c r="AD1543"/>
      <c r="AE1543"/>
      <c r="AF1543"/>
      <c r="AG1543"/>
      <c r="AH1543"/>
    </row>
    <row r="1544" spans="1:34" x14ac:dyDescent="0.25">
      <c r="A1544"/>
      <c r="J1544"/>
      <c r="AA1544"/>
      <c r="AB1544"/>
      <c r="AC1544"/>
      <c r="AD1544"/>
      <c r="AE1544"/>
      <c r="AF1544"/>
      <c r="AG1544"/>
      <c r="AH1544"/>
    </row>
    <row r="1545" spans="1:34" x14ac:dyDescent="0.25">
      <c r="A1545"/>
      <c r="J1545"/>
      <c r="AA1545"/>
      <c r="AB1545"/>
      <c r="AC1545"/>
      <c r="AD1545"/>
      <c r="AE1545"/>
      <c r="AF1545"/>
      <c r="AG1545"/>
      <c r="AH1545"/>
    </row>
    <row r="1546" spans="1:34" x14ac:dyDescent="0.25">
      <c r="A1546"/>
      <c r="J1546"/>
      <c r="AA1546"/>
      <c r="AB1546"/>
      <c r="AC1546"/>
      <c r="AD1546"/>
      <c r="AE1546"/>
      <c r="AF1546"/>
      <c r="AG1546"/>
      <c r="AH1546"/>
    </row>
    <row r="1547" spans="1:34" x14ac:dyDescent="0.25">
      <c r="A1547"/>
      <c r="J1547"/>
      <c r="AA1547"/>
      <c r="AB1547"/>
      <c r="AC1547"/>
      <c r="AD1547"/>
      <c r="AE1547"/>
      <c r="AF1547"/>
      <c r="AG1547"/>
      <c r="AH1547"/>
    </row>
    <row r="1548" spans="1:34" x14ac:dyDescent="0.25">
      <c r="A1548"/>
      <c r="J1548"/>
      <c r="AA1548"/>
      <c r="AB1548"/>
      <c r="AC1548"/>
      <c r="AD1548"/>
      <c r="AE1548"/>
      <c r="AF1548"/>
      <c r="AG1548"/>
      <c r="AH1548"/>
    </row>
    <row r="1549" spans="1:34" x14ac:dyDescent="0.25">
      <c r="A1549"/>
      <c r="J1549"/>
      <c r="AA1549"/>
      <c r="AB1549"/>
      <c r="AC1549"/>
      <c r="AD1549"/>
      <c r="AE1549"/>
      <c r="AF1549"/>
      <c r="AG1549"/>
      <c r="AH1549"/>
    </row>
    <row r="1550" spans="1:34" x14ac:dyDescent="0.25">
      <c r="A1550"/>
      <c r="J1550"/>
      <c r="AA1550"/>
      <c r="AB1550"/>
      <c r="AC1550"/>
      <c r="AD1550"/>
      <c r="AE1550"/>
      <c r="AF1550"/>
      <c r="AG1550"/>
      <c r="AH1550"/>
    </row>
    <row r="1551" spans="1:34" x14ac:dyDescent="0.25">
      <c r="A1551"/>
      <c r="J1551"/>
      <c r="AA1551"/>
      <c r="AB1551"/>
      <c r="AC1551"/>
      <c r="AD1551"/>
      <c r="AE1551"/>
      <c r="AF1551"/>
      <c r="AG1551"/>
      <c r="AH1551"/>
    </row>
    <row r="1552" spans="1:34" x14ac:dyDescent="0.25">
      <c r="A1552"/>
      <c r="J1552"/>
      <c r="AA1552"/>
      <c r="AB1552"/>
      <c r="AC1552"/>
      <c r="AD1552"/>
      <c r="AE1552"/>
      <c r="AF1552"/>
      <c r="AG1552"/>
      <c r="AH1552"/>
    </row>
    <row r="1553" spans="1:34" x14ac:dyDescent="0.25">
      <c r="A1553"/>
      <c r="J1553"/>
      <c r="AA1553"/>
      <c r="AB1553"/>
      <c r="AC1553"/>
      <c r="AD1553"/>
      <c r="AE1553"/>
      <c r="AF1553"/>
      <c r="AG1553"/>
      <c r="AH1553"/>
    </row>
    <row r="1554" spans="1:34" x14ac:dyDescent="0.25">
      <c r="A1554"/>
      <c r="J1554"/>
      <c r="AA1554"/>
      <c r="AB1554"/>
      <c r="AC1554"/>
      <c r="AD1554"/>
      <c r="AE1554"/>
      <c r="AF1554"/>
      <c r="AG1554"/>
      <c r="AH1554"/>
    </row>
    <row r="1555" spans="1:34" x14ac:dyDescent="0.25">
      <c r="A1555"/>
      <c r="J1555"/>
      <c r="AA1555"/>
      <c r="AB1555"/>
      <c r="AC1555"/>
      <c r="AD1555"/>
      <c r="AE1555"/>
      <c r="AF1555"/>
      <c r="AG1555"/>
      <c r="AH1555"/>
    </row>
    <row r="1556" spans="1:34" x14ac:dyDescent="0.25">
      <c r="A1556"/>
      <c r="J1556"/>
      <c r="AA1556"/>
      <c r="AB1556"/>
      <c r="AC1556"/>
      <c r="AD1556"/>
      <c r="AE1556"/>
      <c r="AF1556"/>
      <c r="AG1556"/>
      <c r="AH1556"/>
    </row>
    <row r="1557" spans="1:34" x14ac:dyDescent="0.25">
      <c r="A1557"/>
      <c r="J1557"/>
      <c r="AA1557"/>
      <c r="AB1557"/>
      <c r="AC1557"/>
      <c r="AD1557"/>
      <c r="AE1557"/>
      <c r="AF1557"/>
      <c r="AG1557"/>
      <c r="AH1557"/>
    </row>
    <row r="1558" spans="1:34" x14ac:dyDescent="0.25">
      <c r="A1558"/>
      <c r="J1558"/>
      <c r="AA1558"/>
      <c r="AB1558"/>
      <c r="AC1558"/>
      <c r="AD1558"/>
      <c r="AE1558"/>
      <c r="AF1558"/>
      <c r="AG1558"/>
      <c r="AH1558"/>
    </row>
    <row r="1559" spans="1:34" x14ac:dyDescent="0.25">
      <c r="A1559"/>
      <c r="J1559"/>
      <c r="AA1559"/>
      <c r="AB1559"/>
      <c r="AC1559"/>
      <c r="AD1559"/>
      <c r="AE1559"/>
      <c r="AF1559"/>
      <c r="AG1559"/>
      <c r="AH1559"/>
    </row>
    <row r="1560" spans="1:34" x14ac:dyDescent="0.25">
      <c r="A1560"/>
      <c r="J1560"/>
      <c r="AA1560"/>
      <c r="AB1560"/>
      <c r="AC1560"/>
      <c r="AD1560"/>
      <c r="AE1560"/>
      <c r="AF1560"/>
      <c r="AG1560"/>
      <c r="AH1560"/>
    </row>
    <row r="1561" spans="1:34" x14ac:dyDescent="0.25">
      <c r="A1561"/>
      <c r="J1561"/>
      <c r="AA1561"/>
      <c r="AB1561"/>
      <c r="AC1561"/>
      <c r="AD1561"/>
      <c r="AE1561"/>
      <c r="AF1561"/>
      <c r="AG1561"/>
      <c r="AH1561"/>
    </row>
    <row r="1562" spans="1:34" x14ac:dyDescent="0.25">
      <c r="A1562"/>
      <c r="J1562"/>
      <c r="AA1562"/>
      <c r="AB1562"/>
      <c r="AC1562"/>
      <c r="AD1562"/>
      <c r="AE1562"/>
      <c r="AF1562"/>
      <c r="AG1562"/>
      <c r="AH1562"/>
    </row>
    <row r="1563" spans="1:34" x14ac:dyDescent="0.25">
      <c r="A1563"/>
      <c r="J1563"/>
      <c r="AA1563"/>
      <c r="AB1563"/>
      <c r="AC1563"/>
      <c r="AD1563"/>
      <c r="AE1563"/>
      <c r="AF1563"/>
      <c r="AG1563"/>
      <c r="AH1563"/>
    </row>
    <row r="1564" spans="1:34" x14ac:dyDescent="0.25">
      <c r="A1564"/>
      <c r="J1564"/>
      <c r="AA1564"/>
      <c r="AB1564"/>
      <c r="AC1564"/>
      <c r="AD1564"/>
      <c r="AE1564"/>
      <c r="AF1564"/>
      <c r="AG1564"/>
      <c r="AH1564"/>
    </row>
    <row r="1565" spans="1:34" x14ac:dyDescent="0.25">
      <c r="A1565"/>
      <c r="J1565"/>
      <c r="AA1565"/>
      <c r="AB1565"/>
      <c r="AC1565"/>
      <c r="AD1565"/>
      <c r="AE1565"/>
      <c r="AF1565"/>
      <c r="AG1565"/>
      <c r="AH1565"/>
    </row>
    <row r="1566" spans="1:34" x14ac:dyDescent="0.25">
      <c r="A1566"/>
      <c r="J1566"/>
      <c r="AA1566"/>
      <c r="AB1566"/>
      <c r="AC1566"/>
      <c r="AD1566"/>
      <c r="AE1566"/>
      <c r="AF1566"/>
      <c r="AG1566"/>
      <c r="AH1566"/>
    </row>
    <row r="1567" spans="1:34" x14ac:dyDescent="0.25">
      <c r="A1567"/>
      <c r="J1567"/>
      <c r="AA1567"/>
      <c r="AB1567"/>
      <c r="AC1567"/>
      <c r="AD1567"/>
      <c r="AE1567"/>
      <c r="AF1567"/>
      <c r="AG1567"/>
      <c r="AH1567"/>
    </row>
    <row r="1568" spans="1:34" x14ac:dyDescent="0.25">
      <c r="A1568"/>
      <c r="J1568"/>
      <c r="AA1568"/>
      <c r="AB1568"/>
      <c r="AC1568"/>
      <c r="AD1568"/>
      <c r="AE1568"/>
      <c r="AF1568"/>
      <c r="AG1568"/>
      <c r="AH1568"/>
    </row>
    <row r="1569" spans="1:34" x14ac:dyDescent="0.25">
      <c r="A1569"/>
      <c r="J1569"/>
      <c r="AA1569"/>
      <c r="AB1569"/>
      <c r="AC1569"/>
      <c r="AD1569"/>
      <c r="AE1569"/>
      <c r="AF1569"/>
      <c r="AG1569"/>
      <c r="AH1569"/>
    </row>
    <row r="1570" spans="1:34" x14ac:dyDescent="0.25">
      <c r="A1570"/>
      <c r="J1570"/>
      <c r="AA1570"/>
      <c r="AB1570"/>
      <c r="AC1570"/>
      <c r="AD1570"/>
      <c r="AE1570"/>
      <c r="AF1570"/>
      <c r="AG1570"/>
      <c r="AH1570"/>
    </row>
    <row r="1571" spans="1:34" x14ac:dyDescent="0.25">
      <c r="A1571"/>
      <c r="J1571"/>
      <c r="AA1571"/>
      <c r="AB1571"/>
      <c r="AC1571"/>
      <c r="AD1571"/>
      <c r="AE1571"/>
      <c r="AF1571"/>
      <c r="AG1571"/>
      <c r="AH1571"/>
    </row>
    <row r="1572" spans="1:34" x14ac:dyDescent="0.25">
      <c r="A1572"/>
      <c r="J1572"/>
      <c r="AA1572"/>
      <c r="AB1572"/>
      <c r="AC1572"/>
      <c r="AD1572"/>
      <c r="AE1572"/>
      <c r="AF1572"/>
      <c r="AG1572"/>
      <c r="AH1572"/>
    </row>
    <row r="1573" spans="1:34" x14ac:dyDescent="0.25">
      <c r="A1573"/>
      <c r="J1573"/>
      <c r="AA1573"/>
      <c r="AB1573"/>
      <c r="AC1573"/>
      <c r="AD1573"/>
      <c r="AE1573"/>
      <c r="AF1573"/>
      <c r="AG1573"/>
      <c r="AH1573"/>
    </row>
    <row r="1574" spans="1:34" x14ac:dyDescent="0.25">
      <c r="A1574"/>
      <c r="J1574"/>
      <c r="AA1574"/>
      <c r="AB1574"/>
      <c r="AC1574"/>
      <c r="AD1574"/>
      <c r="AE1574"/>
      <c r="AF1574"/>
      <c r="AG1574"/>
      <c r="AH1574"/>
    </row>
    <row r="1575" spans="1:34" x14ac:dyDescent="0.25">
      <c r="A1575"/>
      <c r="J1575"/>
      <c r="AA1575"/>
      <c r="AB1575"/>
      <c r="AC1575"/>
      <c r="AD1575"/>
      <c r="AE1575"/>
      <c r="AF1575"/>
      <c r="AG1575"/>
      <c r="AH1575"/>
    </row>
    <row r="1576" spans="1:34" x14ac:dyDescent="0.25">
      <c r="A1576"/>
      <c r="J1576"/>
      <c r="AA1576"/>
      <c r="AB1576"/>
      <c r="AC1576"/>
      <c r="AD1576"/>
      <c r="AE1576"/>
      <c r="AF1576"/>
      <c r="AG1576"/>
      <c r="AH1576"/>
    </row>
    <row r="1577" spans="1:34" x14ac:dyDescent="0.25">
      <c r="A1577"/>
      <c r="J1577"/>
      <c r="AA1577"/>
      <c r="AB1577"/>
      <c r="AC1577"/>
      <c r="AD1577"/>
      <c r="AE1577"/>
      <c r="AF1577"/>
      <c r="AG1577"/>
      <c r="AH1577"/>
    </row>
    <row r="1578" spans="1:34" x14ac:dyDescent="0.25">
      <c r="A1578"/>
      <c r="J1578"/>
      <c r="AA1578"/>
      <c r="AB1578"/>
      <c r="AC1578"/>
      <c r="AD1578"/>
      <c r="AE1578"/>
      <c r="AF1578"/>
      <c r="AG1578"/>
      <c r="AH1578"/>
    </row>
    <row r="1579" spans="1:34" x14ac:dyDescent="0.25">
      <c r="A1579"/>
      <c r="J1579"/>
      <c r="AA1579"/>
      <c r="AB1579"/>
      <c r="AC1579"/>
      <c r="AD1579"/>
      <c r="AE1579"/>
      <c r="AF1579"/>
      <c r="AG1579"/>
      <c r="AH1579"/>
    </row>
    <row r="1580" spans="1:34" x14ac:dyDescent="0.25">
      <c r="A1580"/>
      <c r="J1580"/>
      <c r="AA1580"/>
      <c r="AB1580"/>
      <c r="AC1580"/>
      <c r="AD1580"/>
      <c r="AE1580"/>
      <c r="AF1580"/>
      <c r="AG1580"/>
      <c r="AH1580"/>
    </row>
    <row r="1581" spans="1:34" x14ac:dyDescent="0.25">
      <c r="A1581"/>
      <c r="J1581"/>
      <c r="AA1581"/>
      <c r="AB1581"/>
      <c r="AC1581"/>
      <c r="AD1581"/>
      <c r="AE1581"/>
      <c r="AF1581"/>
      <c r="AG1581"/>
      <c r="AH1581"/>
    </row>
    <row r="1582" spans="1:34" x14ac:dyDescent="0.25">
      <c r="A1582"/>
      <c r="J1582"/>
      <c r="AA1582"/>
      <c r="AB1582"/>
      <c r="AC1582"/>
      <c r="AD1582"/>
      <c r="AE1582"/>
      <c r="AF1582"/>
      <c r="AG1582"/>
      <c r="AH1582"/>
    </row>
    <row r="1583" spans="1:34" x14ac:dyDescent="0.25">
      <c r="A1583"/>
      <c r="J1583"/>
      <c r="AA1583"/>
      <c r="AB1583"/>
      <c r="AC1583"/>
      <c r="AD1583"/>
      <c r="AE1583"/>
      <c r="AF1583"/>
      <c r="AG1583"/>
      <c r="AH1583"/>
    </row>
    <row r="1584" spans="1:34" x14ac:dyDescent="0.25">
      <c r="A1584"/>
      <c r="J1584"/>
      <c r="AA1584"/>
      <c r="AB1584"/>
      <c r="AC1584"/>
      <c r="AD1584"/>
      <c r="AE1584"/>
      <c r="AF1584"/>
      <c r="AG1584"/>
      <c r="AH1584"/>
    </row>
    <row r="1585" spans="1:34" x14ac:dyDescent="0.25">
      <c r="A1585"/>
      <c r="J1585"/>
      <c r="AA1585"/>
      <c r="AB1585"/>
      <c r="AC1585"/>
      <c r="AD1585"/>
      <c r="AE1585"/>
      <c r="AF1585"/>
      <c r="AG1585"/>
      <c r="AH1585"/>
    </row>
    <row r="1586" spans="1:34" x14ac:dyDescent="0.25">
      <c r="A1586"/>
      <c r="J1586"/>
      <c r="AA1586"/>
      <c r="AB1586"/>
      <c r="AC1586"/>
      <c r="AD1586"/>
      <c r="AE1586"/>
      <c r="AF1586"/>
      <c r="AG1586"/>
      <c r="AH1586"/>
    </row>
    <row r="1587" spans="1:34" x14ac:dyDescent="0.25">
      <c r="A1587"/>
      <c r="J1587"/>
      <c r="AA1587"/>
      <c r="AB1587"/>
      <c r="AC1587"/>
      <c r="AD1587"/>
      <c r="AE1587"/>
      <c r="AF1587"/>
      <c r="AG1587"/>
      <c r="AH1587"/>
    </row>
    <row r="1588" spans="1:34" x14ac:dyDescent="0.25">
      <c r="A1588"/>
      <c r="J1588"/>
      <c r="AA1588"/>
      <c r="AB1588"/>
      <c r="AC1588"/>
      <c r="AD1588"/>
      <c r="AE1588"/>
      <c r="AF1588"/>
      <c r="AG1588"/>
      <c r="AH1588"/>
    </row>
    <row r="1589" spans="1:34" x14ac:dyDescent="0.25">
      <c r="A1589"/>
      <c r="J1589"/>
      <c r="AA1589"/>
      <c r="AB1589"/>
      <c r="AC1589"/>
      <c r="AD1589"/>
      <c r="AE1589"/>
      <c r="AF1589"/>
      <c r="AG1589"/>
      <c r="AH1589"/>
    </row>
    <row r="1590" spans="1:34" x14ac:dyDescent="0.25">
      <c r="A1590"/>
      <c r="J1590"/>
      <c r="AA1590"/>
      <c r="AB1590"/>
      <c r="AC1590"/>
      <c r="AD1590"/>
      <c r="AE1590"/>
      <c r="AF1590"/>
      <c r="AG1590"/>
      <c r="AH1590"/>
    </row>
    <row r="1591" spans="1:34" x14ac:dyDescent="0.25">
      <c r="A1591"/>
      <c r="J1591"/>
      <c r="AA1591"/>
      <c r="AB1591"/>
      <c r="AC1591"/>
      <c r="AD1591"/>
      <c r="AE1591"/>
      <c r="AF1591"/>
      <c r="AG1591"/>
      <c r="AH1591"/>
    </row>
    <row r="1592" spans="1:34" x14ac:dyDescent="0.25">
      <c r="A1592"/>
      <c r="J1592"/>
      <c r="AA1592"/>
      <c r="AB1592"/>
      <c r="AC1592"/>
      <c r="AD1592"/>
      <c r="AE1592"/>
      <c r="AF1592"/>
      <c r="AG1592"/>
      <c r="AH1592"/>
    </row>
    <row r="1593" spans="1:34" x14ac:dyDescent="0.25">
      <c r="A1593"/>
      <c r="J1593"/>
      <c r="AA1593"/>
      <c r="AB1593"/>
      <c r="AC1593"/>
      <c r="AD1593"/>
      <c r="AE1593"/>
      <c r="AF1593"/>
      <c r="AG1593"/>
      <c r="AH1593"/>
    </row>
    <row r="1594" spans="1:34" x14ac:dyDescent="0.25">
      <c r="A1594"/>
      <c r="J1594"/>
      <c r="AA1594"/>
      <c r="AB1594"/>
      <c r="AC1594"/>
      <c r="AD1594"/>
      <c r="AE1594"/>
      <c r="AF1594"/>
      <c r="AG1594"/>
      <c r="AH1594"/>
    </row>
    <row r="1595" spans="1:34" x14ac:dyDescent="0.25">
      <c r="A1595"/>
      <c r="J1595"/>
      <c r="AA1595"/>
      <c r="AB1595"/>
      <c r="AC1595"/>
      <c r="AD1595"/>
      <c r="AE1595"/>
      <c r="AF1595"/>
      <c r="AG1595"/>
      <c r="AH1595"/>
    </row>
    <row r="1596" spans="1:34" x14ac:dyDescent="0.25">
      <c r="A1596"/>
      <c r="J1596"/>
      <c r="AA1596"/>
      <c r="AB1596"/>
      <c r="AC1596"/>
      <c r="AD1596"/>
      <c r="AE1596"/>
      <c r="AF1596"/>
      <c r="AG1596"/>
      <c r="AH1596"/>
    </row>
    <row r="1597" spans="1:34" x14ac:dyDescent="0.25">
      <c r="A1597"/>
      <c r="J1597"/>
      <c r="AA1597"/>
      <c r="AB1597"/>
      <c r="AC1597"/>
      <c r="AD1597"/>
      <c r="AE1597"/>
      <c r="AF1597"/>
      <c r="AG1597"/>
      <c r="AH1597"/>
    </row>
    <row r="1598" spans="1:34" x14ac:dyDescent="0.25">
      <c r="A1598"/>
      <c r="J1598"/>
      <c r="AA1598"/>
      <c r="AB1598"/>
      <c r="AC1598"/>
      <c r="AD1598"/>
      <c r="AE1598"/>
      <c r="AF1598"/>
      <c r="AG1598"/>
      <c r="AH1598"/>
    </row>
    <row r="1599" spans="1:34" x14ac:dyDescent="0.25">
      <c r="A1599"/>
      <c r="J1599"/>
      <c r="AA1599"/>
      <c r="AB1599"/>
      <c r="AC1599"/>
      <c r="AD1599"/>
      <c r="AE1599"/>
      <c r="AF1599"/>
      <c r="AG1599"/>
      <c r="AH1599"/>
    </row>
    <row r="1600" spans="1:34" x14ac:dyDescent="0.25">
      <c r="A1600"/>
      <c r="J1600"/>
      <c r="AA1600"/>
      <c r="AB1600"/>
      <c r="AC1600"/>
      <c r="AD1600"/>
      <c r="AE1600"/>
      <c r="AF1600"/>
      <c r="AG1600"/>
      <c r="AH1600"/>
    </row>
    <row r="1601" spans="1:34" x14ac:dyDescent="0.25">
      <c r="A1601"/>
      <c r="J1601"/>
      <c r="AA1601"/>
      <c r="AB1601"/>
      <c r="AC1601"/>
      <c r="AD1601"/>
      <c r="AE1601"/>
      <c r="AF1601"/>
      <c r="AG1601"/>
      <c r="AH1601"/>
    </row>
    <row r="1602" spans="1:34" x14ac:dyDescent="0.25">
      <c r="A1602"/>
      <c r="J1602"/>
      <c r="AA1602"/>
      <c r="AB1602"/>
      <c r="AC1602"/>
      <c r="AD1602"/>
      <c r="AE1602"/>
      <c r="AF1602"/>
      <c r="AG1602"/>
      <c r="AH1602"/>
    </row>
    <row r="1603" spans="1:34" x14ac:dyDescent="0.25">
      <c r="A1603"/>
      <c r="J1603"/>
      <c r="AA1603"/>
      <c r="AB1603"/>
      <c r="AC1603"/>
      <c r="AD1603"/>
      <c r="AE1603"/>
      <c r="AF1603"/>
      <c r="AG1603"/>
      <c r="AH1603"/>
    </row>
    <row r="1604" spans="1:34" x14ac:dyDescent="0.25">
      <c r="A1604"/>
      <c r="J1604"/>
      <c r="AA1604"/>
      <c r="AB1604"/>
      <c r="AC1604"/>
      <c r="AD1604"/>
      <c r="AE1604"/>
      <c r="AF1604"/>
      <c r="AG1604"/>
      <c r="AH1604"/>
    </row>
    <row r="1605" spans="1:34" x14ac:dyDescent="0.25">
      <c r="A1605"/>
      <c r="J1605"/>
      <c r="AA1605"/>
      <c r="AB1605"/>
      <c r="AC1605"/>
      <c r="AD1605"/>
      <c r="AE1605"/>
      <c r="AF1605"/>
      <c r="AG1605"/>
      <c r="AH1605"/>
    </row>
    <row r="1606" spans="1:34" x14ac:dyDescent="0.25">
      <c r="A1606"/>
      <c r="J1606"/>
      <c r="AA1606"/>
      <c r="AB1606"/>
      <c r="AC1606"/>
      <c r="AD1606"/>
      <c r="AE1606"/>
      <c r="AF1606"/>
      <c r="AG1606"/>
      <c r="AH1606"/>
    </row>
    <row r="1607" spans="1:34" x14ac:dyDescent="0.25">
      <c r="A1607"/>
      <c r="J1607"/>
      <c r="AA1607"/>
      <c r="AB1607"/>
      <c r="AC1607"/>
      <c r="AD1607"/>
      <c r="AE1607"/>
      <c r="AF1607"/>
      <c r="AG1607"/>
      <c r="AH1607"/>
    </row>
    <row r="1608" spans="1:34" x14ac:dyDescent="0.25">
      <c r="A1608"/>
      <c r="J1608"/>
      <c r="AA1608"/>
      <c r="AB1608"/>
      <c r="AC1608"/>
      <c r="AD1608"/>
      <c r="AE1608"/>
      <c r="AF1608"/>
      <c r="AG1608"/>
      <c r="AH1608"/>
    </row>
    <row r="1609" spans="1:34" x14ac:dyDescent="0.25">
      <c r="A1609"/>
      <c r="J1609"/>
      <c r="AA1609"/>
      <c r="AB1609"/>
      <c r="AC1609"/>
      <c r="AD1609"/>
      <c r="AE1609"/>
      <c r="AF1609"/>
      <c r="AG1609"/>
      <c r="AH1609"/>
    </row>
    <row r="1610" spans="1:34" x14ac:dyDescent="0.25">
      <c r="A1610"/>
      <c r="J1610"/>
      <c r="AA1610"/>
      <c r="AB1610"/>
      <c r="AC1610"/>
      <c r="AD1610"/>
      <c r="AE1610"/>
      <c r="AF1610"/>
      <c r="AG1610"/>
      <c r="AH1610"/>
    </row>
    <row r="1611" spans="1:34" x14ac:dyDescent="0.25">
      <c r="A1611"/>
      <c r="J1611"/>
      <c r="AA1611"/>
      <c r="AB1611"/>
      <c r="AC1611"/>
      <c r="AD1611"/>
      <c r="AE1611"/>
      <c r="AF1611"/>
      <c r="AG1611"/>
      <c r="AH1611"/>
    </row>
    <row r="1612" spans="1:34" x14ac:dyDescent="0.25">
      <c r="A1612"/>
      <c r="J1612"/>
      <c r="AA1612"/>
      <c r="AB1612"/>
      <c r="AC1612"/>
      <c r="AD1612"/>
      <c r="AE1612"/>
      <c r="AF1612"/>
      <c r="AG1612"/>
      <c r="AH1612"/>
    </row>
    <row r="1613" spans="1:34" x14ac:dyDescent="0.25">
      <c r="A1613"/>
      <c r="J1613"/>
      <c r="AA1613"/>
      <c r="AB1613"/>
      <c r="AC1613"/>
      <c r="AD1613"/>
      <c r="AE1613"/>
      <c r="AF1613"/>
      <c r="AG1613"/>
      <c r="AH1613"/>
    </row>
    <row r="1614" spans="1:34" x14ac:dyDescent="0.25">
      <c r="A1614"/>
      <c r="J1614"/>
      <c r="AA1614"/>
      <c r="AB1614"/>
      <c r="AC1614"/>
      <c r="AD1614"/>
      <c r="AE1614"/>
      <c r="AF1614"/>
      <c r="AG1614"/>
      <c r="AH1614"/>
    </row>
    <row r="1615" spans="1:34" x14ac:dyDescent="0.25">
      <c r="A1615"/>
      <c r="J1615"/>
      <c r="AA1615"/>
      <c r="AB1615"/>
      <c r="AC1615"/>
      <c r="AD1615"/>
      <c r="AE1615"/>
      <c r="AF1615"/>
      <c r="AG1615"/>
      <c r="AH1615"/>
    </row>
    <row r="1616" spans="1:34" x14ac:dyDescent="0.25">
      <c r="A1616"/>
      <c r="J1616"/>
      <c r="AA1616"/>
      <c r="AB1616"/>
      <c r="AC1616"/>
      <c r="AD1616"/>
      <c r="AE1616"/>
      <c r="AF1616"/>
      <c r="AG1616"/>
      <c r="AH1616"/>
    </row>
    <row r="1617" spans="1:34" x14ac:dyDescent="0.25">
      <c r="A1617"/>
      <c r="J1617"/>
      <c r="AA1617"/>
      <c r="AB1617"/>
      <c r="AC1617"/>
      <c r="AD1617"/>
      <c r="AE1617"/>
      <c r="AF1617"/>
      <c r="AG1617"/>
      <c r="AH1617"/>
    </row>
    <row r="1618" spans="1:34" x14ac:dyDescent="0.25">
      <c r="A1618"/>
      <c r="J1618"/>
      <c r="AA1618"/>
      <c r="AB1618"/>
      <c r="AC1618"/>
      <c r="AD1618"/>
      <c r="AE1618"/>
      <c r="AF1618"/>
      <c r="AG1618"/>
      <c r="AH1618"/>
    </row>
    <row r="1619" spans="1:34" x14ac:dyDescent="0.25">
      <c r="A1619"/>
      <c r="J1619"/>
      <c r="AA1619"/>
      <c r="AB1619"/>
      <c r="AC1619"/>
      <c r="AD1619"/>
      <c r="AE1619"/>
      <c r="AF1619"/>
      <c r="AG1619"/>
      <c r="AH1619"/>
    </row>
    <row r="1620" spans="1:34" x14ac:dyDescent="0.25">
      <c r="A1620"/>
      <c r="J1620"/>
      <c r="AA1620"/>
      <c r="AB1620"/>
      <c r="AC1620"/>
      <c r="AD1620"/>
      <c r="AE1620"/>
      <c r="AF1620"/>
      <c r="AG1620"/>
      <c r="AH1620"/>
    </row>
    <row r="1621" spans="1:34" x14ac:dyDescent="0.25">
      <c r="A1621"/>
      <c r="J1621"/>
      <c r="AA1621"/>
      <c r="AB1621"/>
      <c r="AC1621"/>
      <c r="AD1621"/>
      <c r="AE1621"/>
      <c r="AF1621"/>
      <c r="AG1621"/>
      <c r="AH1621"/>
    </row>
    <row r="1622" spans="1:34" x14ac:dyDescent="0.25">
      <c r="A1622"/>
      <c r="J1622"/>
      <c r="AA1622"/>
      <c r="AB1622"/>
      <c r="AC1622"/>
      <c r="AD1622"/>
      <c r="AE1622"/>
      <c r="AF1622"/>
      <c r="AG1622"/>
      <c r="AH1622"/>
    </row>
    <row r="1623" spans="1:34" x14ac:dyDescent="0.25">
      <c r="A1623"/>
      <c r="J1623"/>
      <c r="AA1623"/>
      <c r="AB1623"/>
      <c r="AC1623"/>
      <c r="AD1623"/>
      <c r="AE1623"/>
      <c r="AF1623"/>
      <c r="AG1623"/>
      <c r="AH1623"/>
    </row>
    <row r="1624" spans="1:34" x14ac:dyDescent="0.25">
      <c r="A1624"/>
      <c r="J1624"/>
      <c r="AA1624"/>
      <c r="AB1624"/>
      <c r="AC1624"/>
      <c r="AD1624"/>
      <c r="AE1624"/>
      <c r="AF1624"/>
      <c r="AG1624"/>
      <c r="AH1624"/>
    </row>
    <row r="1625" spans="1:34" x14ac:dyDescent="0.25">
      <c r="A1625"/>
      <c r="J1625"/>
      <c r="AA1625"/>
      <c r="AB1625"/>
      <c r="AC1625"/>
      <c r="AD1625"/>
      <c r="AE1625"/>
      <c r="AF1625"/>
      <c r="AG1625"/>
      <c r="AH1625"/>
    </row>
    <row r="1626" spans="1:34" x14ac:dyDescent="0.25">
      <c r="A1626"/>
      <c r="J1626"/>
      <c r="AA1626"/>
      <c r="AB1626"/>
      <c r="AC1626"/>
      <c r="AD1626"/>
      <c r="AE1626"/>
      <c r="AF1626"/>
      <c r="AG1626"/>
      <c r="AH1626"/>
    </row>
    <row r="1627" spans="1:34" x14ac:dyDescent="0.25">
      <c r="A1627"/>
      <c r="J1627"/>
      <c r="AA1627"/>
      <c r="AB1627"/>
      <c r="AC1627"/>
      <c r="AD1627"/>
      <c r="AE1627"/>
      <c r="AF1627"/>
      <c r="AG1627"/>
      <c r="AH1627"/>
    </row>
    <row r="1628" spans="1:34" x14ac:dyDescent="0.25">
      <c r="A1628"/>
      <c r="J1628"/>
      <c r="AA1628"/>
      <c r="AB1628"/>
      <c r="AC1628"/>
      <c r="AD1628"/>
      <c r="AE1628"/>
      <c r="AF1628"/>
      <c r="AG1628"/>
      <c r="AH1628"/>
    </row>
    <row r="1629" spans="1:34" x14ac:dyDescent="0.25">
      <c r="A1629"/>
      <c r="J1629"/>
      <c r="AA1629"/>
      <c r="AB1629"/>
      <c r="AC1629"/>
      <c r="AD1629"/>
      <c r="AE1629"/>
      <c r="AF1629"/>
      <c r="AG1629"/>
      <c r="AH1629"/>
    </row>
    <row r="1630" spans="1:34" x14ac:dyDescent="0.25">
      <c r="A1630"/>
      <c r="J1630"/>
      <c r="AA1630"/>
      <c r="AB1630"/>
      <c r="AC1630"/>
      <c r="AD1630"/>
      <c r="AE1630"/>
      <c r="AF1630"/>
      <c r="AG1630"/>
      <c r="AH1630"/>
    </row>
    <row r="1631" spans="1:34" x14ac:dyDescent="0.25">
      <c r="A1631"/>
      <c r="J1631"/>
      <c r="AA1631"/>
      <c r="AB1631"/>
      <c r="AC1631"/>
      <c r="AD1631"/>
      <c r="AE1631"/>
      <c r="AF1631"/>
      <c r="AG1631"/>
      <c r="AH1631"/>
    </row>
    <row r="1632" spans="1:34" x14ac:dyDescent="0.25">
      <c r="A1632"/>
      <c r="J1632"/>
      <c r="AA1632"/>
      <c r="AB1632"/>
      <c r="AC1632"/>
      <c r="AD1632"/>
      <c r="AE1632"/>
      <c r="AF1632"/>
      <c r="AG1632"/>
      <c r="AH1632"/>
    </row>
    <row r="1633" spans="1:34" x14ac:dyDescent="0.25">
      <c r="A1633"/>
      <c r="J1633"/>
      <c r="AA1633"/>
      <c r="AB1633"/>
      <c r="AC1633"/>
      <c r="AD1633"/>
      <c r="AE1633"/>
      <c r="AF1633"/>
      <c r="AG1633"/>
      <c r="AH1633"/>
    </row>
    <row r="1634" spans="1:34" x14ac:dyDescent="0.25">
      <c r="A1634"/>
      <c r="J1634"/>
      <c r="AA1634"/>
      <c r="AB1634"/>
      <c r="AC1634"/>
      <c r="AD1634"/>
      <c r="AE1634"/>
      <c r="AF1634"/>
      <c r="AG1634"/>
      <c r="AH1634"/>
    </row>
    <row r="1635" spans="1:34" x14ac:dyDescent="0.25">
      <c r="A1635"/>
      <c r="J1635"/>
      <c r="AA1635"/>
      <c r="AB1635"/>
      <c r="AC1635"/>
      <c r="AD1635"/>
      <c r="AE1635"/>
      <c r="AF1635"/>
      <c r="AG1635"/>
      <c r="AH1635"/>
    </row>
    <row r="1636" spans="1:34" x14ac:dyDescent="0.25">
      <c r="A1636"/>
      <c r="J1636"/>
      <c r="AA1636"/>
      <c r="AB1636"/>
      <c r="AC1636"/>
      <c r="AD1636"/>
      <c r="AE1636"/>
      <c r="AF1636"/>
      <c r="AG1636"/>
      <c r="AH1636"/>
    </row>
    <row r="1637" spans="1:34" x14ac:dyDescent="0.25">
      <c r="A1637"/>
      <c r="J1637"/>
      <c r="AA1637"/>
      <c r="AB1637"/>
      <c r="AC1637"/>
      <c r="AD1637"/>
      <c r="AE1637"/>
      <c r="AF1637"/>
      <c r="AG1637"/>
      <c r="AH1637"/>
    </row>
    <row r="1638" spans="1:34" x14ac:dyDescent="0.25">
      <c r="A1638"/>
      <c r="J1638"/>
      <c r="AA1638"/>
      <c r="AB1638"/>
      <c r="AC1638"/>
      <c r="AD1638"/>
      <c r="AE1638"/>
      <c r="AF1638"/>
      <c r="AG1638"/>
      <c r="AH1638"/>
    </row>
    <row r="1639" spans="1:34" x14ac:dyDescent="0.25">
      <c r="A1639"/>
      <c r="J1639"/>
      <c r="AA1639"/>
      <c r="AB1639"/>
      <c r="AC1639"/>
      <c r="AD1639"/>
      <c r="AE1639"/>
      <c r="AF1639"/>
      <c r="AG1639"/>
      <c r="AH1639"/>
    </row>
    <row r="1640" spans="1:34" x14ac:dyDescent="0.25">
      <c r="A1640"/>
      <c r="J1640"/>
      <c r="AA1640"/>
      <c r="AB1640"/>
      <c r="AC1640"/>
      <c r="AD1640"/>
      <c r="AE1640"/>
      <c r="AF1640"/>
      <c r="AG1640"/>
      <c r="AH1640"/>
    </row>
    <row r="1641" spans="1:34" x14ac:dyDescent="0.25">
      <c r="A1641"/>
      <c r="J1641"/>
      <c r="AA1641"/>
      <c r="AB1641"/>
      <c r="AC1641"/>
      <c r="AD1641"/>
      <c r="AE1641"/>
      <c r="AF1641"/>
      <c r="AG1641"/>
      <c r="AH1641"/>
    </row>
    <row r="1642" spans="1:34" x14ac:dyDescent="0.25">
      <c r="A1642"/>
      <c r="J1642"/>
      <c r="AA1642"/>
      <c r="AB1642"/>
      <c r="AC1642"/>
      <c r="AD1642"/>
      <c r="AE1642"/>
      <c r="AF1642"/>
      <c r="AG1642"/>
      <c r="AH1642"/>
    </row>
    <row r="1643" spans="1:34" x14ac:dyDescent="0.25">
      <c r="A1643"/>
      <c r="J1643"/>
      <c r="AA1643"/>
      <c r="AB1643"/>
      <c r="AC1643"/>
      <c r="AD1643"/>
      <c r="AE1643"/>
      <c r="AF1643"/>
      <c r="AG1643"/>
      <c r="AH1643"/>
    </row>
    <row r="1644" spans="1:34" x14ac:dyDescent="0.25">
      <c r="A1644"/>
      <c r="J1644"/>
      <c r="AA1644"/>
      <c r="AB1644"/>
      <c r="AC1644"/>
      <c r="AD1644"/>
      <c r="AE1644"/>
      <c r="AF1644"/>
      <c r="AG1644"/>
      <c r="AH1644"/>
    </row>
    <row r="1645" spans="1:34" x14ac:dyDescent="0.25">
      <c r="A1645"/>
      <c r="J1645"/>
      <c r="AA1645"/>
      <c r="AB1645"/>
      <c r="AC1645"/>
      <c r="AD1645"/>
      <c r="AE1645"/>
      <c r="AF1645"/>
      <c r="AG1645"/>
      <c r="AH1645"/>
    </row>
    <row r="1646" spans="1:34" x14ac:dyDescent="0.25">
      <c r="A1646"/>
      <c r="J1646"/>
      <c r="AA1646"/>
      <c r="AB1646"/>
      <c r="AC1646"/>
      <c r="AD1646"/>
      <c r="AE1646"/>
      <c r="AF1646"/>
      <c r="AG1646"/>
      <c r="AH1646"/>
    </row>
    <row r="1647" spans="1:34" x14ac:dyDescent="0.25">
      <c r="A1647"/>
      <c r="J1647"/>
      <c r="AA1647"/>
      <c r="AB1647"/>
      <c r="AC1647"/>
      <c r="AD1647"/>
      <c r="AE1647"/>
      <c r="AF1647"/>
      <c r="AG1647"/>
      <c r="AH1647"/>
    </row>
    <row r="1648" spans="1:34" x14ac:dyDescent="0.25">
      <c r="A1648"/>
      <c r="J1648"/>
      <c r="AA1648"/>
      <c r="AB1648"/>
      <c r="AC1648"/>
      <c r="AD1648"/>
      <c r="AE1648"/>
      <c r="AF1648"/>
      <c r="AG1648"/>
      <c r="AH1648"/>
    </row>
    <row r="1649" spans="1:34" x14ac:dyDescent="0.25">
      <c r="A1649"/>
      <c r="J1649"/>
      <c r="AA1649"/>
      <c r="AB1649"/>
      <c r="AC1649"/>
      <c r="AD1649"/>
      <c r="AE1649"/>
      <c r="AF1649"/>
      <c r="AG1649"/>
      <c r="AH1649"/>
    </row>
    <row r="1650" spans="1:34" x14ac:dyDescent="0.25">
      <c r="A1650"/>
      <c r="J1650"/>
      <c r="AA1650"/>
      <c r="AB1650"/>
      <c r="AC1650"/>
      <c r="AD1650"/>
      <c r="AE1650"/>
      <c r="AF1650"/>
      <c r="AG1650"/>
      <c r="AH1650"/>
    </row>
    <row r="1651" spans="1:34" x14ac:dyDescent="0.25">
      <c r="A1651"/>
      <c r="J1651"/>
      <c r="AA1651"/>
      <c r="AB1651"/>
      <c r="AC1651"/>
      <c r="AD1651"/>
      <c r="AE1651"/>
      <c r="AF1651"/>
      <c r="AG1651"/>
      <c r="AH1651"/>
    </row>
    <row r="1652" spans="1:34" x14ac:dyDescent="0.25">
      <c r="A1652"/>
      <c r="J1652"/>
      <c r="AA1652"/>
      <c r="AB1652"/>
      <c r="AC1652"/>
      <c r="AD1652"/>
      <c r="AE1652"/>
      <c r="AF1652"/>
      <c r="AG1652"/>
      <c r="AH1652"/>
    </row>
    <row r="1653" spans="1:34" x14ac:dyDescent="0.25">
      <c r="A1653"/>
      <c r="J1653"/>
      <c r="AA1653"/>
      <c r="AB1653"/>
      <c r="AC1653"/>
      <c r="AD1653"/>
      <c r="AE1653"/>
      <c r="AF1653"/>
      <c r="AG1653"/>
      <c r="AH1653"/>
    </row>
    <row r="1654" spans="1:34" x14ac:dyDescent="0.25">
      <c r="A1654"/>
      <c r="J1654"/>
      <c r="AA1654"/>
      <c r="AB1654"/>
      <c r="AC1654"/>
      <c r="AD1654"/>
      <c r="AE1654"/>
      <c r="AF1654"/>
      <c r="AG1654"/>
      <c r="AH1654"/>
    </row>
    <row r="1655" spans="1:34" x14ac:dyDescent="0.25">
      <c r="A1655"/>
      <c r="J1655"/>
      <c r="AA1655"/>
      <c r="AB1655"/>
      <c r="AC1655"/>
      <c r="AD1655"/>
      <c r="AE1655"/>
      <c r="AF1655"/>
      <c r="AG1655"/>
      <c r="AH1655"/>
    </row>
    <row r="1656" spans="1:34" x14ac:dyDescent="0.25">
      <c r="A1656"/>
      <c r="J1656"/>
      <c r="AA1656"/>
      <c r="AB1656"/>
      <c r="AC1656"/>
      <c r="AD1656"/>
      <c r="AE1656"/>
      <c r="AF1656"/>
      <c r="AG1656"/>
      <c r="AH1656"/>
    </row>
    <row r="1657" spans="1:34" x14ac:dyDescent="0.25">
      <c r="A1657"/>
      <c r="J1657"/>
      <c r="AA1657"/>
      <c r="AB1657"/>
      <c r="AC1657"/>
      <c r="AD1657"/>
      <c r="AE1657"/>
      <c r="AF1657"/>
      <c r="AG1657"/>
      <c r="AH1657"/>
    </row>
    <row r="1658" spans="1:34" x14ac:dyDescent="0.25">
      <c r="A1658"/>
      <c r="J1658"/>
      <c r="AA1658"/>
      <c r="AB1658"/>
      <c r="AC1658"/>
      <c r="AD1658"/>
      <c r="AE1658"/>
      <c r="AF1658"/>
      <c r="AG1658"/>
      <c r="AH1658"/>
    </row>
    <row r="1659" spans="1:34" x14ac:dyDescent="0.25">
      <c r="A1659"/>
      <c r="J1659"/>
      <c r="AA1659"/>
      <c r="AB1659"/>
      <c r="AC1659"/>
      <c r="AD1659"/>
      <c r="AE1659"/>
      <c r="AF1659"/>
      <c r="AG1659"/>
      <c r="AH1659"/>
    </row>
    <row r="1660" spans="1:34" x14ac:dyDescent="0.25">
      <c r="A1660"/>
      <c r="J1660"/>
      <c r="AA1660"/>
      <c r="AB1660"/>
      <c r="AC1660"/>
      <c r="AD1660"/>
      <c r="AE1660"/>
      <c r="AF1660"/>
      <c r="AG1660"/>
      <c r="AH1660"/>
    </row>
    <row r="1661" spans="1:34" x14ac:dyDescent="0.25">
      <c r="A1661"/>
      <c r="J1661"/>
      <c r="AA1661"/>
      <c r="AB1661"/>
      <c r="AC1661"/>
      <c r="AD1661"/>
      <c r="AE1661"/>
      <c r="AF1661"/>
      <c r="AG1661"/>
      <c r="AH1661"/>
    </row>
    <row r="1662" spans="1:34" x14ac:dyDescent="0.25">
      <c r="A1662"/>
      <c r="J1662"/>
      <c r="AA1662"/>
      <c r="AB1662"/>
      <c r="AC1662"/>
      <c r="AD1662"/>
      <c r="AE1662"/>
      <c r="AF1662"/>
      <c r="AG1662"/>
      <c r="AH1662"/>
    </row>
    <row r="1663" spans="1:34" x14ac:dyDescent="0.25">
      <c r="A1663"/>
      <c r="J1663"/>
      <c r="AA1663"/>
      <c r="AB1663"/>
      <c r="AC1663"/>
      <c r="AD1663"/>
      <c r="AE1663"/>
      <c r="AF1663"/>
      <c r="AG1663"/>
      <c r="AH1663"/>
    </row>
    <row r="1664" spans="1:34" x14ac:dyDescent="0.25">
      <c r="A1664"/>
      <c r="J1664"/>
      <c r="AA1664"/>
      <c r="AB1664"/>
      <c r="AC1664"/>
      <c r="AD1664"/>
      <c r="AE1664"/>
      <c r="AF1664"/>
      <c r="AG1664"/>
      <c r="AH1664"/>
    </row>
    <row r="1665" spans="1:34" x14ac:dyDescent="0.25">
      <c r="A1665"/>
      <c r="J1665"/>
      <c r="AA1665"/>
      <c r="AB1665"/>
      <c r="AC1665"/>
      <c r="AD1665"/>
      <c r="AE1665"/>
      <c r="AF1665"/>
      <c r="AG1665"/>
      <c r="AH1665"/>
    </row>
    <row r="1666" spans="1:34" x14ac:dyDescent="0.25">
      <c r="A1666"/>
      <c r="J1666"/>
      <c r="AA1666"/>
      <c r="AB1666"/>
      <c r="AC1666"/>
      <c r="AD1666"/>
      <c r="AE1666"/>
      <c r="AF1666"/>
      <c r="AG1666"/>
      <c r="AH1666"/>
    </row>
    <row r="1667" spans="1:34" x14ac:dyDescent="0.25">
      <c r="A1667"/>
      <c r="J1667"/>
      <c r="AA1667"/>
      <c r="AB1667"/>
      <c r="AC1667"/>
      <c r="AD1667"/>
      <c r="AE1667"/>
      <c r="AF1667"/>
      <c r="AG1667"/>
      <c r="AH1667"/>
    </row>
    <row r="1668" spans="1:34" x14ac:dyDescent="0.25">
      <c r="A1668"/>
      <c r="J1668"/>
      <c r="AA1668"/>
      <c r="AB1668"/>
      <c r="AC1668"/>
      <c r="AD1668"/>
      <c r="AE1668"/>
      <c r="AF1668"/>
      <c r="AG1668"/>
      <c r="AH1668"/>
    </row>
    <row r="1669" spans="1:34" x14ac:dyDescent="0.25">
      <c r="A1669"/>
      <c r="J1669"/>
      <c r="AA1669"/>
      <c r="AB1669"/>
      <c r="AC1669"/>
      <c r="AD1669"/>
      <c r="AE1669"/>
      <c r="AF1669"/>
      <c r="AG1669"/>
      <c r="AH1669"/>
    </row>
    <row r="1670" spans="1:34" x14ac:dyDescent="0.25">
      <c r="A1670"/>
      <c r="J1670"/>
      <c r="AA1670"/>
      <c r="AB1670"/>
      <c r="AC1670"/>
      <c r="AD1670"/>
      <c r="AE1670"/>
      <c r="AF1670"/>
      <c r="AG1670"/>
      <c r="AH1670"/>
    </row>
    <row r="1671" spans="1:34" x14ac:dyDescent="0.25">
      <c r="A1671"/>
      <c r="J1671"/>
      <c r="AA1671"/>
      <c r="AB1671"/>
      <c r="AC1671"/>
      <c r="AD1671"/>
      <c r="AE1671"/>
      <c r="AF1671"/>
      <c r="AG1671"/>
      <c r="AH1671"/>
    </row>
    <row r="1672" spans="1:34" x14ac:dyDescent="0.25">
      <c r="A1672"/>
      <c r="J1672"/>
      <c r="AA1672"/>
      <c r="AB1672"/>
      <c r="AC1672"/>
      <c r="AD1672"/>
      <c r="AE1672"/>
      <c r="AF1672"/>
      <c r="AG1672"/>
      <c r="AH1672"/>
    </row>
    <row r="1673" spans="1:34" x14ac:dyDescent="0.25">
      <c r="A1673"/>
      <c r="J1673"/>
      <c r="AA1673"/>
      <c r="AB1673"/>
      <c r="AC1673"/>
      <c r="AD1673"/>
      <c r="AE1673"/>
      <c r="AF1673"/>
      <c r="AG1673"/>
      <c r="AH1673"/>
    </row>
    <row r="1674" spans="1:34" x14ac:dyDescent="0.25">
      <c r="A1674"/>
      <c r="J1674"/>
      <c r="AA1674"/>
      <c r="AB1674"/>
      <c r="AC1674"/>
      <c r="AD1674"/>
      <c r="AE1674"/>
      <c r="AF1674"/>
      <c r="AG1674"/>
      <c r="AH1674"/>
    </row>
    <row r="1675" spans="1:34" x14ac:dyDescent="0.25">
      <c r="A1675"/>
      <c r="J1675"/>
      <c r="AA1675"/>
      <c r="AB1675"/>
      <c r="AC1675"/>
      <c r="AD1675"/>
      <c r="AE1675"/>
      <c r="AF1675"/>
      <c r="AG1675"/>
      <c r="AH1675"/>
    </row>
    <row r="1676" spans="1:34" x14ac:dyDescent="0.25">
      <c r="A1676"/>
      <c r="J1676"/>
      <c r="AA1676"/>
      <c r="AB1676"/>
      <c r="AC1676"/>
      <c r="AD1676"/>
      <c r="AE1676"/>
      <c r="AF1676"/>
      <c r="AG1676"/>
      <c r="AH1676"/>
    </row>
    <row r="1677" spans="1:34" x14ac:dyDescent="0.25">
      <c r="A1677"/>
      <c r="J1677"/>
      <c r="AA1677"/>
      <c r="AB1677"/>
      <c r="AC1677"/>
      <c r="AD1677"/>
      <c r="AE1677"/>
      <c r="AF1677"/>
      <c r="AG1677"/>
      <c r="AH1677"/>
    </row>
    <row r="1678" spans="1:34" x14ac:dyDescent="0.25">
      <c r="A1678"/>
      <c r="J1678"/>
      <c r="AA1678"/>
      <c r="AB1678"/>
      <c r="AC1678"/>
      <c r="AD1678"/>
      <c r="AE1678"/>
      <c r="AF1678"/>
      <c r="AG1678"/>
      <c r="AH1678"/>
    </row>
    <row r="1679" spans="1:34" x14ac:dyDescent="0.25">
      <c r="A1679"/>
      <c r="J1679"/>
      <c r="AA1679"/>
      <c r="AB1679"/>
      <c r="AC1679"/>
      <c r="AD1679"/>
      <c r="AE1679"/>
      <c r="AF1679"/>
      <c r="AG1679"/>
      <c r="AH1679"/>
    </row>
    <row r="1680" spans="1:34" x14ac:dyDescent="0.25">
      <c r="A1680"/>
      <c r="J1680"/>
      <c r="AA1680"/>
      <c r="AB1680"/>
      <c r="AC1680"/>
      <c r="AD1680"/>
      <c r="AE1680"/>
      <c r="AF1680"/>
      <c r="AG1680"/>
      <c r="AH1680"/>
    </row>
    <row r="1681" spans="1:34" x14ac:dyDescent="0.25">
      <c r="A1681"/>
      <c r="J1681"/>
      <c r="AA1681"/>
      <c r="AB1681"/>
      <c r="AC1681"/>
      <c r="AD1681"/>
      <c r="AE1681"/>
      <c r="AF1681"/>
      <c r="AG1681"/>
      <c r="AH1681"/>
    </row>
    <row r="1682" spans="1:34" x14ac:dyDescent="0.25">
      <c r="A1682"/>
      <c r="J1682"/>
      <c r="AA1682"/>
      <c r="AB1682"/>
      <c r="AC1682"/>
      <c r="AD1682"/>
      <c r="AE1682"/>
      <c r="AF1682"/>
      <c r="AG1682"/>
      <c r="AH1682"/>
    </row>
    <row r="1683" spans="1:34" x14ac:dyDescent="0.25">
      <c r="A1683"/>
      <c r="J1683"/>
      <c r="AA1683"/>
      <c r="AB1683"/>
      <c r="AC1683"/>
      <c r="AD1683"/>
      <c r="AE1683"/>
      <c r="AF1683"/>
      <c r="AG1683"/>
      <c r="AH1683"/>
    </row>
    <row r="1684" spans="1:34" x14ac:dyDescent="0.25">
      <c r="A1684"/>
      <c r="J1684"/>
      <c r="AA1684"/>
      <c r="AB1684"/>
      <c r="AC1684"/>
      <c r="AD1684"/>
      <c r="AE1684"/>
      <c r="AF1684"/>
      <c r="AG1684"/>
      <c r="AH1684"/>
    </row>
    <row r="1685" spans="1:34" x14ac:dyDescent="0.25">
      <c r="A1685"/>
      <c r="J1685"/>
      <c r="AA1685"/>
      <c r="AB1685"/>
      <c r="AC1685"/>
      <c r="AD1685"/>
      <c r="AE1685"/>
      <c r="AF1685"/>
      <c r="AG1685"/>
      <c r="AH1685"/>
    </row>
    <row r="1686" spans="1:34" x14ac:dyDescent="0.25">
      <c r="A1686"/>
      <c r="J1686"/>
      <c r="AA1686"/>
      <c r="AB1686"/>
      <c r="AC1686"/>
      <c r="AD1686"/>
      <c r="AE1686"/>
      <c r="AF1686"/>
      <c r="AG1686"/>
      <c r="AH1686"/>
    </row>
    <row r="1687" spans="1:34" x14ac:dyDescent="0.25">
      <c r="A1687"/>
      <c r="J1687"/>
      <c r="AA1687"/>
      <c r="AB1687"/>
      <c r="AC1687"/>
      <c r="AD1687"/>
      <c r="AE1687"/>
      <c r="AF1687"/>
      <c r="AG1687"/>
      <c r="AH1687"/>
    </row>
    <row r="1688" spans="1:34" x14ac:dyDescent="0.25">
      <c r="A1688"/>
      <c r="J1688"/>
      <c r="AA1688"/>
      <c r="AB1688"/>
      <c r="AC1688"/>
      <c r="AD1688"/>
      <c r="AE1688"/>
      <c r="AF1688"/>
      <c r="AG1688"/>
      <c r="AH1688"/>
    </row>
    <row r="1689" spans="1:34" x14ac:dyDescent="0.25">
      <c r="A1689"/>
      <c r="J1689"/>
      <c r="AA1689"/>
      <c r="AB1689"/>
      <c r="AC1689"/>
      <c r="AD1689"/>
      <c r="AE1689"/>
      <c r="AF1689"/>
      <c r="AG1689"/>
      <c r="AH1689"/>
    </row>
    <row r="1690" spans="1:34" x14ac:dyDescent="0.25">
      <c r="A1690"/>
      <c r="J1690"/>
      <c r="AA1690"/>
      <c r="AB1690"/>
      <c r="AC1690"/>
      <c r="AD1690"/>
      <c r="AE1690"/>
      <c r="AF1690"/>
      <c r="AG1690"/>
      <c r="AH1690"/>
    </row>
    <row r="1691" spans="1:34" x14ac:dyDescent="0.25">
      <c r="A1691"/>
      <c r="J1691"/>
      <c r="AA1691"/>
      <c r="AB1691"/>
      <c r="AC1691"/>
      <c r="AD1691"/>
      <c r="AE1691"/>
      <c r="AF1691"/>
      <c r="AG1691"/>
      <c r="AH1691"/>
    </row>
    <row r="1692" spans="1:34" x14ac:dyDescent="0.25">
      <c r="A1692"/>
      <c r="J1692"/>
      <c r="AA1692"/>
      <c r="AB1692"/>
      <c r="AC1692"/>
      <c r="AD1692"/>
      <c r="AE1692"/>
      <c r="AF1692"/>
      <c r="AG1692"/>
      <c r="AH1692"/>
    </row>
    <row r="1693" spans="1:34" x14ac:dyDescent="0.25">
      <c r="A1693"/>
      <c r="J1693"/>
      <c r="AA1693"/>
      <c r="AB1693"/>
      <c r="AC1693"/>
      <c r="AD1693"/>
      <c r="AE1693"/>
      <c r="AF1693"/>
      <c r="AG1693"/>
      <c r="AH1693"/>
    </row>
    <row r="1694" spans="1:34" x14ac:dyDescent="0.25">
      <c r="A1694"/>
      <c r="J1694"/>
      <c r="AA1694"/>
      <c r="AB1694"/>
      <c r="AC1694"/>
      <c r="AD1694"/>
      <c r="AE1694"/>
      <c r="AF1694"/>
      <c r="AG1694"/>
      <c r="AH1694"/>
    </row>
  </sheetData>
  <dataConsolidate/>
  <dataValidations count="20">
    <dataValidation allowBlank="1" showInputMessage="1" errorTitle="Invalid Vertex Visibility" error="You have entered an unrecognized vertex visibility.  Try selecting from the drop-down list instead." promptTitle="Vertex ID" prompt="This is a unique ID that gets filled in automatically.  Do not edit this column." sqref="AA3:AA368"/>
    <dataValidation allowBlank="1" errorTitle="Invalid Vertex Visibility" error="You have entered an unrecognized vertex visibility.  Try selecting from the drop-down list instead." sqref="AZ3"/>
    <dataValidation allowBlank="1" showErrorMessage="1" sqref="AZ2"/>
    <dataValidation type="list" allowBlank="1" showInputMessage="1" showErrorMessage="1" errorTitle="Invalid Vertex Locked" error="You have entered an invalid vertex &quot;locked.&quot;  Try selecting from the drop-down list instead." promptTitle="Vertex Locked?" prompt="Set to Yes to lock the vertex at its current location." sqref="O3:O368">
      <formula1>ValidBooleansDefaultFalse</formula1>
    </dataValidation>
    <dataValidation allowBlank="1" showInputMessage="1" errorTitle="Invalid Vertex Location" error="The optional vertex location's X and Y values must be whole numbers between 0 and 9999." promptTitle="Vertex Location" prompt="Enter an optional vertex location.  X and Y values should be between 0 and 9,999.  If you enter X and Y values, you should set NodeXL, Graph, Layout to &quot;None&quot; to prevent NodeXL from overwriting your values when you show the graph." sqref="M3:N368"/>
    <dataValidation allowBlank="1" showInputMessage="1" showErrorMessage="1" errorTitle="Invalid Vertex Visibility" error="You have entered an unrecognized vertex visibility.  Try selecting from the drop-down list instead." promptTitle="Vertex Layout Order" prompt="Enter an optional number to control the order in which the vertices are laid out and stacked in the graph." sqref="L3:L368"/>
    <dataValidation allowBlank="1" showInputMessage="1" errorTitle="Invalid Vertex Location" error="The optional vertex location's X and Y values must be whole numbers between 0 and 9999." promptTitle="Vertex Polar R" prompt="Enter an optional vertex polar radial coordinate.  This is used only when a Layout Type of Polar or Polar Absolute is selected in the graph pane.  Hover the mouse over the column header for more details." sqref="P3:P368"/>
    <dataValidation allowBlank="1" showInputMessage="1" errorTitle="Invalid Vertex Location" error="The optional vertex location's X and Y values must be whole numbers between 0 and 9999." promptTitle="Vertex Polar Angle" prompt="Enter an optional vertex polar angle coordinate, in degrees.  This is used only when a Layout Type of Polar or Polar Absolute is selected in the graph pane." sqref="Q3:Q368"/>
    <dataValidation allowBlank="1" showInputMessage="1" errorTitle="Invalid Vertex Image Key" promptTitle="Vertex Tooltip" prompt="Enter optional text that will pop up when the mouse is hovered over the vertex." sqref="K3:K368"/>
    <dataValidation allowBlank="1" errorTitle="Invalid Vertex Visibility" error="You have entered an unrecognized vertex visibility.  Try selecting from the drop-down list instead." promptTitle="Vertex ID" prompt="This is a unique ID that gets filled in automatically.  Do not edit this column." sqref="AB3:AB368"/>
    <dataValidation type="list" allowBlank="1" showInputMessage="1" showErrorMessage="1" errorTitle="Invalid Vertex Visibility" error="You have entered an invalid vertex visibility.  Try selecting from the drop-down list instead." promptTitle="Vertex Visibility" prompt="Select an optional vertex visibility.  Vertices are &quot;Show if in an Edge&quot; by default." sqref="G3:G368">
      <formula1>ValidVertexVisibilities</formula1>
    </dataValidation>
    <dataValidation allowBlank="1" showInputMessage="1" errorTitle="Invalid Vertex Image Key" promptTitle="Vertex Label" prompt="To show a vertex as a box containing text, set the Shape to Label and enter a label.  To annotate another shape with text, set the Shape to something else and enter a label." sqref="H3:H368"/>
    <dataValidation allowBlank="1" showInputMessage="1" promptTitle="Vertex Label Fill Color" prompt="To select an optional fill color for the Label shape, right-click and select Select Color on the right-click menu." sqref="I3:I368"/>
    <dataValidation allowBlank="1" showInputMessage="1" errorTitle="Invalid Vertex Image Key" promptTitle="Vertex Image File" prompt="Enter the path to an image file.  Hover over the column header for examples." sqref="F3:F368"/>
    <dataValidation allowBlank="1" showInputMessage="1" promptTitle="Vertex Color" prompt="To select an optional vertex color, right-click and select Select Color on the right-click menu." sqref="B3:B368"/>
    <dataValidation allowBlank="1" showInputMessage="1" errorTitle="Invalid Vertex Opacity" error="The optional vertex opacity must be a whole number between 0 and 10." promptTitle="Vertex Opacity" prompt="Enter an optional vertex opacity between 0 (transparent) and 100 (opaque)." sqref="E3:E368"/>
    <dataValidation type="list" allowBlank="1" showInputMessage="1" showErrorMessage="1" errorTitle="Invalid Vertex Shape" error="You have entered an invalid vertex shape.  Try selecting from the drop-down list instead." promptTitle="Vertex Shape" prompt="Select an optional vertex shape." sqref="C3:C368">
      <formula1>ValidVertexShapes</formula1>
    </dataValidation>
    <dataValidation allowBlank="1" showInputMessage="1" errorTitle="Invalid Vertex Size" error="The optional vertex size must be a decimal number.  Any size is acceptable, although 1 is used if the size is less than 1, and 10 is used if the size is greater than 10." promptTitle="Vertex Size" prompt="Enter an optional vertex size between 1 and 1,000." sqref="D3:D368"/>
    <dataValidation type="list" allowBlank="1" showInputMessage="1" showErrorMessage="1" errorTitle="Invalid Vertex Label Position" error="You have entered an invalid vertex label position.  Try selecting from the drop-down list instead." promptTitle="Vertex Label Position" prompt="Select an optional vertex label position." sqref="J3:J368">
      <formula1>ValidVertexLabelPositions</formula1>
    </dataValidation>
    <dataValidation allowBlank="1" showInputMessage="1" showErrorMessage="1" promptTitle="Vertex Name" prompt="Enter the name of the vertex." sqref="A3:A368"/>
  </dataValidations>
  <hyperlinks>
    <hyperlink ref="AJ23" r:id="rId1"/>
    <hyperlink ref="AJ169" r:id="rId2"/>
    <hyperlink ref="AL3" r:id="rId3"/>
    <hyperlink ref="AL6" r:id="rId4"/>
    <hyperlink ref="AL9" r:id="rId5"/>
    <hyperlink ref="AL11" r:id="rId6"/>
    <hyperlink ref="AL12" r:id="rId7"/>
    <hyperlink ref="AL13" r:id="rId8"/>
    <hyperlink ref="AL20" r:id="rId9"/>
    <hyperlink ref="AL22" r:id="rId10"/>
    <hyperlink ref="AL26" r:id="rId11"/>
    <hyperlink ref="AL27" r:id="rId12"/>
    <hyperlink ref="AL28" r:id="rId13"/>
    <hyperlink ref="AL29" r:id="rId14"/>
    <hyperlink ref="AL33" r:id="rId15"/>
    <hyperlink ref="AL35" r:id="rId16"/>
    <hyperlink ref="AL36" r:id="rId17"/>
    <hyperlink ref="AL37" r:id="rId18"/>
    <hyperlink ref="AL38" r:id="rId19"/>
    <hyperlink ref="AL39" r:id="rId20"/>
    <hyperlink ref="AL40" r:id="rId21"/>
    <hyperlink ref="AL41" r:id="rId22"/>
    <hyperlink ref="AL42" r:id="rId23"/>
    <hyperlink ref="AL44" r:id="rId24"/>
    <hyperlink ref="AL45" r:id="rId25"/>
    <hyperlink ref="AL47" r:id="rId26"/>
    <hyperlink ref="AL48" r:id="rId27"/>
    <hyperlink ref="AL49" r:id="rId28"/>
    <hyperlink ref="AL53" r:id="rId29"/>
    <hyperlink ref="AL54" r:id="rId30"/>
    <hyperlink ref="AL55" r:id="rId31"/>
    <hyperlink ref="AL56" r:id="rId32"/>
    <hyperlink ref="AL58" r:id="rId33"/>
    <hyperlink ref="AL60" r:id="rId34"/>
    <hyperlink ref="AL62" r:id="rId35"/>
    <hyperlink ref="AL64" r:id="rId36"/>
    <hyperlink ref="AL66" r:id="rId37"/>
    <hyperlink ref="AL68" r:id="rId38"/>
    <hyperlink ref="AL69" r:id="rId39"/>
    <hyperlink ref="AL72" r:id="rId40"/>
    <hyperlink ref="AL73" r:id="rId41"/>
    <hyperlink ref="AL74" r:id="rId42"/>
    <hyperlink ref="AL76" r:id="rId43"/>
    <hyperlink ref="AL78" r:id="rId44"/>
    <hyperlink ref="AL80" r:id="rId45"/>
    <hyperlink ref="AL81" r:id="rId46"/>
    <hyperlink ref="AL84" r:id="rId47"/>
    <hyperlink ref="AL87" r:id="rId48"/>
    <hyperlink ref="AL89" r:id="rId49"/>
    <hyperlink ref="AL90" r:id="rId50"/>
    <hyperlink ref="AL91" r:id="rId51"/>
    <hyperlink ref="AL92" r:id="rId52"/>
    <hyperlink ref="AL95" r:id="rId53"/>
    <hyperlink ref="AL96" r:id="rId54"/>
    <hyperlink ref="AL98" r:id="rId55"/>
    <hyperlink ref="AL99" r:id="rId56"/>
    <hyperlink ref="AL103" r:id="rId57"/>
    <hyperlink ref="AL111" r:id="rId58"/>
    <hyperlink ref="AL112" r:id="rId59"/>
    <hyperlink ref="AL115" r:id="rId60"/>
    <hyperlink ref="AL116" r:id="rId61"/>
    <hyperlink ref="AL117" r:id="rId62"/>
    <hyperlink ref="AL119" r:id="rId63"/>
    <hyperlink ref="AL120" r:id="rId64"/>
    <hyperlink ref="AL124" r:id="rId65"/>
    <hyperlink ref="AL127" r:id="rId66"/>
    <hyperlink ref="AL129" r:id="rId67"/>
    <hyperlink ref="AL130" r:id="rId68"/>
    <hyperlink ref="AL133" r:id="rId69"/>
    <hyperlink ref="AL136" r:id="rId70"/>
    <hyperlink ref="AL137" r:id="rId71"/>
    <hyperlink ref="AL139" r:id="rId72"/>
    <hyperlink ref="AL140" r:id="rId73"/>
    <hyperlink ref="AL141" r:id="rId74"/>
    <hyperlink ref="AL142" r:id="rId75"/>
    <hyperlink ref="AL143" r:id="rId76"/>
    <hyperlink ref="AL144" r:id="rId77"/>
    <hyperlink ref="AL145" r:id="rId78"/>
    <hyperlink ref="AL146" r:id="rId79"/>
    <hyperlink ref="AL147" r:id="rId80"/>
    <hyperlink ref="AL148" r:id="rId81"/>
    <hyperlink ref="AL149" r:id="rId82"/>
    <hyperlink ref="AL153" r:id="rId83"/>
    <hyperlink ref="AL154" r:id="rId84"/>
    <hyperlink ref="AL155" r:id="rId85"/>
    <hyperlink ref="AL156" r:id="rId86"/>
    <hyperlink ref="AL157" r:id="rId87"/>
    <hyperlink ref="AL160" r:id="rId88"/>
    <hyperlink ref="AL161" r:id="rId89"/>
    <hyperlink ref="AL162" r:id="rId90"/>
    <hyperlink ref="AL163" r:id="rId91"/>
    <hyperlink ref="AL164" r:id="rId92"/>
    <hyperlink ref="AL165" r:id="rId93"/>
    <hyperlink ref="AL166" r:id="rId94"/>
    <hyperlink ref="AL167" r:id="rId95"/>
    <hyperlink ref="AL168" r:id="rId96"/>
    <hyperlink ref="AL169" r:id="rId97"/>
    <hyperlink ref="AL172" r:id="rId98"/>
    <hyperlink ref="AL173" r:id="rId99"/>
    <hyperlink ref="AL174" r:id="rId100"/>
    <hyperlink ref="AL175" r:id="rId101"/>
    <hyperlink ref="AL176" r:id="rId102"/>
    <hyperlink ref="AL179" r:id="rId103"/>
    <hyperlink ref="AL180" r:id="rId104"/>
    <hyperlink ref="AL181" r:id="rId105"/>
    <hyperlink ref="AL182" r:id="rId106"/>
    <hyperlink ref="AL183" r:id="rId107"/>
    <hyperlink ref="AL186" r:id="rId108"/>
    <hyperlink ref="AL187" r:id="rId109"/>
    <hyperlink ref="AL189" r:id="rId110"/>
    <hyperlink ref="AL190" r:id="rId111"/>
    <hyperlink ref="AL192" r:id="rId112"/>
    <hyperlink ref="AL193" r:id="rId113"/>
    <hyperlink ref="AL196" r:id="rId114"/>
    <hyperlink ref="AL198" r:id="rId115"/>
    <hyperlink ref="AL206" r:id="rId116"/>
    <hyperlink ref="AL207" r:id="rId117"/>
    <hyperlink ref="AL208" r:id="rId118"/>
    <hyperlink ref="AL211" r:id="rId119"/>
    <hyperlink ref="AL213" r:id="rId120"/>
    <hyperlink ref="AL215" r:id="rId121"/>
    <hyperlink ref="AL216" r:id="rId122"/>
    <hyperlink ref="AL224" r:id="rId123"/>
    <hyperlink ref="AL225" r:id="rId124"/>
    <hyperlink ref="AL226" r:id="rId125"/>
    <hyperlink ref="AL229" r:id="rId126"/>
    <hyperlink ref="AL230" r:id="rId127"/>
    <hyperlink ref="AL232" r:id="rId128"/>
    <hyperlink ref="AL233" r:id="rId129"/>
    <hyperlink ref="AL234" r:id="rId130"/>
    <hyperlink ref="AL237" r:id="rId131"/>
    <hyperlink ref="AL241" r:id="rId132"/>
    <hyperlink ref="AL243" r:id="rId133"/>
    <hyperlink ref="AL244" r:id="rId134"/>
    <hyperlink ref="AL245" r:id="rId135"/>
    <hyperlink ref="AL247" r:id="rId136"/>
    <hyperlink ref="AL248" r:id="rId137"/>
    <hyperlink ref="AL250" r:id="rId138"/>
    <hyperlink ref="AL254" r:id="rId139"/>
    <hyperlink ref="AL256" r:id="rId140"/>
    <hyperlink ref="AL257" r:id="rId141"/>
    <hyperlink ref="AL261" r:id="rId142"/>
    <hyperlink ref="AL263" r:id="rId143"/>
    <hyperlink ref="AL265" r:id="rId144"/>
    <hyperlink ref="AL269" r:id="rId145"/>
    <hyperlink ref="AL271" r:id="rId146"/>
    <hyperlink ref="AL272" r:id="rId147"/>
    <hyperlink ref="AL273" r:id="rId148"/>
    <hyperlink ref="AL275" r:id="rId149"/>
    <hyperlink ref="AL279" r:id="rId150"/>
    <hyperlink ref="AL280" r:id="rId151"/>
    <hyperlink ref="AL281" r:id="rId152"/>
    <hyperlink ref="AL290" r:id="rId153"/>
    <hyperlink ref="AL291" r:id="rId154"/>
    <hyperlink ref="AL295" r:id="rId155"/>
    <hyperlink ref="AL298" r:id="rId156"/>
    <hyperlink ref="AL301" r:id="rId157"/>
    <hyperlink ref="AL303" r:id="rId158"/>
    <hyperlink ref="AL307" r:id="rId159"/>
    <hyperlink ref="AL308" r:id="rId160"/>
    <hyperlink ref="AL309" r:id="rId161"/>
    <hyperlink ref="AL310" r:id="rId162"/>
    <hyperlink ref="AL312" r:id="rId163"/>
    <hyperlink ref="AL315" r:id="rId164"/>
    <hyperlink ref="AL320" r:id="rId165"/>
    <hyperlink ref="AL321" r:id="rId166"/>
    <hyperlink ref="AL324" r:id="rId167"/>
    <hyperlink ref="AL331" r:id="rId168"/>
    <hyperlink ref="AL338" r:id="rId169"/>
    <hyperlink ref="AL342" r:id="rId170"/>
    <hyperlink ref="AL344" r:id="rId171"/>
    <hyperlink ref="AL345" r:id="rId172"/>
    <hyperlink ref="AL346" r:id="rId173"/>
    <hyperlink ref="AL347" r:id="rId174"/>
    <hyperlink ref="AL351" r:id="rId175"/>
    <hyperlink ref="AL353" r:id="rId176"/>
    <hyperlink ref="AL359" r:id="rId177"/>
    <hyperlink ref="AL360" r:id="rId178"/>
    <hyperlink ref="AL367" r:id="rId179"/>
    <hyperlink ref="AL368" r:id="rId180"/>
    <hyperlink ref="AO3" r:id="rId181"/>
    <hyperlink ref="AO5" r:id="rId182"/>
    <hyperlink ref="AO6" r:id="rId183"/>
    <hyperlink ref="AO7" r:id="rId184"/>
    <hyperlink ref="AO8" r:id="rId185"/>
    <hyperlink ref="AO9" r:id="rId186"/>
    <hyperlink ref="AO10" r:id="rId187"/>
    <hyperlink ref="AO11" r:id="rId188"/>
    <hyperlink ref="AO12" r:id="rId189"/>
    <hyperlink ref="AO14" r:id="rId190"/>
    <hyperlink ref="AO15" r:id="rId191"/>
    <hyperlink ref="AO16" r:id="rId192"/>
    <hyperlink ref="AO18" r:id="rId193"/>
    <hyperlink ref="AO19" r:id="rId194"/>
    <hyperlink ref="AO20" r:id="rId195"/>
    <hyperlink ref="AO21" r:id="rId196"/>
    <hyperlink ref="AO22" r:id="rId197"/>
    <hyperlink ref="AO23" r:id="rId198"/>
    <hyperlink ref="AO24" r:id="rId199"/>
    <hyperlink ref="AO25" r:id="rId200"/>
    <hyperlink ref="AO26" r:id="rId201"/>
    <hyperlink ref="AO27" r:id="rId202"/>
    <hyperlink ref="AO28" r:id="rId203"/>
    <hyperlink ref="AO29" r:id="rId204"/>
    <hyperlink ref="AO30" r:id="rId205"/>
    <hyperlink ref="AO31" r:id="rId206"/>
    <hyperlink ref="AO33" r:id="rId207"/>
    <hyperlink ref="AO35" r:id="rId208"/>
    <hyperlink ref="AO36" r:id="rId209"/>
    <hyperlink ref="AO37" r:id="rId210"/>
    <hyperlink ref="AO38" r:id="rId211"/>
    <hyperlink ref="AO39" r:id="rId212"/>
    <hyperlink ref="AO40" r:id="rId213"/>
    <hyperlink ref="AO41" r:id="rId214"/>
    <hyperlink ref="AO42" r:id="rId215"/>
    <hyperlink ref="AO43" r:id="rId216"/>
    <hyperlink ref="AO44" r:id="rId217"/>
    <hyperlink ref="AO45" r:id="rId218"/>
    <hyperlink ref="AO46" r:id="rId219"/>
    <hyperlink ref="AO47" r:id="rId220"/>
    <hyperlink ref="AO48" r:id="rId221"/>
    <hyperlink ref="AO49" r:id="rId222"/>
    <hyperlink ref="AO50" r:id="rId223"/>
    <hyperlink ref="AO52" r:id="rId224"/>
    <hyperlink ref="AO53" r:id="rId225"/>
    <hyperlink ref="AO54" r:id="rId226"/>
    <hyperlink ref="AO55" r:id="rId227"/>
    <hyperlink ref="AO56" r:id="rId228"/>
    <hyperlink ref="AO57" r:id="rId229"/>
    <hyperlink ref="AO58" r:id="rId230"/>
    <hyperlink ref="AO60" r:id="rId231"/>
    <hyperlink ref="AO63" r:id="rId232"/>
    <hyperlink ref="AO64" r:id="rId233"/>
    <hyperlink ref="AO65" r:id="rId234"/>
    <hyperlink ref="AO66" r:id="rId235"/>
    <hyperlink ref="AO69" r:id="rId236"/>
    <hyperlink ref="AO71" r:id="rId237"/>
    <hyperlink ref="AO72" r:id="rId238"/>
    <hyperlink ref="AO75" r:id="rId239"/>
    <hyperlink ref="AO76" r:id="rId240"/>
    <hyperlink ref="AO77" r:id="rId241"/>
    <hyperlink ref="AO78" r:id="rId242"/>
    <hyperlink ref="AO79" r:id="rId243"/>
    <hyperlink ref="AO80" r:id="rId244"/>
    <hyperlink ref="AO81" r:id="rId245"/>
    <hyperlink ref="AO82" r:id="rId246"/>
    <hyperlink ref="AO83" r:id="rId247"/>
    <hyperlink ref="AO84" r:id="rId248"/>
    <hyperlink ref="AO86" r:id="rId249"/>
    <hyperlink ref="AO88" r:id="rId250"/>
    <hyperlink ref="AO89" r:id="rId251"/>
    <hyperlink ref="AO90" r:id="rId252"/>
    <hyperlink ref="AO92" r:id="rId253"/>
    <hyperlink ref="AO93" r:id="rId254"/>
    <hyperlink ref="AO94" r:id="rId255"/>
    <hyperlink ref="AO96" r:id="rId256"/>
    <hyperlink ref="AO98" r:id="rId257"/>
    <hyperlink ref="AO99" r:id="rId258"/>
    <hyperlink ref="AO100" r:id="rId259"/>
    <hyperlink ref="AO101" r:id="rId260"/>
    <hyperlink ref="AO102" r:id="rId261"/>
    <hyperlink ref="AO103" r:id="rId262"/>
    <hyperlink ref="AO105" r:id="rId263"/>
    <hyperlink ref="AO107" r:id="rId264"/>
    <hyperlink ref="AO108" r:id="rId265"/>
    <hyperlink ref="AO109" r:id="rId266"/>
    <hyperlink ref="AO110" r:id="rId267"/>
    <hyperlink ref="AO111" r:id="rId268"/>
    <hyperlink ref="AO112" r:id="rId269"/>
    <hyperlink ref="AO113" r:id="rId270"/>
    <hyperlink ref="AO114" r:id="rId271"/>
    <hyperlink ref="AO115" r:id="rId272"/>
    <hyperlink ref="AO117" r:id="rId273"/>
    <hyperlink ref="AO118" r:id="rId274"/>
    <hyperlink ref="AO119" r:id="rId275"/>
    <hyperlink ref="AO120" r:id="rId276"/>
    <hyperlink ref="AO121" r:id="rId277"/>
    <hyperlink ref="AO122" r:id="rId278"/>
    <hyperlink ref="AO123" r:id="rId279"/>
    <hyperlink ref="AO124" r:id="rId280"/>
    <hyperlink ref="AO125" r:id="rId281"/>
    <hyperlink ref="AO127" r:id="rId282"/>
    <hyperlink ref="AO128" r:id="rId283"/>
    <hyperlink ref="AO129" r:id="rId284"/>
    <hyperlink ref="AO130" r:id="rId285"/>
    <hyperlink ref="AO133" r:id="rId286"/>
    <hyperlink ref="AO135" r:id="rId287"/>
    <hyperlink ref="AO137" r:id="rId288"/>
    <hyperlink ref="AO139" r:id="rId289"/>
    <hyperlink ref="AO140" r:id="rId290"/>
    <hyperlink ref="AO141" r:id="rId291"/>
    <hyperlink ref="AO142" r:id="rId292"/>
    <hyperlink ref="AO143" r:id="rId293"/>
    <hyperlink ref="AO144" r:id="rId294"/>
    <hyperlink ref="AO145" r:id="rId295"/>
    <hyperlink ref="AO146" r:id="rId296"/>
    <hyperlink ref="AO147" r:id="rId297"/>
    <hyperlink ref="AO148" r:id="rId298"/>
    <hyperlink ref="AO149" r:id="rId299"/>
    <hyperlink ref="AO150" r:id="rId300"/>
    <hyperlink ref="AO151" r:id="rId301"/>
    <hyperlink ref="AO152" r:id="rId302"/>
    <hyperlink ref="AO153" r:id="rId303"/>
    <hyperlink ref="AO154" r:id="rId304"/>
    <hyperlink ref="AO155" r:id="rId305"/>
    <hyperlink ref="AO156" r:id="rId306"/>
    <hyperlink ref="AO158" r:id="rId307"/>
    <hyperlink ref="AO159" r:id="rId308"/>
    <hyperlink ref="AO160" r:id="rId309"/>
    <hyperlink ref="AO161" r:id="rId310"/>
    <hyperlink ref="AO162" r:id="rId311"/>
    <hyperlink ref="AO163" r:id="rId312"/>
    <hyperlink ref="AO164" r:id="rId313"/>
    <hyperlink ref="AO165" r:id="rId314"/>
    <hyperlink ref="AO167" r:id="rId315"/>
    <hyperlink ref="AO168" r:id="rId316"/>
    <hyperlink ref="AO169" r:id="rId317"/>
    <hyperlink ref="AO170" r:id="rId318"/>
    <hyperlink ref="AO171" r:id="rId319"/>
    <hyperlink ref="AO172" r:id="rId320"/>
    <hyperlink ref="AO173" r:id="rId321"/>
    <hyperlink ref="AO174" r:id="rId322"/>
    <hyperlink ref="AO175" r:id="rId323"/>
    <hyperlink ref="AO177" r:id="rId324"/>
    <hyperlink ref="AO179" r:id="rId325"/>
    <hyperlink ref="AO180" r:id="rId326"/>
    <hyperlink ref="AO181" r:id="rId327"/>
    <hyperlink ref="AO182" r:id="rId328"/>
    <hyperlink ref="AO183" r:id="rId329"/>
    <hyperlink ref="AO184" r:id="rId330"/>
    <hyperlink ref="AO185" r:id="rId331"/>
    <hyperlink ref="AO186" r:id="rId332"/>
    <hyperlink ref="AO187" r:id="rId333"/>
    <hyperlink ref="AO188" r:id="rId334"/>
    <hyperlink ref="AO189" r:id="rId335"/>
    <hyperlink ref="AO190" r:id="rId336"/>
    <hyperlink ref="AO192" r:id="rId337"/>
    <hyperlink ref="AO193" r:id="rId338"/>
    <hyperlink ref="AO194" r:id="rId339"/>
    <hyperlink ref="AO195" r:id="rId340"/>
    <hyperlink ref="AO196" r:id="rId341"/>
    <hyperlink ref="AO197" r:id="rId342"/>
    <hyperlink ref="AO199" r:id="rId343"/>
    <hyperlink ref="AO201" r:id="rId344"/>
    <hyperlink ref="AO204" r:id="rId345"/>
    <hyperlink ref="AO205" r:id="rId346"/>
    <hyperlink ref="AO207" r:id="rId347"/>
    <hyperlink ref="AO208" r:id="rId348"/>
    <hyperlink ref="AO209" r:id="rId349"/>
    <hyperlink ref="AO211" r:id="rId350"/>
    <hyperlink ref="AO212" r:id="rId351"/>
    <hyperlink ref="AO214" r:id="rId352"/>
    <hyperlink ref="AO215" r:id="rId353"/>
    <hyperlink ref="AO217" r:id="rId354"/>
    <hyperlink ref="AO218" r:id="rId355"/>
    <hyperlink ref="AO220" r:id="rId356"/>
    <hyperlink ref="AO221" r:id="rId357"/>
    <hyperlink ref="AO222" r:id="rId358"/>
    <hyperlink ref="AO223" r:id="rId359"/>
    <hyperlink ref="AO224" r:id="rId360"/>
    <hyperlink ref="AO225" r:id="rId361"/>
    <hyperlink ref="AO226" r:id="rId362"/>
    <hyperlink ref="AO227" r:id="rId363"/>
    <hyperlink ref="AO229" r:id="rId364"/>
    <hyperlink ref="AO230" r:id="rId365"/>
    <hyperlink ref="AO231" r:id="rId366"/>
    <hyperlink ref="AO232" r:id="rId367"/>
    <hyperlink ref="AO233" r:id="rId368"/>
    <hyperlink ref="AO235" r:id="rId369"/>
    <hyperlink ref="AO236" r:id="rId370"/>
    <hyperlink ref="AO237" r:id="rId371"/>
    <hyperlink ref="AO239" r:id="rId372"/>
    <hyperlink ref="AO240" r:id="rId373"/>
    <hyperlink ref="AO241" r:id="rId374"/>
    <hyperlink ref="AO244" r:id="rId375"/>
    <hyperlink ref="AO246" r:id="rId376"/>
    <hyperlink ref="AO247" r:id="rId377"/>
    <hyperlink ref="AO248" r:id="rId378"/>
    <hyperlink ref="AO249" r:id="rId379"/>
    <hyperlink ref="AO250" r:id="rId380"/>
    <hyperlink ref="AO252" r:id="rId381"/>
    <hyperlink ref="AO253" r:id="rId382"/>
    <hyperlink ref="AO254" r:id="rId383"/>
    <hyperlink ref="AO256" r:id="rId384"/>
    <hyperlink ref="AO257" r:id="rId385"/>
    <hyperlink ref="AO258" r:id="rId386"/>
    <hyperlink ref="AO259" r:id="rId387"/>
    <hyperlink ref="AO260" r:id="rId388"/>
    <hyperlink ref="AO261" r:id="rId389"/>
    <hyperlink ref="AO262" r:id="rId390"/>
    <hyperlink ref="AO263" r:id="rId391"/>
    <hyperlink ref="AO264" r:id="rId392"/>
    <hyperlink ref="AO265" r:id="rId393"/>
    <hyperlink ref="AO266" r:id="rId394"/>
    <hyperlink ref="AO268" r:id="rId395"/>
    <hyperlink ref="AO269" r:id="rId396"/>
    <hyperlink ref="AO270" r:id="rId397"/>
    <hyperlink ref="AO273" r:id="rId398"/>
    <hyperlink ref="AO274" r:id="rId399"/>
    <hyperlink ref="AO275" r:id="rId400"/>
    <hyperlink ref="AO276" r:id="rId401"/>
    <hyperlink ref="AO277" r:id="rId402"/>
    <hyperlink ref="AO278" r:id="rId403"/>
    <hyperlink ref="AO279" r:id="rId404"/>
    <hyperlink ref="AO280" r:id="rId405"/>
    <hyperlink ref="AO281" r:id="rId406"/>
    <hyperlink ref="AO282" r:id="rId407"/>
    <hyperlink ref="AO285" r:id="rId408"/>
    <hyperlink ref="AO286" r:id="rId409"/>
    <hyperlink ref="AO287" r:id="rId410"/>
    <hyperlink ref="AO288" r:id="rId411"/>
    <hyperlink ref="AO289" r:id="rId412"/>
    <hyperlink ref="AO291" r:id="rId413"/>
    <hyperlink ref="AO293" r:id="rId414"/>
    <hyperlink ref="AO294" r:id="rId415"/>
    <hyperlink ref="AO295" r:id="rId416"/>
    <hyperlink ref="AO296" r:id="rId417"/>
    <hyperlink ref="AO299" r:id="rId418"/>
    <hyperlink ref="AO300" r:id="rId419"/>
    <hyperlink ref="AO302" r:id="rId420"/>
    <hyperlink ref="AO303" r:id="rId421"/>
    <hyperlink ref="AO304" r:id="rId422"/>
    <hyperlink ref="AO305" r:id="rId423"/>
    <hyperlink ref="AO307" r:id="rId424"/>
    <hyperlink ref="AO308" r:id="rId425"/>
    <hyperlink ref="AO309" r:id="rId426"/>
    <hyperlink ref="AO310" r:id="rId427"/>
    <hyperlink ref="AO311" r:id="rId428"/>
    <hyperlink ref="AO312" r:id="rId429"/>
    <hyperlink ref="AO313" r:id="rId430"/>
    <hyperlink ref="AO314" r:id="rId431"/>
    <hyperlink ref="AO315" r:id="rId432"/>
    <hyperlink ref="AO318" r:id="rId433"/>
    <hyperlink ref="AO319" r:id="rId434"/>
    <hyperlink ref="AO320" r:id="rId435"/>
    <hyperlink ref="AO321" r:id="rId436"/>
    <hyperlink ref="AO322" r:id="rId437"/>
    <hyperlink ref="AO324" r:id="rId438"/>
    <hyperlink ref="AO325" r:id="rId439"/>
    <hyperlink ref="AO326" r:id="rId440"/>
    <hyperlink ref="AO327" r:id="rId441"/>
    <hyperlink ref="AO328" r:id="rId442"/>
    <hyperlink ref="AO330" r:id="rId443"/>
    <hyperlink ref="AO331" r:id="rId444"/>
    <hyperlink ref="AO332" r:id="rId445"/>
    <hyperlink ref="AO334" r:id="rId446"/>
    <hyperlink ref="AO337" r:id="rId447"/>
    <hyperlink ref="AO338" r:id="rId448"/>
    <hyperlink ref="AO339" r:id="rId449"/>
    <hyperlink ref="AO340" r:id="rId450"/>
    <hyperlink ref="AO342" r:id="rId451"/>
    <hyperlink ref="AO343" r:id="rId452"/>
    <hyperlink ref="AO344" r:id="rId453"/>
    <hyperlink ref="AO345" r:id="rId454"/>
    <hyperlink ref="AO346" r:id="rId455"/>
    <hyperlink ref="AO347" r:id="rId456"/>
    <hyperlink ref="AO348" r:id="rId457"/>
    <hyperlink ref="AO350" r:id="rId458"/>
    <hyperlink ref="AO351" r:id="rId459"/>
    <hyperlink ref="AO352" r:id="rId460"/>
    <hyperlink ref="AO353" r:id="rId461"/>
    <hyperlink ref="AO356" r:id="rId462"/>
    <hyperlink ref="AO358" r:id="rId463"/>
    <hyperlink ref="AO359" r:id="rId464"/>
    <hyperlink ref="AO360" r:id="rId465"/>
    <hyperlink ref="AO361" r:id="rId466"/>
    <hyperlink ref="AO363" r:id="rId467"/>
    <hyperlink ref="AO365" r:id="rId468"/>
    <hyperlink ref="AO366" r:id="rId469"/>
    <hyperlink ref="AO367" r:id="rId470"/>
    <hyperlink ref="AU3" r:id="rId471"/>
    <hyperlink ref="AU4" r:id="rId472"/>
    <hyperlink ref="AU5" r:id="rId473"/>
    <hyperlink ref="AU6" r:id="rId474"/>
    <hyperlink ref="AU8" r:id="rId475"/>
    <hyperlink ref="AU9" r:id="rId476"/>
    <hyperlink ref="AU10" r:id="rId477"/>
    <hyperlink ref="AU11" r:id="rId478"/>
    <hyperlink ref="AU12" r:id="rId479"/>
    <hyperlink ref="AU13" r:id="rId480"/>
    <hyperlink ref="AU14" r:id="rId481"/>
    <hyperlink ref="AU16" r:id="rId482"/>
    <hyperlink ref="AU17" r:id="rId483"/>
    <hyperlink ref="AU18" r:id="rId484"/>
    <hyperlink ref="AU19" r:id="rId485"/>
    <hyperlink ref="AU20" r:id="rId486"/>
    <hyperlink ref="AU21" r:id="rId487"/>
    <hyperlink ref="AU22" r:id="rId488"/>
    <hyperlink ref="AU23" r:id="rId489"/>
    <hyperlink ref="AU24" r:id="rId490"/>
    <hyperlink ref="AU25" r:id="rId491"/>
    <hyperlink ref="AU26" r:id="rId492"/>
    <hyperlink ref="AU27" r:id="rId493"/>
    <hyperlink ref="AU28" r:id="rId494"/>
    <hyperlink ref="AU29" r:id="rId495"/>
    <hyperlink ref="AU30" r:id="rId496"/>
    <hyperlink ref="AU31" r:id="rId497"/>
    <hyperlink ref="AU32" r:id="rId498"/>
    <hyperlink ref="AU33" r:id="rId499"/>
    <hyperlink ref="AU34" r:id="rId500"/>
    <hyperlink ref="AU35" r:id="rId501"/>
    <hyperlink ref="AU36" r:id="rId502"/>
    <hyperlink ref="AU37" r:id="rId503"/>
    <hyperlink ref="AU38" r:id="rId504"/>
    <hyperlink ref="AU39" r:id="rId505"/>
    <hyperlink ref="AU40" r:id="rId506"/>
    <hyperlink ref="AU41" r:id="rId507"/>
    <hyperlink ref="AU42" r:id="rId508"/>
    <hyperlink ref="AU43" r:id="rId509"/>
    <hyperlink ref="AU44" r:id="rId510"/>
    <hyperlink ref="AU45" r:id="rId511"/>
    <hyperlink ref="AU46" r:id="rId512"/>
    <hyperlink ref="AU47" r:id="rId513"/>
    <hyperlink ref="AU48" r:id="rId514"/>
    <hyperlink ref="AU49" r:id="rId515"/>
    <hyperlink ref="AU50" r:id="rId516"/>
    <hyperlink ref="AU51" r:id="rId517"/>
    <hyperlink ref="AU52" r:id="rId518"/>
    <hyperlink ref="AU53" r:id="rId519"/>
    <hyperlink ref="AU54" r:id="rId520"/>
    <hyperlink ref="AU55" r:id="rId521"/>
    <hyperlink ref="AU56" r:id="rId522"/>
    <hyperlink ref="AU57" r:id="rId523"/>
    <hyperlink ref="AU58" r:id="rId524"/>
    <hyperlink ref="AU59" r:id="rId525"/>
    <hyperlink ref="AU60" r:id="rId526"/>
    <hyperlink ref="AU61" r:id="rId527"/>
    <hyperlink ref="AU62" r:id="rId528"/>
    <hyperlink ref="AU63" r:id="rId529"/>
    <hyperlink ref="AU64" r:id="rId530"/>
    <hyperlink ref="AU65" r:id="rId531"/>
    <hyperlink ref="AU66" r:id="rId532"/>
    <hyperlink ref="AU67" r:id="rId533"/>
    <hyperlink ref="AU68" r:id="rId534"/>
    <hyperlink ref="AU69" r:id="rId535"/>
    <hyperlink ref="AU70" r:id="rId536"/>
    <hyperlink ref="AU71" r:id="rId537"/>
    <hyperlink ref="AU72" r:id="rId538"/>
    <hyperlink ref="AU73" r:id="rId539"/>
    <hyperlink ref="AU74" r:id="rId540"/>
    <hyperlink ref="AU75" r:id="rId541"/>
    <hyperlink ref="AU76" r:id="rId542"/>
    <hyperlink ref="AU77" r:id="rId543"/>
    <hyperlink ref="AU78" r:id="rId544"/>
    <hyperlink ref="AU79" r:id="rId545"/>
    <hyperlink ref="AU80" r:id="rId546"/>
    <hyperlink ref="AU81" r:id="rId547"/>
    <hyperlink ref="AU82" r:id="rId548"/>
    <hyperlink ref="AU83" r:id="rId549"/>
    <hyperlink ref="AU84" r:id="rId550"/>
    <hyperlink ref="AU85" r:id="rId551"/>
    <hyperlink ref="AU86" r:id="rId552"/>
    <hyperlink ref="AU87" r:id="rId553"/>
    <hyperlink ref="AU88" r:id="rId554"/>
    <hyperlink ref="AU89" r:id="rId555"/>
    <hyperlink ref="AU90" r:id="rId556"/>
    <hyperlink ref="AU91" r:id="rId557"/>
    <hyperlink ref="AU92" r:id="rId558"/>
    <hyperlink ref="AU93" r:id="rId559"/>
    <hyperlink ref="AU94" r:id="rId560"/>
    <hyperlink ref="AU95" r:id="rId561"/>
    <hyperlink ref="AU96" r:id="rId562"/>
    <hyperlink ref="AU98" r:id="rId563"/>
    <hyperlink ref="AU99" r:id="rId564"/>
    <hyperlink ref="AU100" r:id="rId565"/>
    <hyperlink ref="AU101" r:id="rId566"/>
    <hyperlink ref="AU102" r:id="rId567"/>
    <hyperlink ref="AU103" r:id="rId568"/>
    <hyperlink ref="AU104" r:id="rId569"/>
    <hyperlink ref="AU105" r:id="rId570"/>
    <hyperlink ref="AU106" r:id="rId571"/>
    <hyperlink ref="AU107" r:id="rId572"/>
    <hyperlink ref="AU109" r:id="rId573"/>
    <hyperlink ref="AU110" r:id="rId574"/>
    <hyperlink ref="AU111" r:id="rId575"/>
    <hyperlink ref="AU112" r:id="rId576"/>
    <hyperlink ref="AU113" r:id="rId577"/>
    <hyperlink ref="AU114" r:id="rId578"/>
    <hyperlink ref="AU115" r:id="rId579"/>
    <hyperlink ref="AU116" r:id="rId580"/>
    <hyperlink ref="AU117" r:id="rId581"/>
    <hyperlink ref="AU118" r:id="rId582"/>
    <hyperlink ref="AU119" r:id="rId583"/>
    <hyperlink ref="AU120" r:id="rId584"/>
    <hyperlink ref="AU121" r:id="rId585"/>
    <hyperlink ref="AU122" r:id="rId586"/>
    <hyperlink ref="AU123" r:id="rId587"/>
    <hyperlink ref="AU124" r:id="rId588"/>
    <hyperlink ref="AU125" r:id="rId589"/>
    <hyperlink ref="AU126" r:id="rId590"/>
    <hyperlink ref="AU127" r:id="rId591"/>
    <hyperlink ref="AU129" r:id="rId592"/>
    <hyperlink ref="AU130" r:id="rId593"/>
    <hyperlink ref="AU131" r:id="rId594"/>
    <hyperlink ref="AU133" r:id="rId595"/>
    <hyperlink ref="AU135" r:id="rId596"/>
    <hyperlink ref="AU136" r:id="rId597"/>
    <hyperlink ref="AU137" r:id="rId598"/>
    <hyperlink ref="AU138" r:id="rId599"/>
    <hyperlink ref="AU139" r:id="rId600"/>
    <hyperlink ref="AU140" r:id="rId601"/>
    <hyperlink ref="AU141" r:id="rId602"/>
    <hyperlink ref="AU142" r:id="rId603"/>
    <hyperlink ref="AU143" r:id="rId604"/>
    <hyperlink ref="AU144" r:id="rId605"/>
    <hyperlink ref="AU145" r:id="rId606"/>
    <hyperlink ref="AU146" r:id="rId607"/>
    <hyperlink ref="AU147" r:id="rId608"/>
    <hyperlink ref="AU148" r:id="rId609"/>
    <hyperlink ref="AU149" r:id="rId610"/>
    <hyperlink ref="AU150" r:id="rId611"/>
    <hyperlink ref="AU151" r:id="rId612"/>
    <hyperlink ref="AU152" r:id="rId613"/>
    <hyperlink ref="AU153" r:id="rId614"/>
    <hyperlink ref="AU154" r:id="rId615"/>
    <hyperlink ref="AU155" r:id="rId616"/>
    <hyperlink ref="AU156" r:id="rId617"/>
    <hyperlink ref="AU157" r:id="rId618"/>
    <hyperlink ref="AU158" r:id="rId619"/>
    <hyperlink ref="AU159" r:id="rId620"/>
    <hyperlink ref="AU160" r:id="rId621"/>
    <hyperlink ref="AU161" r:id="rId622"/>
    <hyperlink ref="AU162" r:id="rId623"/>
    <hyperlink ref="AU163" r:id="rId624"/>
    <hyperlink ref="AU164" r:id="rId625"/>
    <hyperlink ref="AU165" r:id="rId626"/>
    <hyperlink ref="AU166" r:id="rId627"/>
    <hyperlink ref="AU167" r:id="rId628"/>
    <hyperlink ref="AU168" r:id="rId629"/>
    <hyperlink ref="AU169" r:id="rId630"/>
    <hyperlink ref="AU170" r:id="rId631"/>
    <hyperlink ref="AU171" r:id="rId632"/>
    <hyperlink ref="AU172" r:id="rId633"/>
    <hyperlink ref="AU173" r:id="rId634"/>
    <hyperlink ref="AU174" r:id="rId635"/>
    <hyperlink ref="AU175" r:id="rId636"/>
    <hyperlink ref="AU176" r:id="rId637"/>
    <hyperlink ref="AU177" r:id="rId638"/>
    <hyperlink ref="AU179" r:id="rId639"/>
    <hyperlink ref="AU180" r:id="rId640"/>
    <hyperlink ref="AU181" r:id="rId641"/>
    <hyperlink ref="AU182" r:id="rId642"/>
    <hyperlink ref="AU183" r:id="rId643"/>
    <hyperlink ref="AU184" r:id="rId644"/>
    <hyperlink ref="AU185" r:id="rId645"/>
    <hyperlink ref="AU186" r:id="rId646"/>
    <hyperlink ref="AU187" r:id="rId647"/>
    <hyperlink ref="AU188" r:id="rId648"/>
    <hyperlink ref="AU189" r:id="rId649"/>
    <hyperlink ref="AU190" r:id="rId650"/>
    <hyperlink ref="AU191" r:id="rId651"/>
    <hyperlink ref="AU192" r:id="rId652"/>
    <hyperlink ref="AU193" r:id="rId653"/>
    <hyperlink ref="AU194" r:id="rId654"/>
    <hyperlink ref="AU195" r:id="rId655"/>
    <hyperlink ref="AU196" r:id="rId656"/>
    <hyperlink ref="AU197" r:id="rId657"/>
    <hyperlink ref="AU198" r:id="rId658"/>
    <hyperlink ref="AU199" r:id="rId659"/>
    <hyperlink ref="AU200" r:id="rId660"/>
    <hyperlink ref="AU201" r:id="rId661"/>
    <hyperlink ref="AU202" r:id="rId662"/>
    <hyperlink ref="AU204" r:id="rId663"/>
    <hyperlink ref="AU206" r:id="rId664"/>
    <hyperlink ref="AU207" r:id="rId665"/>
    <hyperlink ref="AU209" r:id="rId666"/>
    <hyperlink ref="AU210" r:id="rId667"/>
    <hyperlink ref="AU211" r:id="rId668"/>
    <hyperlink ref="AU212" r:id="rId669"/>
    <hyperlink ref="AU213" r:id="rId670"/>
    <hyperlink ref="AU214" r:id="rId671"/>
    <hyperlink ref="AU215" r:id="rId672"/>
    <hyperlink ref="AU216" r:id="rId673"/>
    <hyperlink ref="AU217" r:id="rId674"/>
    <hyperlink ref="AU218" r:id="rId675"/>
    <hyperlink ref="AU219" r:id="rId676"/>
    <hyperlink ref="AU220" r:id="rId677"/>
    <hyperlink ref="AU221" r:id="rId678"/>
    <hyperlink ref="AU223" r:id="rId679"/>
    <hyperlink ref="AU224" r:id="rId680"/>
    <hyperlink ref="AU225" r:id="rId681"/>
    <hyperlink ref="AU226" r:id="rId682"/>
    <hyperlink ref="AU227" r:id="rId683"/>
    <hyperlink ref="AU228" r:id="rId684"/>
    <hyperlink ref="AU229" r:id="rId685"/>
    <hyperlink ref="AU230" r:id="rId686"/>
    <hyperlink ref="AU231" r:id="rId687"/>
    <hyperlink ref="AU232" r:id="rId688"/>
    <hyperlink ref="AU233" r:id="rId689"/>
    <hyperlink ref="AU234" r:id="rId690"/>
    <hyperlink ref="AU235" r:id="rId691"/>
    <hyperlink ref="AU236" r:id="rId692"/>
    <hyperlink ref="AU237" r:id="rId693"/>
    <hyperlink ref="AU238" r:id="rId694"/>
    <hyperlink ref="AU239" r:id="rId695"/>
    <hyperlink ref="AU240" r:id="rId696"/>
    <hyperlink ref="AU241" r:id="rId697"/>
    <hyperlink ref="AU242" r:id="rId698"/>
    <hyperlink ref="AU243" r:id="rId699"/>
    <hyperlink ref="AU244" r:id="rId700"/>
    <hyperlink ref="AU245" r:id="rId701"/>
    <hyperlink ref="AU246" r:id="rId702"/>
    <hyperlink ref="AU247" r:id="rId703"/>
    <hyperlink ref="AU248" r:id="rId704"/>
    <hyperlink ref="AU249" r:id="rId705"/>
    <hyperlink ref="AU250" r:id="rId706"/>
    <hyperlink ref="AU251" r:id="rId707"/>
    <hyperlink ref="AU252" r:id="rId708"/>
    <hyperlink ref="AU254" r:id="rId709"/>
    <hyperlink ref="AU255" r:id="rId710"/>
    <hyperlink ref="AU256" r:id="rId711"/>
    <hyperlink ref="AU257" r:id="rId712"/>
    <hyperlink ref="AU258" r:id="rId713"/>
    <hyperlink ref="AU259" r:id="rId714"/>
    <hyperlink ref="AU260" r:id="rId715"/>
    <hyperlink ref="AU261" r:id="rId716"/>
    <hyperlink ref="AU262" r:id="rId717"/>
    <hyperlink ref="AU263" r:id="rId718"/>
    <hyperlink ref="AU264" r:id="rId719"/>
    <hyperlink ref="AU265" r:id="rId720"/>
    <hyperlink ref="AU266" r:id="rId721"/>
    <hyperlink ref="AU267" r:id="rId722"/>
    <hyperlink ref="AU268" r:id="rId723"/>
    <hyperlink ref="AU269" r:id="rId724"/>
    <hyperlink ref="AU270" r:id="rId725"/>
    <hyperlink ref="AU271" r:id="rId726"/>
    <hyperlink ref="AU272" r:id="rId727"/>
    <hyperlink ref="AU273" r:id="rId728"/>
    <hyperlink ref="AU274" r:id="rId729"/>
    <hyperlink ref="AU275" r:id="rId730"/>
    <hyperlink ref="AU276" r:id="rId731"/>
    <hyperlink ref="AU277" r:id="rId732"/>
    <hyperlink ref="AU278" r:id="rId733"/>
    <hyperlink ref="AU279" r:id="rId734"/>
    <hyperlink ref="AU280" r:id="rId735"/>
    <hyperlink ref="AU281" r:id="rId736"/>
    <hyperlink ref="AU282" r:id="rId737"/>
    <hyperlink ref="AU285" r:id="rId738"/>
    <hyperlink ref="AU286" r:id="rId739"/>
    <hyperlink ref="AU288" r:id="rId740"/>
    <hyperlink ref="AU289" r:id="rId741"/>
    <hyperlink ref="AU290" r:id="rId742"/>
    <hyperlink ref="AU291" r:id="rId743"/>
    <hyperlink ref="AU292" r:id="rId744"/>
    <hyperlink ref="AU293" r:id="rId745"/>
    <hyperlink ref="AU294" r:id="rId746"/>
    <hyperlink ref="AU295" r:id="rId747"/>
    <hyperlink ref="AU296" r:id="rId748"/>
    <hyperlink ref="AU298" r:id="rId749"/>
    <hyperlink ref="AU299" r:id="rId750"/>
    <hyperlink ref="AU300" r:id="rId751"/>
    <hyperlink ref="AU301" r:id="rId752"/>
    <hyperlink ref="AU302" r:id="rId753"/>
    <hyperlink ref="AU303" r:id="rId754"/>
    <hyperlink ref="AU304" r:id="rId755"/>
    <hyperlink ref="AU305" r:id="rId756"/>
    <hyperlink ref="AU306" r:id="rId757"/>
    <hyperlink ref="AU307" r:id="rId758"/>
    <hyperlink ref="AU308" r:id="rId759"/>
    <hyperlink ref="AU309" r:id="rId760"/>
    <hyperlink ref="AU310" r:id="rId761"/>
    <hyperlink ref="AU311" r:id="rId762"/>
    <hyperlink ref="AU312" r:id="rId763"/>
    <hyperlink ref="AU314" r:id="rId764"/>
    <hyperlink ref="AU315" r:id="rId765"/>
    <hyperlink ref="AU316" r:id="rId766"/>
    <hyperlink ref="AU317" r:id="rId767"/>
    <hyperlink ref="AU318" r:id="rId768"/>
    <hyperlink ref="AU319" r:id="rId769"/>
    <hyperlink ref="AU320" r:id="rId770"/>
    <hyperlink ref="AU321" r:id="rId771"/>
    <hyperlink ref="AU322" r:id="rId772"/>
    <hyperlink ref="AU323" r:id="rId773"/>
    <hyperlink ref="AU324" r:id="rId774"/>
    <hyperlink ref="AU325" r:id="rId775"/>
    <hyperlink ref="AU326" r:id="rId776"/>
    <hyperlink ref="AU327" r:id="rId777"/>
    <hyperlink ref="AU328" r:id="rId778"/>
    <hyperlink ref="AU329" r:id="rId779"/>
    <hyperlink ref="AU330" r:id="rId780"/>
    <hyperlink ref="AU331" r:id="rId781"/>
    <hyperlink ref="AU332" r:id="rId782"/>
    <hyperlink ref="AU333" r:id="rId783"/>
    <hyperlink ref="AU334" r:id="rId784"/>
    <hyperlink ref="AU335" r:id="rId785"/>
    <hyperlink ref="AU336" r:id="rId786"/>
    <hyperlink ref="AU337" r:id="rId787"/>
    <hyperlink ref="AU338" r:id="rId788"/>
    <hyperlink ref="AU339" r:id="rId789"/>
    <hyperlink ref="AU340" r:id="rId790"/>
    <hyperlink ref="AU341" r:id="rId791"/>
    <hyperlink ref="AU342" r:id="rId792"/>
    <hyperlink ref="AU343" r:id="rId793"/>
    <hyperlink ref="AU344" r:id="rId794"/>
    <hyperlink ref="AU345" r:id="rId795"/>
    <hyperlink ref="AU346" r:id="rId796"/>
    <hyperlink ref="AU347" r:id="rId797"/>
    <hyperlink ref="AU348" r:id="rId798"/>
    <hyperlink ref="AU349" r:id="rId799"/>
    <hyperlink ref="AU350" r:id="rId800"/>
    <hyperlink ref="AU351" r:id="rId801"/>
    <hyperlink ref="AU352" r:id="rId802"/>
    <hyperlink ref="AU353" r:id="rId803"/>
    <hyperlink ref="AU354" r:id="rId804"/>
    <hyperlink ref="AU355" r:id="rId805"/>
    <hyperlink ref="AU356" r:id="rId806"/>
    <hyperlink ref="AU357" r:id="rId807"/>
    <hyperlink ref="AU358" r:id="rId808"/>
    <hyperlink ref="AU359" r:id="rId809"/>
    <hyperlink ref="AU360" r:id="rId810"/>
    <hyperlink ref="AU361" r:id="rId811"/>
    <hyperlink ref="AU362" r:id="rId812"/>
    <hyperlink ref="AU363" r:id="rId813"/>
    <hyperlink ref="AU364" r:id="rId814"/>
    <hyperlink ref="AU365" r:id="rId815"/>
    <hyperlink ref="AU366" r:id="rId816"/>
    <hyperlink ref="AU367" r:id="rId817"/>
    <hyperlink ref="AU368" r:id="rId818"/>
    <hyperlink ref="F3" r:id="rId819"/>
    <hyperlink ref="F4" r:id="rId820"/>
    <hyperlink ref="F5" r:id="rId821"/>
    <hyperlink ref="F6" r:id="rId822"/>
    <hyperlink ref="F7" r:id="rId823"/>
    <hyperlink ref="F8" r:id="rId824"/>
    <hyperlink ref="F9" r:id="rId825"/>
    <hyperlink ref="F10" r:id="rId826"/>
    <hyperlink ref="F11" r:id="rId827"/>
    <hyperlink ref="F12" r:id="rId828"/>
    <hyperlink ref="F13" r:id="rId829"/>
    <hyperlink ref="F14" r:id="rId830"/>
    <hyperlink ref="F15" r:id="rId831"/>
    <hyperlink ref="F16" r:id="rId832"/>
    <hyperlink ref="F17" r:id="rId833"/>
    <hyperlink ref="F18" r:id="rId834"/>
    <hyperlink ref="F19" r:id="rId835"/>
    <hyperlink ref="F20" r:id="rId836"/>
    <hyperlink ref="F21" r:id="rId837"/>
    <hyperlink ref="F22" r:id="rId838"/>
    <hyperlink ref="F23" r:id="rId839"/>
    <hyperlink ref="F24" r:id="rId840"/>
    <hyperlink ref="F25" r:id="rId841"/>
    <hyperlink ref="F26" r:id="rId842"/>
    <hyperlink ref="F27" r:id="rId843"/>
    <hyperlink ref="F28" r:id="rId844"/>
    <hyperlink ref="F29" r:id="rId845"/>
    <hyperlink ref="F30" r:id="rId846"/>
    <hyperlink ref="F31" r:id="rId847"/>
    <hyperlink ref="F32" r:id="rId848"/>
    <hyperlink ref="F33" r:id="rId849"/>
    <hyperlink ref="F34" r:id="rId850"/>
    <hyperlink ref="F35" r:id="rId851"/>
    <hyperlink ref="F36" r:id="rId852"/>
    <hyperlink ref="F37" r:id="rId853"/>
    <hyperlink ref="F38" r:id="rId854"/>
    <hyperlink ref="F39" r:id="rId855"/>
    <hyperlink ref="F40" r:id="rId856"/>
    <hyperlink ref="F41" r:id="rId857"/>
    <hyperlink ref="F42" r:id="rId858"/>
    <hyperlink ref="F43" r:id="rId859"/>
    <hyperlink ref="F44" r:id="rId860"/>
    <hyperlink ref="F45" r:id="rId861"/>
    <hyperlink ref="F46" r:id="rId862"/>
    <hyperlink ref="F47" r:id="rId863"/>
    <hyperlink ref="F48" r:id="rId864"/>
    <hyperlink ref="F49" r:id="rId865"/>
    <hyperlink ref="F50" r:id="rId866"/>
    <hyperlink ref="F51" r:id="rId867"/>
    <hyperlink ref="F52" r:id="rId868"/>
    <hyperlink ref="F53" r:id="rId869"/>
    <hyperlink ref="F54" r:id="rId870"/>
    <hyperlink ref="F55" r:id="rId871"/>
    <hyperlink ref="F56" r:id="rId872"/>
    <hyperlink ref="F57" r:id="rId873"/>
    <hyperlink ref="F58" r:id="rId874"/>
    <hyperlink ref="F59" r:id="rId875"/>
    <hyperlink ref="F60" r:id="rId876"/>
    <hyperlink ref="F61" r:id="rId877"/>
    <hyperlink ref="F62" r:id="rId878"/>
    <hyperlink ref="F63" r:id="rId879"/>
    <hyperlink ref="F64" r:id="rId880"/>
    <hyperlink ref="F65" r:id="rId881"/>
    <hyperlink ref="F66" r:id="rId882"/>
    <hyperlink ref="F67" r:id="rId883"/>
    <hyperlink ref="F68" r:id="rId884"/>
    <hyperlink ref="F69" r:id="rId885"/>
    <hyperlink ref="F70" r:id="rId886"/>
    <hyperlink ref="F71" r:id="rId887"/>
    <hyperlink ref="F72" r:id="rId888"/>
    <hyperlink ref="F73" r:id="rId889"/>
    <hyperlink ref="F74" r:id="rId890"/>
    <hyperlink ref="F75" r:id="rId891"/>
    <hyperlink ref="F76" r:id="rId892"/>
    <hyperlink ref="F77" r:id="rId893"/>
    <hyperlink ref="F78" r:id="rId894"/>
    <hyperlink ref="F79" r:id="rId895"/>
    <hyperlink ref="F80" r:id="rId896"/>
    <hyperlink ref="F81" r:id="rId897"/>
    <hyperlink ref="F82" r:id="rId898"/>
    <hyperlink ref="F83" r:id="rId899"/>
    <hyperlink ref="F84" r:id="rId900"/>
    <hyperlink ref="F85" r:id="rId901"/>
    <hyperlink ref="F86" r:id="rId902"/>
    <hyperlink ref="F87" r:id="rId903"/>
    <hyperlink ref="F88" r:id="rId904"/>
    <hyperlink ref="F89" r:id="rId905"/>
    <hyperlink ref="F90" r:id="rId906"/>
    <hyperlink ref="F91" r:id="rId907"/>
    <hyperlink ref="F92" r:id="rId908"/>
    <hyperlink ref="F93" r:id="rId909"/>
    <hyperlink ref="F94" r:id="rId910"/>
    <hyperlink ref="F95" r:id="rId911"/>
    <hyperlink ref="F96" r:id="rId912"/>
    <hyperlink ref="F97" r:id="rId913"/>
    <hyperlink ref="F98" r:id="rId914"/>
    <hyperlink ref="F99" r:id="rId915"/>
    <hyperlink ref="F100" r:id="rId916"/>
    <hyperlink ref="F101" r:id="rId917"/>
    <hyperlink ref="F102" r:id="rId918"/>
    <hyperlink ref="F103" r:id="rId919"/>
    <hyperlink ref="F104" r:id="rId920"/>
    <hyperlink ref="F105" r:id="rId921"/>
    <hyperlink ref="F106" r:id="rId922"/>
    <hyperlink ref="F107" r:id="rId923"/>
    <hyperlink ref="F108" r:id="rId924"/>
    <hyperlink ref="F109" r:id="rId925"/>
    <hyperlink ref="F110" r:id="rId926"/>
    <hyperlink ref="F111" r:id="rId927"/>
    <hyperlink ref="F112" r:id="rId928"/>
    <hyperlink ref="F113" r:id="rId929"/>
    <hyperlink ref="F114" r:id="rId930"/>
    <hyperlink ref="F115" r:id="rId931"/>
    <hyperlink ref="F116" r:id="rId932"/>
    <hyperlink ref="F117" r:id="rId933"/>
    <hyperlink ref="F118" r:id="rId934"/>
    <hyperlink ref="F119" r:id="rId935"/>
    <hyperlink ref="F120" r:id="rId936"/>
    <hyperlink ref="F121" r:id="rId937"/>
    <hyperlink ref="F122" r:id="rId938"/>
    <hyperlink ref="F123" r:id="rId939"/>
    <hyperlink ref="F124" r:id="rId940"/>
    <hyperlink ref="F125" r:id="rId941"/>
    <hyperlink ref="F126" r:id="rId942"/>
    <hyperlink ref="F127" r:id="rId943"/>
    <hyperlink ref="F128" r:id="rId944"/>
    <hyperlink ref="F129" r:id="rId945"/>
    <hyperlink ref="F130" r:id="rId946"/>
    <hyperlink ref="F131" r:id="rId947"/>
    <hyperlink ref="F132" r:id="rId948"/>
    <hyperlink ref="F133" r:id="rId949"/>
    <hyperlink ref="F134" r:id="rId950"/>
    <hyperlink ref="F135" r:id="rId951"/>
    <hyperlink ref="F136" r:id="rId952"/>
    <hyperlink ref="F137" r:id="rId953"/>
    <hyperlink ref="F138" r:id="rId954"/>
    <hyperlink ref="F139" r:id="rId955"/>
    <hyperlink ref="F140" r:id="rId956"/>
    <hyperlink ref="F141" r:id="rId957"/>
    <hyperlink ref="F142" r:id="rId958"/>
    <hyperlink ref="F143" r:id="rId959"/>
    <hyperlink ref="F144" r:id="rId960"/>
    <hyperlink ref="F145" r:id="rId961"/>
    <hyperlink ref="F146" r:id="rId962"/>
    <hyperlink ref="F147" r:id="rId963"/>
    <hyperlink ref="F148" r:id="rId964"/>
    <hyperlink ref="F149" r:id="rId965"/>
    <hyperlink ref="F150" r:id="rId966"/>
    <hyperlink ref="F151" r:id="rId967"/>
    <hyperlink ref="F152" r:id="rId968"/>
    <hyperlink ref="F153" r:id="rId969"/>
    <hyperlink ref="F154" r:id="rId970"/>
    <hyperlink ref="F155" r:id="rId971"/>
    <hyperlink ref="F156" r:id="rId972"/>
    <hyperlink ref="F157" r:id="rId973"/>
    <hyperlink ref="F158" r:id="rId974"/>
    <hyperlink ref="F159" r:id="rId975"/>
    <hyperlink ref="F160" r:id="rId976"/>
    <hyperlink ref="F161" r:id="rId977"/>
    <hyperlink ref="F162" r:id="rId978"/>
    <hyperlink ref="F163" r:id="rId979"/>
    <hyperlink ref="F164" r:id="rId980"/>
    <hyperlink ref="F165" r:id="rId981"/>
    <hyperlink ref="F166" r:id="rId982"/>
    <hyperlink ref="F167" r:id="rId983"/>
    <hyperlink ref="F168" r:id="rId984"/>
    <hyperlink ref="F169" r:id="rId985"/>
    <hyperlink ref="F170" r:id="rId986"/>
    <hyperlink ref="F171" r:id="rId987"/>
    <hyperlink ref="F172" r:id="rId988"/>
    <hyperlink ref="F173" r:id="rId989"/>
    <hyperlink ref="F174" r:id="rId990"/>
    <hyperlink ref="F175" r:id="rId991"/>
    <hyperlink ref="F176" r:id="rId992"/>
    <hyperlink ref="F177" r:id="rId993"/>
    <hyperlink ref="F178" r:id="rId994"/>
    <hyperlink ref="F179" r:id="rId995"/>
    <hyperlink ref="F180" r:id="rId996"/>
    <hyperlink ref="F181" r:id="rId997"/>
    <hyperlink ref="F182" r:id="rId998"/>
    <hyperlink ref="F183" r:id="rId999"/>
    <hyperlink ref="F184" r:id="rId1000"/>
    <hyperlink ref="F185" r:id="rId1001"/>
    <hyperlink ref="F186" r:id="rId1002"/>
    <hyperlink ref="F187" r:id="rId1003"/>
    <hyperlink ref="F188" r:id="rId1004"/>
    <hyperlink ref="F189" r:id="rId1005"/>
    <hyperlink ref="F190" r:id="rId1006"/>
    <hyperlink ref="F191" r:id="rId1007"/>
    <hyperlink ref="F192" r:id="rId1008"/>
    <hyperlink ref="F193" r:id="rId1009"/>
    <hyperlink ref="F194" r:id="rId1010"/>
    <hyperlink ref="F195" r:id="rId1011"/>
    <hyperlink ref="F196" r:id="rId1012"/>
    <hyperlink ref="F197" r:id="rId1013"/>
    <hyperlink ref="F198" r:id="rId1014"/>
    <hyperlink ref="F199" r:id="rId1015"/>
    <hyperlink ref="F200" r:id="rId1016"/>
    <hyperlink ref="F201" r:id="rId1017"/>
    <hyperlink ref="F202" r:id="rId1018"/>
    <hyperlink ref="F203" r:id="rId1019"/>
    <hyperlink ref="F204" r:id="rId1020"/>
    <hyperlink ref="F205" r:id="rId1021"/>
    <hyperlink ref="F206" r:id="rId1022"/>
    <hyperlink ref="F207" r:id="rId1023"/>
    <hyperlink ref="F208" r:id="rId1024"/>
    <hyperlink ref="F209" r:id="rId1025"/>
    <hyperlink ref="F210" r:id="rId1026"/>
    <hyperlink ref="F211" r:id="rId1027"/>
    <hyperlink ref="F212" r:id="rId1028"/>
    <hyperlink ref="F213" r:id="rId1029"/>
    <hyperlink ref="F214" r:id="rId1030"/>
    <hyperlink ref="F215" r:id="rId1031"/>
    <hyperlink ref="F216" r:id="rId1032"/>
    <hyperlink ref="F217" r:id="rId1033"/>
    <hyperlink ref="F218" r:id="rId1034"/>
    <hyperlink ref="F219" r:id="rId1035"/>
    <hyperlink ref="F220" r:id="rId1036"/>
    <hyperlink ref="F221" r:id="rId1037"/>
    <hyperlink ref="F222" r:id="rId1038"/>
    <hyperlink ref="F223" r:id="rId1039"/>
    <hyperlink ref="F224" r:id="rId1040"/>
    <hyperlink ref="F225" r:id="rId1041"/>
    <hyperlink ref="F226" r:id="rId1042"/>
    <hyperlink ref="F227" r:id="rId1043"/>
    <hyperlink ref="F228" r:id="rId1044"/>
    <hyperlink ref="F229" r:id="rId1045"/>
    <hyperlink ref="F230" r:id="rId1046"/>
    <hyperlink ref="F231" r:id="rId1047"/>
    <hyperlink ref="F232" r:id="rId1048"/>
    <hyperlink ref="F233" r:id="rId1049"/>
    <hyperlink ref="F234" r:id="rId1050"/>
    <hyperlink ref="F235" r:id="rId1051"/>
    <hyperlink ref="F236" r:id="rId1052"/>
    <hyperlink ref="F237" r:id="rId1053"/>
    <hyperlink ref="F238" r:id="rId1054"/>
    <hyperlink ref="F239" r:id="rId1055"/>
    <hyperlink ref="F240" r:id="rId1056"/>
    <hyperlink ref="F241" r:id="rId1057"/>
    <hyperlink ref="F242" r:id="rId1058"/>
    <hyperlink ref="F243" r:id="rId1059"/>
    <hyperlink ref="F244" r:id="rId1060"/>
    <hyperlink ref="F245" r:id="rId1061"/>
    <hyperlink ref="F246" r:id="rId1062"/>
    <hyperlink ref="F247" r:id="rId1063"/>
    <hyperlink ref="F248" r:id="rId1064"/>
    <hyperlink ref="F249" r:id="rId1065"/>
    <hyperlink ref="F250" r:id="rId1066"/>
    <hyperlink ref="F251" r:id="rId1067"/>
    <hyperlink ref="F252" r:id="rId1068"/>
    <hyperlink ref="F253" r:id="rId1069"/>
    <hyperlink ref="F254" r:id="rId1070"/>
    <hyperlink ref="F255" r:id="rId1071"/>
    <hyperlink ref="F256" r:id="rId1072"/>
    <hyperlink ref="F257" r:id="rId1073"/>
    <hyperlink ref="F258" r:id="rId1074"/>
    <hyperlink ref="F259" r:id="rId1075"/>
    <hyperlink ref="F260" r:id="rId1076"/>
    <hyperlink ref="F261" r:id="rId1077"/>
    <hyperlink ref="F262" r:id="rId1078"/>
    <hyperlink ref="F263" r:id="rId1079"/>
    <hyperlink ref="F264" r:id="rId1080"/>
    <hyperlink ref="F265" r:id="rId1081"/>
    <hyperlink ref="F266" r:id="rId1082"/>
    <hyperlink ref="F267" r:id="rId1083"/>
    <hyperlink ref="F268" r:id="rId1084"/>
    <hyperlink ref="F269" r:id="rId1085"/>
    <hyperlink ref="F270" r:id="rId1086"/>
    <hyperlink ref="F271" r:id="rId1087"/>
    <hyperlink ref="F272" r:id="rId1088"/>
    <hyperlink ref="F273" r:id="rId1089"/>
    <hyperlink ref="F274" r:id="rId1090"/>
    <hyperlink ref="F275" r:id="rId1091"/>
    <hyperlink ref="F276" r:id="rId1092"/>
    <hyperlink ref="F277" r:id="rId1093"/>
    <hyperlink ref="F278" r:id="rId1094"/>
    <hyperlink ref="F279" r:id="rId1095"/>
    <hyperlink ref="F280" r:id="rId1096"/>
    <hyperlink ref="F281" r:id="rId1097"/>
    <hyperlink ref="F282" r:id="rId1098"/>
    <hyperlink ref="F283" r:id="rId1099"/>
    <hyperlink ref="F284" r:id="rId1100"/>
    <hyperlink ref="F285" r:id="rId1101"/>
    <hyperlink ref="F286" r:id="rId1102"/>
    <hyperlink ref="F287" r:id="rId1103"/>
    <hyperlink ref="F288" r:id="rId1104"/>
    <hyperlink ref="F289" r:id="rId1105"/>
    <hyperlink ref="F290" r:id="rId1106"/>
    <hyperlink ref="F291" r:id="rId1107"/>
    <hyperlink ref="F292" r:id="rId1108"/>
    <hyperlink ref="F293" r:id="rId1109"/>
    <hyperlink ref="F294" r:id="rId1110"/>
    <hyperlink ref="F295" r:id="rId1111"/>
    <hyperlink ref="F296" r:id="rId1112"/>
    <hyperlink ref="F297" r:id="rId1113"/>
    <hyperlink ref="F298" r:id="rId1114"/>
    <hyperlink ref="F299" r:id="rId1115"/>
    <hyperlink ref="F300" r:id="rId1116"/>
    <hyperlink ref="F301" r:id="rId1117"/>
    <hyperlink ref="F302" r:id="rId1118"/>
    <hyperlink ref="F303" r:id="rId1119"/>
    <hyperlink ref="F304" r:id="rId1120"/>
    <hyperlink ref="F305" r:id="rId1121"/>
    <hyperlink ref="F306" r:id="rId1122"/>
    <hyperlink ref="F307" r:id="rId1123"/>
    <hyperlink ref="F308" r:id="rId1124"/>
    <hyperlink ref="F309" r:id="rId1125"/>
    <hyperlink ref="F310" r:id="rId1126"/>
    <hyperlink ref="F311" r:id="rId1127"/>
    <hyperlink ref="F312" r:id="rId1128"/>
    <hyperlink ref="F313" r:id="rId1129"/>
    <hyperlink ref="F314" r:id="rId1130"/>
    <hyperlink ref="F315" r:id="rId1131"/>
    <hyperlink ref="F316" r:id="rId1132"/>
    <hyperlink ref="F317" r:id="rId1133"/>
    <hyperlink ref="F318" r:id="rId1134"/>
    <hyperlink ref="F319" r:id="rId1135"/>
    <hyperlink ref="F320" r:id="rId1136"/>
    <hyperlink ref="F321" r:id="rId1137"/>
    <hyperlink ref="F322" r:id="rId1138"/>
    <hyperlink ref="F323" r:id="rId1139"/>
    <hyperlink ref="F324" r:id="rId1140"/>
    <hyperlink ref="F325" r:id="rId1141"/>
    <hyperlink ref="F326" r:id="rId1142"/>
    <hyperlink ref="F327" r:id="rId1143"/>
    <hyperlink ref="F328" r:id="rId1144"/>
    <hyperlink ref="F329" r:id="rId1145"/>
    <hyperlink ref="F330" r:id="rId1146"/>
    <hyperlink ref="F331" r:id="rId1147"/>
    <hyperlink ref="F332" r:id="rId1148"/>
    <hyperlink ref="F333" r:id="rId1149"/>
    <hyperlink ref="F334" r:id="rId1150"/>
    <hyperlink ref="F335" r:id="rId1151"/>
    <hyperlink ref="F336" r:id="rId1152"/>
    <hyperlink ref="F337" r:id="rId1153"/>
    <hyperlink ref="F338" r:id="rId1154"/>
    <hyperlink ref="F339" r:id="rId1155"/>
    <hyperlink ref="F340" r:id="rId1156"/>
    <hyperlink ref="F341" r:id="rId1157"/>
    <hyperlink ref="F342" r:id="rId1158"/>
    <hyperlink ref="F343" r:id="rId1159"/>
    <hyperlink ref="F344" r:id="rId1160"/>
    <hyperlink ref="F345" r:id="rId1161"/>
    <hyperlink ref="F346" r:id="rId1162"/>
    <hyperlink ref="F347" r:id="rId1163"/>
    <hyperlink ref="F348" r:id="rId1164"/>
    <hyperlink ref="F349" r:id="rId1165"/>
    <hyperlink ref="F350" r:id="rId1166"/>
    <hyperlink ref="F351" r:id="rId1167"/>
    <hyperlink ref="F352" r:id="rId1168"/>
    <hyperlink ref="F353" r:id="rId1169"/>
    <hyperlink ref="F354" r:id="rId1170"/>
    <hyperlink ref="F355" r:id="rId1171"/>
    <hyperlink ref="F356" r:id="rId1172"/>
    <hyperlink ref="F357" r:id="rId1173"/>
    <hyperlink ref="F358" r:id="rId1174"/>
    <hyperlink ref="F359" r:id="rId1175"/>
    <hyperlink ref="F360" r:id="rId1176"/>
    <hyperlink ref="F361" r:id="rId1177"/>
    <hyperlink ref="F362" r:id="rId1178"/>
    <hyperlink ref="F363" r:id="rId1179"/>
    <hyperlink ref="F364" r:id="rId1180"/>
    <hyperlink ref="F365" r:id="rId1181"/>
    <hyperlink ref="F366" r:id="rId1182"/>
    <hyperlink ref="F367" r:id="rId1183"/>
    <hyperlink ref="F368" r:id="rId1184"/>
    <hyperlink ref="AX3" r:id="rId1185"/>
    <hyperlink ref="AX4" r:id="rId1186"/>
    <hyperlink ref="AX5" r:id="rId1187"/>
    <hyperlink ref="AX6" r:id="rId1188"/>
    <hyperlink ref="AX7" r:id="rId1189"/>
    <hyperlink ref="AX8" r:id="rId1190"/>
    <hyperlink ref="AX9" r:id="rId1191"/>
    <hyperlink ref="AX10" r:id="rId1192"/>
    <hyperlink ref="AX11" r:id="rId1193"/>
    <hyperlink ref="AX12" r:id="rId1194"/>
    <hyperlink ref="AX13" r:id="rId1195"/>
    <hyperlink ref="AX14" r:id="rId1196"/>
    <hyperlink ref="AX15" r:id="rId1197"/>
    <hyperlink ref="AX16" r:id="rId1198"/>
    <hyperlink ref="AX17" r:id="rId1199"/>
    <hyperlink ref="AX18" r:id="rId1200"/>
    <hyperlink ref="AX19" r:id="rId1201"/>
    <hyperlink ref="AX20" r:id="rId1202"/>
    <hyperlink ref="AX21" r:id="rId1203"/>
    <hyperlink ref="AX22" r:id="rId1204"/>
    <hyperlink ref="AX23" r:id="rId1205"/>
    <hyperlink ref="AX24" r:id="rId1206"/>
    <hyperlink ref="AX25" r:id="rId1207"/>
    <hyperlink ref="AX26" r:id="rId1208"/>
    <hyperlink ref="AX27" r:id="rId1209"/>
    <hyperlink ref="AX28" r:id="rId1210"/>
    <hyperlink ref="AX29" r:id="rId1211"/>
    <hyperlink ref="AX30" r:id="rId1212"/>
    <hyperlink ref="AX31" r:id="rId1213"/>
    <hyperlink ref="AX32" r:id="rId1214"/>
    <hyperlink ref="AX33" r:id="rId1215"/>
    <hyperlink ref="AX34" r:id="rId1216"/>
    <hyperlink ref="AX35" r:id="rId1217"/>
    <hyperlink ref="AX36" r:id="rId1218"/>
    <hyperlink ref="AX37" r:id="rId1219"/>
    <hyperlink ref="AX38" r:id="rId1220"/>
    <hyperlink ref="AX39" r:id="rId1221"/>
    <hyperlink ref="AX40" r:id="rId1222"/>
    <hyperlink ref="AX41" r:id="rId1223"/>
    <hyperlink ref="AX42" r:id="rId1224"/>
    <hyperlink ref="AX43" r:id="rId1225"/>
    <hyperlink ref="AX44" r:id="rId1226"/>
    <hyperlink ref="AX45" r:id="rId1227"/>
    <hyperlink ref="AX46" r:id="rId1228"/>
    <hyperlink ref="AX47" r:id="rId1229"/>
    <hyperlink ref="AX48" r:id="rId1230"/>
    <hyperlink ref="AX49" r:id="rId1231"/>
    <hyperlink ref="AX50" r:id="rId1232"/>
    <hyperlink ref="AX51" r:id="rId1233"/>
    <hyperlink ref="AX52" r:id="rId1234"/>
    <hyperlink ref="AX53" r:id="rId1235"/>
    <hyperlink ref="AX54" r:id="rId1236"/>
    <hyperlink ref="AX55" r:id="rId1237"/>
    <hyperlink ref="AX56" r:id="rId1238"/>
    <hyperlink ref="AX57" r:id="rId1239"/>
    <hyperlink ref="AX58" r:id="rId1240"/>
    <hyperlink ref="AX59" r:id="rId1241"/>
    <hyperlink ref="AX60" r:id="rId1242"/>
    <hyperlink ref="AX61" r:id="rId1243"/>
    <hyperlink ref="AX62" r:id="rId1244"/>
    <hyperlink ref="AX63" r:id="rId1245"/>
    <hyperlink ref="AX64" r:id="rId1246"/>
    <hyperlink ref="AX65" r:id="rId1247"/>
    <hyperlink ref="AX66" r:id="rId1248"/>
    <hyperlink ref="AX67" r:id="rId1249"/>
    <hyperlink ref="AX68" r:id="rId1250"/>
    <hyperlink ref="AX69" r:id="rId1251"/>
    <hyperlink ref="AX70" r:id="rId1252"/>
    <hyperlink ref="AX71" r:id="rId1253"/>
    <hyperlink ref="AX72" r:id="rId1254"/>
    <hyperlink ref="AX73" r:id="rId1255"/>
    <hyperlink ref="AX74" r:id="rId1256"/>
    <hyperlink ref="AX75" r:id="rId1257"/>
    <hyperlink ref="AX76" r:id="rId1258"/>
    <hyperlink ref="AX77" r:id="rId1259"/>
    <hyperlink ref="AX78" r:id="rId1260"/>
    <hyperlink ref="AX79" r:id="rId1261"/>
    <hyperlink ref="AX80" r:id="rId1262"/>
    <hyperlink ref="AX81" r:id="rId1263"/>
    <hyperlink ref="AX82" r:id="rId1264"/>
    <hyperlink ref="AX83" r:id="rId1265"/>
    <hyperlink ref="AX84" r:id="rId1266"/>
    <hyperlink ref="AX85" r:id="rId1267"/>
    <hyperlink ref="AX86" r:id="rId1268"/>
    <hyperlink ref="AX87" r:id="rId1269"/>
    <hyperlink ref="AX88" r:id="rId1270"/>
    <hyperlink ref="AX89" r:id="rId1271"/>
    <hyperlink ref="AX90" r:id="rId1272"/>
    <hyperlink ref="AX91" r:id="rId1273"/>
    <hyperlink ref="AX92" r:id="rId1274"/>
    <hyperlink ref="AX93" r:id="rId1275"/>
    <hyperlink ref="AX94" r:id="rId1276"/>
    <hyperlink ref="AX95" r:id="rId1277"/>
    <hyperlink ref="AX96" r:id="rId1278"/>
    <hyperlink ref="AX97" r:id="rId1279"/>
    <hyperlink ref="AX98" r:id="rId1280"/>
    <hyperlink ref="AX99" r:id="rId1281"/>
    <hyperlink ref="AX100" r:id="rId1282"/>
    <hyperlink ref="AX101" r:id="rId1283"/>
    <hyperlink ref="AX102" r:id="rId1284"/>
    <hyperlink ref="AX103" r:id="rId1285"/>
    <hyperlink ref="AX104" r:id="rId1286"/>
    <hyperlink ref="AX105" r:id="rId1287"/>
    <hyperlink ref="AX106" r:id="rId1288"/>
    <hyperlink ref="AX107" r:id="rId1289"/>
    <hyperlink ref="AX108" r:id="rId1290"/>
    <hyperlink ref="AX109" r:id="rId1291"/>
    <hyperlink ref="AX110" r:id="rId1292"/>
    <hyperlink ref="AX111" r:id="rId1293"/>
    <hyperlink ref="AX112" r:id="rId1294"/>
    <hyperlink ref="AX113" r:id="rId1295"/>
    <hyperlink ref="AX114" r:id="rId1296"/>
    <hyperlink ref="AX115" r:id="rId1297"/>
    <hyperlink ref="AX116" r:id="rId1298"/>
    <hyperlink ref="AX117" r:id="rId1299"/>
    <hyperlink ref="AX118" r:id="rId1300"/>
    <hyperlink ref="AX119" r:id="rId1301"/>
    <hyperlink ref="AX120" r:id="rId1302"/>
    <hyperlink ref="AX121" r:id="rId1303"/>
    <hyperlink ref="AX122" r:id="rId1304"/>
    <hyperlink ref="AX123" r:id="rId1305"/>
    <hyperlink ref="AX124" r:id="rId1306"/>
    <hyperlink ref="AX125" r:id="rId1307"/>
    <hyperlink ref="AX126" r:id="rId1308"/>
    <hyperlink ref="AX127" r:id="rId1309"/>
    <hyperlink ref="AX128" r:id="rId1310"/>
    <hyperlink ref="AX129" r:id="rId1311"/>
    <hyperlink ref="AX130" r:id="rId1312"/>
    <hyperlink ref="AX131" r:id="rId1313"/>
    <hyperlink ref="AX132" r:id="rId1314"/>
    <hyperlink ref="AX133" r:id="rId1315"/>
    <hyperlink ref="AX134" r:id="rId1316"/>
    <hyperlink ref="AX135" r:id="rId1317"/>
    <hyperlink ref="AX136" r:id="rId1318"/>
    <hyperlink ref="AX137" r:id="rId1319"/>
    <hyperlink ref="AX138" r:id="rId1320"/>
    <hyperlink ref="AX139" r:id="rId1321"/>
    <hyperlink ref="AX140" r:id="rId1322"/>
    <hyperlink ref="AX141" r:id="rId1323"/>
    <hyperlink ref="AX142" r:id="rId1324"/>
    <hyperlink ref="AX143" r:id="rId1325"/>
    <hyperlink ref="AX144" r:id="rId1326"/>
    <hyperlink ref="AX145" r:id="rId1327"/>
    <hyperlink ref="AX146" r:id="rId1328"/>
    <hyperlink ref="AX147" r:id="rId1329"/>
    <hyperlink ref="AX148" r:id="rId1330"/>
    <hyperlink ref="AX149" r:id="rId1331"/>
    <hyperlink ref="AX150" r:id="rId1332"/>
    <hyperlink ref="AX151" r:id="rId1333"/>
    <hyperlink ref="AX152" r:id="rId1334"/>
    <hyperlink ref="AX153" r:id="rId1335"/>
    <hyperlink ref="AX154" r:id="rId1336"/>
    <hyperlink ref="AX155" r:id="rId1337"/>
    <hyperlink ref="AX156" r:id="rId1338"/>
    <hyperlink ref="AX157" r:id="rId1339"/>
    <hyperlink ref="AX158" r:id="rId1340"/>
    <hyperlink ref="AX159" r:id="rId1341"/>
    <hyperlink ref="AX160" r:id="rId1342"/>
    <hyperlink ref="AX161" r:id="rId1343"/>
    <hyperlink ref="AX162" r:id="rId1344"/>
    <hyperlink ref="AX163" r:id="rId1345"/>
    <hyperlink ref="AX164" r:id="rId1346"/>
    <hyperlink ref="AX165" r:id="rId1347"/>
    <hyperlink ref="AX166" r:id="rId1348"/>
    <hyperlink ref="AX167" r:id="rId1349"/>
    <hyperlink ref="AX168" r:id="rId1350"/>
    <hyperlink ref="AX169" r:id="rId1351"/>
    <hyperlink ref="AX170" r:id="rId1352"/>
    <hyperlink ref="AX171" r:id="rId1353"/>
    <hyperlink ref="AX172" r:id="rId1354"/>
    <hyperlink ref="AX173" r:id="rId1355"/>
    <hyperlink ref="AX174" r:id="rId1356"/>
    <hyperlink ref="AX175" r:id="rId1357"/>
    <hyperlink ref="AX176" r:id="rId1358"/>
    <hyperlink ref="AX177" r:id="rId1359"/>
    <hyperlink ref="AX178" r:id="rId1360"/>
    <hyperlink ref="AX179" r:id="rId1361"/>
    <hyperlink ref="AX180" r:id="rId1362"/>
    <hyperlink ref="AX181" r:id="rId1363"/>
    <hyperlink ref="AX182" r:id="rId1364"/>
    <hyperlink ref="AX183" r:id="rId1365"/>
    <hyperlink ref="AX184" r:id="rId1366"/>
    <hyperlink ref="AX185" r:id="rId1367"/>
    <hyperlink ref="AX186" r:id="rId1368"/>
    <hyperlink ref="AX187" r:id="rId1369"/>
    <hyperlink ref="AX188" r:id="rId1370"/>
    <hyperlink ref="AX189" r:id="rId1371"/>
    <hyperlink ref="AX190" r:id="rId1372"/>
    <hyperlink ref="AX191" r:id="rId1373"/>
    <hyperlink ref="AX192" r:id="rId1374"/>
    <hyperlink ref="AX193" r:id="rId1375"/>
    <hyperlink ref="AX194" r:id="rId1376"/>
    <hyperlink ref="AX195" r:id="rId1377"/>
    <hyperlink ref="AX196" r:id="rId1378"/>
    <hyperlink ref="AX197" r:id="rId1379"/>
    <hyperlink ref="AX198" r:id="rId1380"/>
    <hyperlink ref="AX199" r:id="rId1381"/>
    <hyperlink ref="AX200" r:id="rId1382"/>
    <hyperlink ref="AX201" r:id="rId1383"/>
    <hyperlink ref="AX202" r:id="rId1384"/>
    <hyperlink ref="AX203" r:id="rId1385"/>
    <hyperlink ref="AX204" r:id="rId1386"/>
    <hyperlink ref="AX205" r:id="rId1387"/>
    <hyperlink ref="AX206" r:id="rId1388"/>
    <hyperlink ref="AX207" r:id="rId1389"/>
    <hyperlink ref="AX208" r:id="rId1390"/>
    <hyperlink ref="AX209" r:id="rId1391"/>
    <hyperlink ref="AX210" r:id="rId1392"/>
    <hyperlink ref="AX211" r:id="rId1393"/>
    <hyperlink ref="AX212" r:id="rId1394"/>
    <hyperlink ref="AX213" r:id="rId1395"/>
    <hyperlink ref="AX214" r:id="rId1396"/>
    <hyperlink ref="AX215" r:id="rId1397"/>
    <hyperlink ref="AX216" r:id="rId1398"/>
    <hyperlink ref="AX217" r:id="rId1399"/>
    <hyperlink ref="AX218" r:id="rId1400"/>
    <hyperlink ref="AX219" r:id="rId1401"/>
    <hyperlink ref="AX220" r:id="rId1402"/>
    <hyperlink ref="AX221" r:id="rId1403"/>
    <hyperlink ref="AX222" r:id="rId1404"/>
    <hyperlink ref="AX223" r:id="rId1405"/>
    <hyperlink ref="AX224" r:id="rId1406"/>
    <hyperlink ref="AX225" r:id="rId1407"/>
    <hyperlink ref="AX226" r:id="rId1408"/>
    <hyperlink ref="AX227" r:id="rId1409"/>
    <hyperlink ref="AX228" r:id="rId1410"/>
    <hyperlink ref="AX229" r:id="rId1411"/>
    <hyperlink ref="AX230" r:id="rId1412"/>
    <hyperlink ref="AX231" r:id="rId1413"/>
    <hyperlink ref="AX232" r:id="rId1414"/>
    <hyperlink ref="AX233" r:id="rId1415"/>
    <hyperlink ref="AX234" r:id="rId1416"/>
    <hyperlink ref="AX235" r:id="rId1417"/>
    <hyperlink ref="AX236" r:id="rId1418"/>
    <hyperlink ref="AX237" r:id="rId1419"/>
    <hyperlink ref="AX238" r:id="rId1420"/>
    <hyperlink ref="AX239" r:id="rId1421"/>
    <hyperlink ref="AX240" r:id="rId1422"/>
    <hyperlink ref="AX241" r:id="rId1423"/>
    <hyperlink ref="AX242" r:id="rId1424"/>
    <hyperlink ref="AX243" r:id="rId1425"/>
    <hyperlink ref="AX244" r:id="rId1426"/>
    <hyperlink ref="AX245" r:id="rId1427"/>
    <hyperlink ref="AX246" r:id="rId1428"/>
    <hyperlink ref="AX247" r:id="rId1429"/>
    <hyperlink ref="AX248" r:id="rId1430"/>
    <hyperlink ref="AX249" r:id="rId1431"/>
    <hyperlink ref="AX250" r:id="rId1432"/>
    <hyperlink ref="AX251" r:id="rId1433"/>
    <hyperlink ref="AX252" r:id="rId1434"/>
    <hyperlink ref="AX253" r:id="rId1435"/>
    <hyperlink ref="AX254" r:id="rId1436"/>
    <hyperlink ref="AX255" r:id="rId1437"/>
    <hyperlink ref="AX256" r:id="rId1438"/>
    <hyperlink ref="AX257" r:id="rId1439"/>
    <hyperlink ref="AX258" r:id="rId1440"/>
    <hyperlink ref="AX259" r:id="rId1441"/>
    <hyperlink ref="AX260" r:id="rId1442"/>
    <hyperlink ref="AX261" r:id="rId1443"/>
    <hyperlink ref="AX262" r:id="rId1444"/>
    <hyperlink ref="AX263" r:id="rId1445"/>
    <hyperlink ref="AX264" r:id="rId1446"/>
    <hyperlink ref="AX265" r:id="rId1447"/>
    <hyperlink ref="AX266" r:id="rId1448"/>
    <hyperlink ref="AX267" r:id="rId1449"/>
    <hyperlink ref="AX268" r:id="rId1450"/>
    <hyperlink ref="AX269" r:id="rId1451"/>
    <hyperlink ref="AX270" r:id="rId1452"/>
    <hyperlink ref="AX271" r:id="rId1453"/>
    <hyperlink ref="AX272" r:id="rId1454"/>
    <hyperlink ref="AX273" r:id="rId1455"/>
    <hyperlink ref="AX274" r:id="rId1456"/>
    <hyperlink ref="AX275" r:id="rId1457"/>
    <hyperlink ref="AX276" r:id="rId1458"/>
    <hyperlink ref="AX277" r:id="rId1459"/>
    <hyperlink ref="AX278" r:id="rId1460"/>
    <hyperlink ref="AX279" r:id="rId1461"/>
    <hyperlink ref="AX280" r:id="rId1462"/>
    <hyperlink ref="AX281" r:id="rId1463"/>
    <hyperlink ref="AX282" r:id="rId1464"/>
    <hyperlink ref="AX283" r:id="rId1465"/>
    <hyperlink ref="AX284" r:id="rId1466"/>
    <hyperlink ref="AX285" r:id="rId1467"/>
    <hyperlink ref="AX286" r:id="rId1468"/>
    <hyperlink ref="AX287" r:id="rId1469"/>
    <hyperlink ref="AX288" r:id="rId1470"/>
    <hyperlink ref="AX289" r:id="rId1471"/>
    <hyperlink ref="AX290" r:id="rId1472"/>
    <hyperlink ref="AX291" r:id="rId1473"/>
    <hyperlink ref="AX292" r:id="rId1474"/>
    <hyperlink ref="AX293" r:id="rId1475"/>
    <hyperlink ref="AX294" r:id="rId1476"/>
    <hyperlink ref="AX295" r:id="rId1477"/>
    <hyperlink ref="AX296" r:id="rId1478"/>
    <hyperlink ref="AX297" r:id="rId1479"/>
    <hyperlink ref="AX298" r:id="rId1480"/>
    <hyperlink ref="AX299" r:id="rId1481"/>
    <hyperlink ref="AX300" r:id="rId1482"/>
    <hyperlink ref="AX301" r:id="rId1483"/>
    <hyperlink ref="AX302" r:id="rId1484"/>
    <hyperlink ref="AX303" r:id="rId1485"/>
    <hyperlink ref="AX304" r:id="rId1486"/>
    <hyperlink ref="AX305" r:id="rId1487"/>
    <hyperlink ref="AX306" r:id="rId1488"/>
    <hyperlink ref="AX307" r:id="rId1489"/>
    <hyperlink ref="AX308" r:id="rId1490"/>
    <hyperlink ref="AX309" r:id="rId1491"/>
    <hyperlink ref="AX310" r:id="rId1492"/>
    <hyperlink ref="AX311" r:id="rId1493"/>
    <hyperlink ref="AX312" r:id="rId1494"/>
    <hyperlink ref="AX313" r:id="rId1495"/>
    <hyperlink ref="AX314" r:id="rId1496"/>
    <hyperlink ref="AX315" r:id="rId1497"/>
    <hyperlink ref="AX316" r:id="rId1498"/>
    <hyperlink ref="AX317" r:id="rId1499"/>
    <hyperlink ref="AX318" r:id="rId1500"/>
    <hyperlink ref="AX319" r:id="rId1501"/>
    <hyperlink ref="AX320" r:id="rId1502"/>
    <hyperlink ref="AX321" r:id="rId1503"/>
    <hyperlink ref="AX322" r:id="rId1504"/>
    <hyperlink ref="AX323" r:id="rId1505"/>
    <hyperlink ref="AX324" r:id="rId1506"/>
    <hyperlink ref="AX325" r:id="rId1507"/>
    <hyperlink ref="AX326" r:id="rId1508"/>
    <hyperlink ref="AX327" r:id="rId1509"/>
    <hyperlink ref="AX328" r:id="rId1510"/>
    <hyperlink ref="AX329" r:id="rId1511"/>
    <hyperlink ref="AX330" r:id="rId1512"/>
    <hyperlink ref="AX331" r:id="rId1513"/>
    <hyperlink ref="AX332" r:id="rId1514"/>
    <hyperlink ref="AX333" r:id="rId1515"/>
    <hyperlink ref="AX334" r:id="rId1516"/>
    <hyperlink ref="AX335" r:id="rId1517"/>
    <hyperlink ref="AX336" r:id="rId1518"/>
    <hyperlink ref="AX337" r:id="rId1519"/>
    <hyperlink ref="AX338" r:id="rId1520"/>
    <hyperlink ref="AX339" r:id="rId1521"/>
    <hyperlink ref="AX340" r:id="rId1522"/>
    <hyperlink ref="AX341" r:id="rId1523"/>
    <hyperlink ref="AX342" r:id="rId1524"/>
    <hyperlink ref="AX343" r:id="rId1525"/>
    <hyperlink ref="AX344" r:id="rId1526"/>
    <hyperlink ref="AX345" r:id="rId1527"/>
    <hyperlink ref="AX346" r:id="rId1528"/>
    <hyperlink ref="AX347" r:id="rId1529"/>
    <hyperlink ref="AX348" r:id="rId1530"/>
    <hyperlink ref="AX349" r:id="rId1531"/>
    <hyperlink ref="AX350" r:id="rId1532"/>
    <hyperlink ref="AX351" r:id="rId1533"/>
    <hyperlink ref="AX352" r:id="rId1534"/>
    <hyperlink ref="AX353" r:id="rId1535"/>
    <hyperlink ref="AX354" r:id="rId1536"/>
    <hyperlink ref="AX355" r:id="rId1537"/>
    <hyperlink ref="AX356" r:id="rId1538"/>
    <hyperlink ref="AX357" r:id="rId1539"/>
    <hyperlink ref="AX358" r:id="rId1540"/>
    <hyperlink ref="AX359" r:id="rId1541"/>
    <hyperlink ref="AX360" r:id="rId1542"/>
    <hyperlink ref="AX361" r:id="rId1543"/>
    <hyperlink ref="AX362" r:id="rId1544"/>
    <hyperlink ref="AX363" r:id="rId1545"/>
    <hyperlink ref="AX364" r:id="rId1546"/>
    <hyperlink ref="AX365" r:id="rId1547"/>
    <hyperlink ref="AX366" r:id="rId1548"/>
    <hyperlink ref="AX367" r:id="rId1549"/>
    <hyperlink ref="AX368" r:id="rId1550"/>
  </hyperlinks>
  <pageMargins left="0.7" right="0.7" top="0.75" bottom="0.75" header="0.3" footer="0.3"/>
  <pageSetup orientation="portrait" horizontalDpi="0" verticalDpi="0" r:id="rId1551"/>
  <legacyDrawing r:id="rId1552"/>
  <tableParts count="1">
    <tablePart r:id="rId155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D21"/>
  <sheetViews>
    <sheetView workbookViewId="0"/>
  </sheetViews>
  <sheetFormatPr baseColWidth="10" defaultColWidth="9.140625" defaultRowHeight="15" x14ac:dyDescent="0.25"/>
  <cols>
    <col min="1" max="1" width="10.85546875" style="3" bestFit="1" customWidth="1"/>
    <col min="2" max="2" width="16.85546875" style="3" bestFit="1" customWidth="1"/>
    <col min="4" max="5" width="9.140625" customWidth="1"/>
  </cols>
  <sheetData>
    <row r="1" spans="1:1" x14ac:dyDescent="0.25">
      <c r="A1" s="3" t="s">
        <v>49</v>
      </c>
    </row>
    <row r="2" spans="1:1" ht="15" customHeight="1" x14ac:dyDescent="0.25"/>
    <row r="3" spans="1:1" ht="15" customHeight="1" x14ac:dyDescent="0.25">
      <c r="A3" s="32" t="s">
        <v>50</v>
      </c>
    </row>
    <row r="21" spans="4:4" x14ac:dyDescent="0.25">
      <c r="D21" s="7"/>
    </row>
  </sheetData>
  <dataConsolidate/>
  <dataValidations xWindow="63" yWindow="236" count="2">
    <dataValidation allowBlank="1" showInputMessage="1" showErrorMessage="1" promptTitle="Image ID" prompt="Enter a unique ID for the image." sqref="A2"/>
    <dataValidation allowBlank="1" showInputMessage="1" showErrorMessage="1" promptTitle="Image File Path" prompt="Enter an image file path.  Hover over the column header for examples." sqref="B2"/>
  </dataValidations>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X10"/>
  <sheetViews>
    <sheetView workbookViewId="0">
      <pane ySplit="2" topLeftCell="A3" activePane="bottomLeft" state="frozen"/>
      <selection pane="bottomLeft" activeCell="A2" sqref="A2:X2"/>
    </sheetView>
  </sheetViews>
  <sheetFormatPr baseColWidth="10" defaultColWidth="9.140625" defaultRowHeight="15" x14ac:dyDescent="0.25"/>
  <cols>
    <col min="1" max="1" width="9.42578125" style="1" bestFit="1" customWidth="1"/>
    <col min="2" max="2" width="14.28515625" bestFit="1" customWidth="1"/>
    <col min="3" max="3" width="15" bestFit="1" customWidth="1"/>
    <col min="4" max="4" width="11.140625" bestFit="1" customWidth="1"/>
    <col min="5" max="5" width="13" bestFit="1" customWidth="1"/>
    <col min="6" max="6" width="8" bestFit="1" customWidth="1"/>
    <col min="7" max="8" width="13.5703125" hidden="1" customWidth="1"/>
    <col min="9" max="9" width="11" hidden="1" customWidth="1"/>
    <col min="10" max="10" width="12.5703125" hidden="1" customWidth="1"/>
    <col min="11" max="11" width="11" hidden="1" customWidth="1"/>
    <col min="12" max="12" width="9.7109375" hidden="1" customWidth="1"/>
    <col min="13" max="13" width="13.140625" hidden="1" customWidth="1"/>
    <col min="14" max="15" width="8.42578125" hidden="1" customWidth="1"/>
    <col min="16" max="16" width="18.28515625" hidden="1" customWidth="1"/>
    <col min="17" max="17" width="14.85546875" hidden="1" customWidth="1"/>
    <col min="18" max="18" width="14.5703125" hidden="1" customWidth="1"/>
    <col min="19" max="21" width="24.140625" hidden="1" customWidth="1"/>
    <col min="22" max="22" width="21.28515625" hidden="1" customWidth="1"/>
    <col min="23" max="23" width="19.28515625" hidden="1" customWidth="1"/>
    <col min="24" max="24" width="10" hidden="1" customWidth="1"/>
    <col min="25" max="25" width="13" customWidth="1"/>
  </cols>
  <sheetData>
    <row r="1" spans="1:24" x14ac:dyDescent="0.25">
      <c r="B1" s="54" t="s">
        <v>39</v>
      </c>
      <c r="C1" s="55"/>
      <c r="D1" s="55"/>
      <c r="E1" s="56"/>
      <c r="F1" s="53" t="s">
        <v>43</v>
      </c>
      <c r="G1" s="57" t="s">
        <v>44</v>
      </c>
      <c r="H1" s="58"/>
      <c r="I1" s="59" t="s">
        <v>40</v>
      </c>
      <c r="J1" s="60"/>
      <c r="K1" s="61" t="s">
        <v>42</v>
      </c>
      <c r="L1" s="62"/>
      <c r="M1" s="62"/>
      <c r="N1" s="62"/>
      <c r="O1" s="62"/>
      <c r="P1" s="62"/>
      <c r="Q1" s="62"/>
      <c r="R1" s="62"/>
      <c r="S1" s="62"/>
      <c r="T1" s="62"/>
      <c r="U1" s="62"/>
      <c r="V1" s="62"/>
      <c r="W1" s="62"/>
      <c r="X1" s="62"/>
    </row>
    <row r="2" spans="1:24" s="13" customFormat="1" ht="30" customHeight="1" x14ac:dyDescent="0.25">
      <c r="A2" s="11" t="s">
        <v>144</v>
      </c>
      <c r="B2" s="13" t="s">
        <v>21</v>
      </c>
      <c r="C2" s="13" t="s">
        <v>20</v>
      </c>
      <c r="D2" s="13" t="s">
        <v>11</v>
      </c>
      <c r="E2" s="13" t="s">
        <v>145</v>
      </c>
      <c r="F2" s="13" t="s">
        <v>46</v>
      </c>
      <c r="G2" s="13" t="s">
        <v>167</v>
      </c>
      <c r="H2" s="13" t="s">
        <v>168</v>
      </c>
      <c r="I2" s="13" t="s">
        <v>12</v>
      </c>
      <c r="J2" s="13" t="s">
        <v>166</v>
      </c>
      <c r="K2" s="13" t="s">
        <v>146</v>
      </c>
      <c r="L2" s="13" t="s">
        <v>148</v>
      </c>
      <c r="M2" s="13" t="s">
        <v>149</v>
      </c>
      <c r="N2" s="13" t="s">
        <v>150</v>
      </c>
      <c r="O2" s="13" t="s">
        <v>151</v>
      </c>
      <c r="P2" s="13" t="s">
        <v>170</v>
      </c>
      <c r="Q2" s="13" t="s">
        <v>171</v>
      </c>
      <c r="R2" s="13" t="s">
        <v>152</v>
      </c>
      <c r="S2" s="13" t="s">
        <v>153</v>
      </c>
      <c r="T2" s="13" t="s">
        <v>154</v>
      </c>
      <c r="U2" s="13" t="s">
        <v>155</v>
      </c>
      <c r="V2" s="13" t="s">
        <v>156</v>
      </c>
      <c r="W2" s="13" t="s">
        <v>157</v>
      </c>
      <c r="X2" s="13" t="s">
        <v>158</v>
      </c>
    </row>
    <row r="3" spans="1:24" x14ac:dyDescent="0.25">
      <c r="A3" s="14"/>
      <c r="B3" s="15"/>
      <c r="C3" s="15"/>
      <c r="D3" s="15"/>
      <c r="E3" s="15"/>
      <c r="F3" s="16"/>
      <c r="G3" s="63"/>
      <c r="H3" s="63"/>
      <c r="I3" s="51"/>
      <c r="J3" s="51"/>
      <c r="K3" s="48"/>
      <c r="L3" s="48"/>
      <c r="M3" s="48"/>
      <c r="N3" s="48"/>
      <c r="O3" s="48"/>
      <c r="P3" s="48"/>
      <c r="Q3" s="48"/>
      <c r="R3" s="48"/>
      <c r="S3" s="48"/>
      <c r="T3" s="48"/>
      <c r="U3" s="48"/>
      <c r="V3" s="48"/>
      <c r="W3" s="49"/>
      <c r="X3" s="49"/>
    </row>
    <row r="10" spans="1:24" ht="14.25" customHeight="1" x14ac:dyDescent="0.25"/>
  </sheetData>
  <dataConsolidate/>
  <dataValidations count="8">
    <dataValidation allowBlank="1" showInputMessage="1" promptTitle="Group Vertex Color" prompt="To select a color to use for all vertices in the group, right-click and select Select Color on the right-click menu." sqref="B3"/>
    <dataValidation type="list" allowBlank="1" showInputMessage="1" showErrorMessage="1" errorTitle="Invalid Group Vertex Shape" error="You have entered an invalid group vertex shape.  Try selecting from the drop-down list instead." promptTitle="Group Vertex Shape" prompt="Select a shape to use for all vertices in the group." sqref="C3">
      <formula1>ValidGroupShapes</formula1>
    </dataValidation>
    <dataValidation allowBlank="1" showInputMessage="1" showErrorMessage="1" promptTitle="Group Name" prompt="Enter the name of the group." sqref="A3"/>
    <dataValidation type="list" allowBlank="1" showInputMessage="1" showErrorMessage="1" errorTitle="Invalid Group Collapsed" error="You have entered an invalid group &quot;collapsed.&quot;  Try selecting from the drop-down list instead." promptTitle="Group Collapsed?" prompt="Set to Yes to collapse the group." sqref="E3">
      <formula1>ValidBooleansDefaultFalse</formula1>
    </dataValidation>
    <dataValidation allowBlank="1" sqref="K3"/>
    <dataValidation allowBlank="1" showInputMessage="1" showErrorMessage="1" errorTitle="Invalid Group Collapsed" error="You have entered an unrecognized &quot;group collapsed.&quot;  Try selecting from the drop-down list instead." promptTitle="Group Label" prompt="Enter an optional group label." sqref="F3"/>
    <dataValidation allowBlank="1" showInputMessage="1" showErrorMessage="1" errorTitle="Invalid Group Collapsed" error="You have entered an unrecognized &quot;group collapsed.&quot;  Try selecting from the drop-down list instead." promptTitle="Collapsed Location" prompt="Enter an optional collapsed location.  Collapsed X and Y values should be between 0 and 9,999.  If you enter Collapsed X and Y values, you should set NodeXL, Graph, Layout to &quot;None&quot; to prevent NodeXL from overwriting your values when you show the graph." sqref="G3:H3"/>
    <dataValidation type="list" allowBlank="1" showInputMessage="1" showErrorMessage="1" errorTitle="Invalid Group Visibility" error="You have entered an invalid group visibility.  Try selecting from the drop-down list instead." promptTitle="Group Visibility" prompt="Select an optional group visibility.  Groups are shown by default." sqref="D3">
      <formula1>ValidGroupVisibilities</formula1>
    </dataValidation>
  </dataValidations>
  <pageMargins left="0.7" right="0.7" top="0.75" bottom="0.75" header="0.3" footer="0.3"/>
  <pageSetup orientation="portrait" horizontalDpi="0" verticalDpi="0" r:id="rId1"/>
  <legacyDrawing r:id="rId2"/>
  <tableParts count="1">
    <tablePart r:id="rId3"/>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A1:C2"/>
  <sheetViews>
    <sheetView workbookViewId="0">
      <selection activeCell="C7" sqref="C7"/>
    </sheetView>
  </sheetViews>
  <sheetFormatPr baseColWidth="10" defaultColWidth="9.140625" defaultRowHeight="15" x14ac:dyDescent="0.25"/>
  <cols>
    <col min="1" max="1" width="9.42578125" style="1" bestFit="1" customWidth="1"/>
    <col min="2" max="2" width="9.140625" style="1"/>
    <col min="3" max="3" width="11.5703125" bestFit="1" customWidth="1"/>
    <col min="4" max="4" width="9.140625" customWidth="1"/>
  </cols>
  <sheetData>
    <row r="1" spans="1:3" x14ac:dyDescent="0.25">
      <c r="A1" s="1" t="s">
        <v>144</v>
      </c>
      <c r="B1" s="1" t="s">
        <v>5</v>
      </c>
      <c r="C1" s="1" t="s">
        <v>147</v>
      </c>
    </row>
    <row r="2" spans="1:3" x14ac:dyDescent="0.25">
      <c r="C2" s="3"/>
    </row>
  </sheetData>
  <dataConsolidate/>
  <dataValidations xWindow="58" yWindow="226" count="3">
    <dataValidation allowBlank="1" showInputMessage="1" showErrorMessage="1" promptTitle="Group Name" prompt="Enter the name of the group.  The group name must also be entered on the Groups worksheet." sqref="A2"/>
    <dataValidation allowBlank="1" showInputMessage="1" showErrorMessage="1" promptTitle="Vertex Name" prompt="Enter the name of a vertex to include in the group." sqref="B2"/>
    <dataValidation allowBlank="1" showInputMessage="1" promptTitle="Vertex ID" prompt="This is the value of the hidden ID cell in the Vertices worksheet.  It gets filled in by the items on the NodeXL, Analysis, Groups menu." sqref="C2"/>
  </dataValidations>
  <pageMargins left="0.7" right="0.7" top="0.75" bottom="0.75" header="0.3" footer="0.3"/>
  <pageSetup orientation="portrait" horizontalDpi="0" verticalDpi="0" r:id="rId1"/>
  <legacyDrawing r:id="rId2"/>
  <tableParts count="1">
    <tablePart r:id="rId3"/>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dimension ref="A1:X144"/>
  <sheetViews>
    <sheetView workbookViewId="0">
      <selection activeCell="A2" sqref="A2"/>
    </sheetView>
  </sheetViews>
  <sheetFormatPr baseColWidth="10" defaultColWidth="9.140625" defaultRowHeight="15" x14ac:dyDescent="0.25"/>
  <cols>
    <col min="1" max="1" width="43.140625" customWidth="1"/>
    <col min="2" max="2" width="13.85546875" customWidth="1"/>
    <col min="3" max="3" width="9.140625" customWidth="1"/>
    <col min="4" max="4" width="12.85546875" hidden="1" customWidth="1"/>
    <col min="5" max="5" width="19.7109375" hidden="1" customWidth="1"/>
    <col min="6" max="6" width="15.5703125" hidden="1" customWidth="1"/>
    <col min="7" max="7" width="22.140625" hidden="1" customWidth="1"/>
    <col min="8" max="8" width="17.140625" hidden="1" customWidth="1"/>
    <col min="9" max="9" width="23.85546875" hidden="1" customWidth="1"/>
    <col min="10" max="10" width="28.28515625" hidden="1" customWidth="1"/>
    <col min="11" max="11" width="34.85546875" hidden="1" customWidth="1"/>
    <col min="12" max="12" width="25" hidden="1" customWidth="1"/>
    <col min="13" max="13" width="31.5703125" hidden="1" customWidth="1"/>
    <col min="14" max="14" width="26.5703125" hidden="1" customWidth="1"/>
    <col min="15" max="17" width="33.28515625" hidden="1" customWidth="1"/>
    <col min="18" max="18" width="26.5703125" hidden="1" customWidth="1"/>
    <col min="19" max="19" width="33" hidden="1" customWidth="1"/>
    <col min="20" max="20" width="19.5703125" hidden="1" customWidth="1"/>
    <col min="21" max="21" width="26.140625" hidden="1" customWidth="1"/>
    <col min="22" max="22" width="9.140625" hidden="1" customWidth="1"/>
    <col min="23" max="23" width="34.140625" hidden="1" customWidth="1"/>
    <col min="24" max="24" width="25.140625" hidden="1" customWidth="1"/>
  </cols>
  <sheetData>
    <row r="1" spans="1:24" ht="15" customHeight="1" thickBot="1" x14ac:dyDescent="0.3">
      <c r="A1" s="13" t="s">
        <v>162</v>
      </c>
      <c r="B1" s="13" t="s">
        <v>17</v>
      </c>
      <c r="D1" t="s">
        <v>79</v>
      </c>
      <c r="E1" t="s">
        <v>80</v>
      </c>
      <c r="F1" s="37" t="s">
        <v>86</v>
      </c>
      <c r="G1" s="38" t="s">
        <v>87</v>
      </c>
      <c r="H1" s="37" t="s">
        <v>92</v>
      </c>
      <c r="I1" s="38" t="s">
        <v>93</v>
      </c>
      <c r="J1" s="37" t="s">
        <v>98</v>
      </c>
      <c r="K1" s="38" t="s">
        <v>99</v>
      </c>
      <c r="L1" s="37" t="s">
        <v>104</v>
      </c>
      <c r="M1" s="38" t="s">
        <v>105</v>
      </c>
      <c r="N1" s="37" t="s">
        <v>110</v>
      </c>
      <c r="O1" s="38" t="s">
        <v>111</v>
      </c>
      <c r="P1" s="38" t="s">
        <v>138</v>
      </c>
      <c r="Q1" s="38" t="s">
        <v>139</v>
      </c>
      <c r="R1" s="37" t="s">
        <v>116</v>
      </c>
      <c r="S1" s="37" t="s">
        <v>117</v>
      </c>
      <c r="T1" s="37" t="s">
        <v>122</v>
      </c>
      <c r="U1" s="38" t="s">
        <v>123</v>
      </c>
      <c r="W1" t="s">
        <v>127</v>
      </c>
      <c r="X1" t="s">
        <v>17</v>
      </c>
    </row>
    <row r="2" spans="1:24" ht="15.75" thickTop="1" x14ac:dyDescent="0.25">
      <c r="A2" s="36"/>
      <c r="B2" s="36"/>
      <c r="D2" s="33">
        <f>MIN(Vertices[Degree])</f>
        <v>0</v>
      </c>
      <c r="E2" s="3">
        <f>COUNTIF(Vertices[Degree], "&gt;= " &amp; D2) - COUNTIF(Vertices[Degree], "&gt;=" &amp; D3)</f>
        <v>0</v>
      </c>
      <c r="F2" s="39">
        <f>MIN(Vertices[In-Degree])</f>
        <v>0</v>
      </c>
      <c r="G2" s="40">
        <f>COUNTIF(Vertices[In-Degree], "&gt;= " &amp; F2) - COUNTIF(Vertices[In-Degree], "&gt;=" &amp; F3)</f>
        <v>0</v>
      </c>
      <c r="H2" s="39">
        <f>MIN(Vertices[Out-Degree])</f>
        <v>0</v>
      </c>
      <c r="I2" s="40">
        <f>COUNTIF(Vertices[Out-Degree], "&gt;= " &amp; H2) - COUNTIF(Vertices[Out-Degree], "&gt;=" &amp; H3)</f>
        <v>0</v>
      </c>
      <c r="J2" s="39">
        <f>MIN(Vertices[Betweenness Centrality])</f>
        <v>0</v>
      </c>
      <c r="K2" s="40">
        <f>COUNTIF(Vertices[Betweenness Centrality], "&gt;= " &amp; J2) - COUNTIF(Vertices[Betweenness Centrality], "&gt;=" &amp; J3)</f>
        <v>0</v>
      </c>
      <c r="L2" s="39">
        <f>MIN(Vertices[Closeness Centrality])</f>
        <v>0</v>
      </c>
      <c r="M2" s="40">
        <f>COUNTIF(Vertices[Closeness Centrality], "&gt;= " &amp; L2) - COUNTIF(Vertices[Closeness Centrality], "&gt;=" &amp; L3)</f>
        <v>0</v>
      </c>
      <c r="N2" s="39">
        <f>MIN(Vertices[Eigenvector Centrality])</f>
        <v>0</v>
      </c>
      <c r="O2" s="40">
        <f>COUNTIF(Vertices[Eigenvector Centrality], "&gt;= " &amp; N2) - COUNTIF(Vertices[Eigenvector Centrality], "&gt;=" &amp; N3)</f>
        <v>0</v>
      </c>
      <c r="P2" s="39">
        <f>MIN(Vertices[PageRank])</f>
        <v>0</v>
      </c>
      <c r="Q2" s="40">
        <f>COUNTIF(Vertices[PageRank], "&gt;= " &amp; P2) - COUNTIF(Vertices[PageRank], "&gt;=" &amp; P3)</f>
        <v>0</v>
      </c>
      <c r="R2" s="39">
        <f>MIN(Vertices[Clustering Coefficient])</f>
        <v>0</v>
      </c>
      <c r="S2" s="45">
        <f>COUNTIF(Vertices[Clustering Coefficient], "&gt;= " &amp; R2) - COUNTIF(Vertices[Clustering Coefficient], "&gt;=" &amp; R3)</f>
        <v>0</v>
      </c>
      <c r="T2" s="39" t="e">
        <f ca="1">MIN(INDIRECT(DynamicFilterSourceColumnRange))</f>
        <v>#REF!</v>
      </c>
      <c r="U2" s="40" t="e">
        <f t="shared" ref="U2:U45" ca="1" si="0">COUNTIF(INDIRECT(DynamicFilterSourceColumnRange), "&gt;= " &amp; T2) - COUNTIF(INDIRECT(DynamicFilterSourceColumnRange), "&gt;=" &amp; T3)</f>
        <v>#REF!</v>
      </c>
      <c r="W2" t="s">
        <v>124</v>
      </c>
      <c r="X2">
        <f>ROWS(HistogramBins[Degree Bin]) - 1</f>
        <v>43</v>
      </c>
    </row>
    <row r="3" spans="1:24" x14ac:dyDescent="0.25">
      <c r="D3" s="34">
        <f t="shared" ref="D3:D44" si="1">D2+($D$45-$D$2)/BinDivisor</f>
        <v>0</v>
      </c>
      <c r="E3" s="3">
        <f>COUNTIF(Vertices[Degree], "&gt;= " &amp; D3) - COUNTIF(Vertices[Degree], "&gt;=" &amp; D4)</f>
        <v>0</v>
      </c>
      <c r="F3" s="41">
        <f t="shared" ref="F3:F44" si="2">F2+($F$45-$F$2)/BinDivisor</f>
        <v>0</v>
      </c>
      <c r="G3" s="42">
        <f>COUNTIF(Vertices[In-Degree], "&gt;= " &amp; F3) - COUNTIF(Vertices[In-Degree], "&gt;=" &amp; F4)</f>
        <v>0</v>
      </c>
      <c r="H3" s="41">
        <f t="shared" ref="H3:H44" si="3">H2+($H$45-$H$2)/BinDivisor</f>
        <v>0</v>
      </c>
      <c r="I3" s="42">
        <f>COUNTIF(Vertices[Out-Degree], "&gt;= " &amp; H3) - COUNTIF(Vertices[Out-Degree], "&gt;=" &amp; H4)</f>
        <v>0</v>
      </c>
      <c r="J3" s="41">
        <f t="shared" ref="J3:J44" si="4">J2+($J$45-$J$2)/BinDivisor</f>
        <v>0</v>
      </c>
      <c r="K3" s="42">
        <f>COUNTIF(Vertices[Betweenness Centrality], "&gt;= " &amp; J3) - COUNTIF(Vertices[Betweenness Centrality], "&gt;=" &amp; J4)</f>
        <v>0</v>
      </c>
      <c r="L3" s="41">
        <f t="shared" ref="L3:L44" si="5">L2+($L$45-$L$2)/BinDivisor</f>
        <v>0</v>
      </c>
      <c r="M3" s="42">
        <f>COUNTIF(Vertices[Closeness Centrality], "&gt;= " &amp; L3) - COUNTIF(Vertices[Closeness Centrality], "&gt;=" &amp; L4)</f>
        <v>0</v>
      </c>
      <c r="N3" s="41">
        <f t="shared" ref="N3:N44" si="6">N2+($N$45-$N$2)/BinDivisor</f>
        <v>0</v>
      </c>
      <c r="O3" s="42">
        <f>COUNTIF(Vertices[Eigenvector Centrality], "&gt;= " &amp; N3) - COUNTIF(Vertices[Eigenvector Centrality], "&gt;=" &amp; N4)</f>
        <v>0</v>
      </c>
      <c r="P3" s="41">
        <f t="shared" ref="P3:P44" si="7">P2+($P$45-$P$2)/BinDivisor</f>
        <v>0</v>
      </c>
      <c r="Q3" s="42">
        <f>COUNTIF(Vertices[PageRank], "&gt;= " &amp; P3) - COUNTIF(Vertices[PageRank], "&gt;=" &amp; P4)</f>
        <v>0</v>
      </c>
      <c r="R3" s="41">
        <f t="shared" ref="R3:R44" si="8">R2+($R$45-$R$2)/BinDivisor</f>
        <v>0</v>
      </c>
      <c r="S3" s="46">
        <f>COUNTIF(Vertices[Clustering Coefficient], "&gt;= " &amp; R3) - COUNTIF(Vertices[Clustering Coefficient], "&gt;=" &amp; R4)</f>
        <v>0</v>
      </c>
      <c r="T3" s="41" t="e">
        <f t="shared" ref="T3:T44" ca="1" si="9">T2+($T$45-$T$2)/BinDivisor</f>
        <v>#REF!</v>
      </c>
      <c r="U3" s="42" t="e">
        <f t="shared" ca="1" si="0"/>
        <v>#REF!</v>
      </c>
      <c r="W3" t="s">
        <v>125</v>
      </c>
      <c r="X3" t="s">
        <v>85</v>
      </c>
    </row>
    <row r="4" spans="1:24" x14ac:dyDescent="0.25">
      <c r="D4" s="34">
        <f t="shared" si="1"/>
        <v>0</v>
      </c>
      <c r="E4" s="3">
        <f>COUNTIF(Vertices[Degree], "&gt;= " &amp; D4) - COUNTIF(Vertices[Degree], "&gt;=" &amp; D5)</f>
        <v>0</v>
      </c>
      <c r="F4" s="39">
        <f t="shared" si="2"/>
        <v>0</v>
      </c>
      <c r="G4" s="40">
        <f>COUNTIF(Vertices[In-Degree], "&gt;= " &amp; F4) - COUNTIF(Vertices[In-Degree], "&gt;=" &amp; F5)</f>
        <v>0</v>
      </c>
      <c r="H4" s="39">
        <f t="shared" si="3"/>
        <v>0</v>
      </c>
      <c r="I4" s="40">
        <f>COUNTIF(Vertices[Out-Degree], "&gt;= " &amp; H4) - COUNTIF(Vertices[Out-Degree], "&gt;=" &amp; H5)</f>
        <v>0</v>
      </c>
      <c r="J4" s="39">
        <f t="shared" si="4"/>
        <v>0</v>
      </c>
      <c r="K4" s="40">
        <f>COUNTIF(Vertices[Betweenness Centrality], "&gt;= " &amp; J4) - COUNTIF(Vertices[Betweenness Centrality], "&gt;=" &amp; J5)</f>
        <v>0</v>
      </c>
      <c r="L4" s="39">
        <f t="shared" si="5"/>
        <v>0</v>
      </c>
      <c r="M4" s="40">
        <f>COUNTIF(Vertices[Closeness Centrality], "&gt;= " &amp; L4) - COUNTIF(Vertices[Closeness Centrality], "&gt;=" &amp; L5)</f>
        <v>0</v>
      </c>
      <c r="N4" s="39">
        <f t="shared" si="6"/>
        <v>0</v>
      </c>
      <c r="O4" s="40">
        <f>COUNTIF(Vertices[Eigenvector Centrality], "&gt;= " &amp; N4) - COUNTIF(Vertices[Eigenvector Centrality], "&gt;=" &amp; N5)</f>
        <v>0</v>
      </c>
      <c r="P4" s="39">
        <f t="shared" si="7"/>
        <v>0</v>
      </c>
      <c r="Q4" s="40">
        <f>COUNTIF(Vertices[PageRank], "&gt;= " &amp; P4) - COUNTIF(Vertices[PageRank], "&gt;=" &amp; P5)</f>
        <v>0</v>
      </c>
      <c r="R4" s="39">
        <f t="shared" si="8"/>
        <v>0</v>
      </c>
      <c r="S4" s="45">
        <f>COUNTIF(Vertices[Clustering Coefficient], "&gt;= " &amp; R4) - COUNTIF(Vertices[Clustering Coefficient], "&gt;=" &amp; R5)</f>
        <v>0</v>
      </c>
      <c r="T4" s="39" t="e">
        <f t="shared" ca="1" si="9"/>
        <v>#REF!</v>
      </c>
      <c r="U4" s="40" t="e">
        <f t="shared" ca="1" si="0"/>
        <v>#REF!</v>
      </c>
      <c r="W4" s="12" t="s">
        <v>126</v>
      </c>
      <c r="X4" s="12" t="s">
        <v>128</v>
      </c>
    </row>
    <row r="5" spans="1:24" x14ac:dyDescent="0.25">
      <c r="D5" s="34">
        <f t="shared" si="1"/>
        <v>0</v>
      </c>
      <c r="E5" s="3">
        <f>COUNTIF(Vertices[Degree], "&gt;= " &amp; D5) - COUNTIF(Vertices[Degree], "&gt;=" &amp; D6)</f>
        <v>0</v>
      </c>
      <c r="F5" s="41">
        <f t="shared" si="2"/>
        <v>0</v>
      </c>
      <c r="G5" s="42">
        <f>COUNTIF(Vertices[In-Degree], "&gt;= " &amp; F5) - COUNTIF(Vertices[In-Degree], "&gt;=" &amp; F6)</f>
        <v>0</v>
      </c>
      <c r="H5" s="41">
        <f t="shared" si="3"/>
        <v>0</v>
      </c>
      <c r="I5" s="42">
        <f>COUNTIF(Vertices[Out-Degree], "&gt;= " &amp; H5) - COUNTIF(Vertices[Out-Degree], "&gt;=" &amp; H6)</f>
        <v>0</v>
      </c>
      <c r="J5" s="41">
        <f t="shared" si="4"/>
        <v>0</v>
      </c>
      <c r="K5" s="42">
        <f>COUNTIF(Vertices[Betweenness Centrality], "&gt;= " &amp; J5) - COUNTIF(Vertices[Betweenness Centrality], "&gt;=" &amp; J6)</f>
        <v>0</v>
      </c>
      <c r="L5" s="41">
        <f t="shared" si="5"/>
        <v>0</v>
      </c>
      <c r="M5" s="42">
        <f>COUNTIF(Vertices[Closeness Centrality], "&gt;= " &amp; L5) - COUNTIF(Vertices[Closeness Centrality], "&gt;=" &amp; L6)</f>
        <v>0</v>
      </c>
      <c r="N5" s="41">
        <f t="shared" si="6"/>
        <v>0</v>
      </c>
      <c r="O5" s="42">
        <f>COUNTIF(Vertices[Eigenvector Centrality], "&gt;= " &amp; N5) - COUNTIF(Vertices[Eigenvector Centrality], "&gt;=" &amp; N6)</f>
        <v>0</v>
      </c>
      <c r="P5" s="41">
        <f t="shared" si="7"/>
        <v>0</v>
      </c>
      <c r="Q5" s="42">
        <f>COUNTIF(Vertices[PageRank], "&gt;= " &amp; P5) - COUNTIF(Vertices[PageRank], "&gt;=" &amp; P6)</f>
        <v>0</v>
      </c>
      <c r="R5" s="41">
        <f t="shared" si="8"/>
        <v>0</v>
      </c>
      <c r="S5" s="46">
        <f>COUNTIF(Vertices[Clustering Coefficient], "&gt;= " &amp; R5) - COUNTIF(Vertices[Clustering Coefficient], "&gt;=" &amp; R6)</f>
        <v>0</v>
      </c>
      <c r="T5" s="41" t="e">
        <f t="shared" ca="1" si="9"/>
        <v>#REF!</v>
      </c>
      <c r="U5" s="42" t="e">
        <f t="shared" ca="1" si="0"/>
        <v>#REF!</v>
      </c>
    </row>
    <row r="6" spans="1:24" x14ac:dyDescent="0.25">
      <c r="D6" s="34">
        <f t="shared" si="1"/>
        <v>0</v>
      </c>
      <c r="E6" s="3">
        <f>COUNTIF(Vertices[Degree], "&gt;= " &amp; D6) - COUNTIF(Vertices[Degree], "&gt;=" &amp; D7)</f>
        <v>0</v>
      </c>
      <c r="F6" s="39">
        <f t="shared" si="2"/>
        <v>0</v>
      </c>
      <c r="G6" s="40">
        <f>COUNTIF(Vertices[In-Degree], "&gt;= " &amp; F6) - COUNTIF(Vertices[In-Degree], "&gt;=" &amp; F7)</f>
        <v>0</v>
      </c>
      <c r="H6" s="39">
        <f t="shared" si="3"/>
        <v>0</v>
      </c>
      <c r="I6" s="40">
        <f>COUNTIF(Vertices[Out-Degree], "&gt;= " &amp; H6) - COUNTIF(Vertices[Out-Degree], "&gt;=" &amp; H7)</f>
        <v>0</v>
      </c>
      <c r="J6" s="39">
        <f t="shared" si="4"/>
        <v>0</v>
      </c>
      <c r="K6" s="40">
        <f>COUNTIF(Vertices[Betweenness Centrality], "&gt;= " &amp; J6) - COUNTIF(Vertices[Betweenness Centrality], "&gt;=" &amp; J7)</f>
        <v>0</v>
      </c>
      <c r="L6" s="39">
        <f t="shared" si="5"/>
        <v>0</v>
      </c>
      <c r="M6" s="40">
        <f>COUNTIF(Vertices[Closeness Centrality], "&gt;= " &amp; L6) - COUNTIF(Vertices[Closeness Centrality], "&gt;=" &amp; L7)</f>
        <v>0</v>
      </c>
      <c r="N6" s="39">
        <f t="shared" si="6"/>
        <v>0</v>
      </c>
      <c r="O6" s="40">
        <f>COUNTIF(Vertices[Eigenvector Centrality], "&gt;= " &amp; N6) - COUNTIF(Vertices[Eigenvector Centrality], "&gt;=" &amp; N7)</f>
        <v>0</v>
      </c>
      <c r="P6" s="39">
        <f t="shared" si="7"/>
        <v>0</v>
      </c>
      <c r="Q6" s="40">
        <f>COUNTIF(Vertices[PageRank], "&gt;= " &amp; P6) - COUNTIF(Vertices[PageRank], "&gt;=" &amp; P7)</f>
        <v>0</v>
      </c>
      <c r="R6" s="39">
        <f t="shared" si="8"/>
        <v>0</v>
      </c>
      <c r="S6" s="45">
        <f>COUNTIF(Vertices[Clustering Coefficient], "&gt;= " &amp; R6) - COUNTIF(Vertices[Clustering Coefficient], "&gt;=" &amp; R7)</f>
        <v>0</v>
      </c>
      <c r="T6" s="39" t="e">
        <f t="shared" ca="1" si="9"/>
        <v>#REF!</v>
      </c>
      <c r="U6" s="40" t="e">
        <f t="shared" ca="1" si="0"/>
        <v>#REF!</v>
      </c>
    </row>
    <row r="7" spans="1:24" x14ac:dyDescent="0.25">
      <c r="D7" s="34">
        <f t="shared" si="1"/>
        <v>0</v>
      </c>
      <c r="E7" s="3">
        <f>COUNTIF(Vertices[Degree], "&gt;= " &amp; D7) - COUNTIF(Vertices[Degree], "&gt;=" &amp; D8)</f>
        <v>0</v>
      </c>
      <c r="F7" s="41">
        <f t="shared" si="2"/>
        <v>0</v>
      </c>
      <c r="G7" s="42">
        <f>COUNTIF(Vertices[In-Degree], "&gt;= " &amp; F7) - COUNTIF(Vertices[In-Degree], "&gt;=" &amp; F8)</f>
        <v>0</v>
      </c>
      <c r="H7" s="41">
        <f t="shared" si="3"/>
        <v>0</v>
      </c>
      <c r="I7" s="42">
        <f>COUNTIF(Vertices[Out-Degree], "&gt;= " &amp; H7) - COUNTIF(Vertices[Out-Degree], "&gt;=" &amp; H8)</f>
        <v>0</v>
      </c>
      <c r="J7" s="41">
        <f t="shared" si="4"/>
        <v>0</v>
      </c>
      <c r="K7" s="42">
        <f>COUNTIF(Vertices[Betweenness Centrality], "&gt;= " &amp; J7) - COUNTIF(Vertices[Betweenness Centrality], "&gt;=" &amp; J8)</f>
        <v>0</v>
      </c>
      <c r="L7" s="41">
        <f t="shared" si="5"/>
        <v>0</v>
      </c>
      <c r="M7" s="42">
        <f>COUNTIF(Vertices[Closeness Centrality], "&gt;= " &amp; L7) - COUNTIF(Vertices[Closeness Centrality], "&gt;=" &amp; L8)</f>
        <v>0</v>
      </c>
      <c r="N7" s="41">
        <f t="shared" si="6"/>
        <v>0</v>
      </c>
      <c r="O7" s="42">
        <f>COUNTIF(Vertices[Eigenvector Centrality], "&gt;= " &amp; N7) - COUNTIF(Vertices[Eigenvector Centrality], "&gt;=" &amp; N8)</f>
        <v>0</v>
      </c>
      <c r="P7" s="41">
        <f t="shared" si="7"/>
        <v>0</v>
      </c>
      <c r="Q7" s="42">
        <f>COUNTIF(Vertices[PageRank], "&gt;= " &amp; P7) - COUNTIF(Vertices[PageRank], "&gt;=" &amp; P8)</f>
        <v>0</v>
      </c>
      <c r="R7" s="41">
        <f t="shared" si="8"/>
        <v>0</v>
      </c>
      <c r="S7" s="46">
        <f>COUNTIF(Vertices[Clustering Coefficient], "&gt;= " &amp; R7) - COUNTIF(Vertices[Clustering Coefficient], "&gt;=" &amp; R8)</f>
        <v>0</v>
      </c>
      <c r="T7" s="41" t="e">
        <f t="shared" ca="1" si="9"/>
        <v>#REF!</v>
      </c>
      <c r="U7" s="42" t="e">
        <f t="shared" ca="1" si="0"/>
        <v>#REF!</v>
      </c>
    </row>
    <row r="8" spans="1:24" x14ac:dyDescent="0.25">
      <c r="D8" s="34">
        <f t="shared" si="1"/>
        <v>0</v>
      </c>
      <c r="E8" s="3">
        <f>COUNTIF(Vertices[Degree], "&gt;= " &amp; D8) - COUNTIF(Vertices[Degree], "&gt;=" &amp; D9)</f>
        <v>0</v>
      </c>
      <c r="F8" s="39">
        <f t="shared" si="2"/>
        <v>0</v>
      </c>
      <c r="G8" s="40">
        <f>COUNTIF(Vertices[In-Degree], "&gt;= " &amp; F8) - COUNTIF(Vertices[In-Degree], "&gt;=" &amp; F9)</f>
        <v>0</v>
      </c>
      <c r="H8" s="39">
        <f t="shared" si="3"/>
        <v>0</v>
      </c>
      <c r="I8" s="40">
        <f>COUNTIF(Vertices[Out-Degree], "&gt;= " &amp; H8) - COUNTIF(Vertices[Out-Degree], "&gt;=" &amp; H9)</f>
        <v>0</v>
      </c>
      <c r="J8" s="39">
        <f t="shared" si="4"/>
        <v>0</v>
      </c>
      <c r="K8" s="40">
        <f>COUNTIF(Vertices[Betweenness Centrality], "&gt;= " &amp; J8) - COUNTIF(Vertices[Betweenness Centrality], "&gt;=" &amp; J9)</f>
        <v>0</v>
      </c>
      <c r="L8" s="39">
        <f t="shared" si="5"/>
        <v>0</v>
      </c>
      <c r="M8" s="40">
        <f>COUNTIF(Vertices[Closeness Centrality], "&gt;= " &amp; L8) - COUNTIF(Vertices[Closeness Centrality], "&gt;=" &amp; L9)</f>
        <v>0</v>
      </c>
      <c r="N8" s="39">
        <f t="shared" si="6"/>
        <v>0</v>
      </c>
      <c r="O8" s="40">
        <f>COUNTIF(Vertices[Eigenvector Centrality], "&gt;= " &amp; N8) - COUNTIF(Vertices[Eigenvector Centrality], "&gt;=" &amp; N9)</f>
        <v>0</v>
      </c>
      <c r="P8" s="39">
        <f t="shared" si="7"/>
        <v>0</v>
      </c>
      <c r="Q8" s="40">
        <f>COUNTIF(Vertices[PageRank], "&gt;= " &amp; P8) - COUNTIF(Vertices[PageRank], "&gt;=" &amp; P9)</f>
        <v>0</v>
      </c>
      <c r="R8" s="39">
        <f t="shared" si="8"/>
        <v>0</v>
      </c>
      <c r="S8" s="45">
        <f>COUNTIF(Vertices[Clustering Coefficient], "&gt;= " &amp; R8) - COUNTIF(Vertices[Clustering Coefficient], "&gt;=" &amp; R9)</f>
        <v>0</v>
      </c>
      <c r="T8" s="39" t="e">
        <f t="shared" ca="1" si="9"/>
        <v>#REF!</v>
      </c>
      <c r="U8" s="40" t="e">
        <f t="shared" ca="1" si="0"/>
        <v>#REF!</v>
      </c>
    </row>
    <row r="9" spans="1:24" x14ac:dyDescent="0.25">
      <c r="D9" s="34">
        <f t="shared" si="1"/>
        <v>0</v>
      </c>
      <c r="E9" s="3">
        <f>COUNTIF(Vertices[Degree], "&gt;= " &amp; D9) - COUNTIF(Vertices[Degree], "&gt;=" &amp; D10)</f>
        <v>0</v>
      </c>
      <c r="F9" s="41">
        <f t="shared" si="2"/>
        <v>0</v>
      </c>
      <c r="G9" s="42">
        <f>COUNTIF(Vertices[In-Degree], "&gt;= " &amp; F9) - COUNTIF(Vertices[In-Degree], "&gt;=" &amp; F10)</f>
        <v>0</v>
      </c>
      <c r="H9" s="41">
        <f t="shared" si="3"/>
        <v>0</v>
      </c>
      <c r="I9" s="42">
        <f>COUNTIF(Vertices[Out-Degree], "&gt;= " &amp; H9) - COUNTIF(Vertices[Out-Degree], "&gt;=" &amp; H10)</f>
        <v>0</v>
      </c>
      <c r="J9" s="41">
        <f t="shared" si="4"/>
        <v>0</v>
      </c>
      <c r="K9" s="42">
        <f>COUNTIF(Vertices[Betweenness Centrality], "&gt;= " &amp; J9) - COUNTIF(Vertices[Betweenness Centrality], "&gt;=" &amp; J10)</f>
        <v>0</v>
      </c>
      <c r="L9" s="41">
        <f t="shared" si="5"/>
        <v>0</v>
      </c>
      <c r="M9" s="42">
        <f>COUNTIF(Vertices[Closeness Centrality], "&gt;= " &amp; L9) - COUNTIF(Vertices[Closeness Centrality], "&gt;=" &amp; L10)</f>
        <v>0</v>
      </c>
      <c r="N9" s="41">
        <f t="shared" si="6"/>
        <v>0</v>
      </c>
      <c r="O9" s="42">
        <f>COUNTIF(Vertices[Eigenvector Centrality], "&gt;= " &amp; N9) - COUNTIF(Vertices[Eigenvector Centrality], "&gt;=" &amp; N10)</f>
        <v>0</v>
      </c>
      <c r="P9" s="41">
        <f t="shared" si="7"/>
        <v>0</v>
      </c>
      <c r="Q9" s="42">
        <f>COUNTIF(Vertices[PageRank], "&gt;= " &amp; P9) - COUNTIF(Vertices[PageRank], "&gt;=" &amp; P10)</f>
        <v>0</v>
      </c>
      <c r="R9" s="41">
        <f t="shared" si="8"/>
        <v>0</v>
      </c>
      <c r="S9" s="46">
        <f>COUNTIF(Vertices[Clustering Coefficient], "&gt;= " &amp; R9) - COUNTIF(Vertices[Clustering Coefficient], "&gt;=" &amp; R10)</f>
        <v>0</v>
      </c>
      <c r="T9" s="41" t="e">
        <f t="shared" ca="1" si="9"/>
        <v>#REF!</v>
      </c>
      <c r="U9" s="42" t="e">
        <f t="shared" ca="1" si="0"/>
        <v>#REF!</v>
      </c>
    </row>
    <row r="10" spans="1:24" x14ac:dyDescent="0.25">
      <c r="D10" s="34">
        <f t="shared" si="1"/>
        <v>0</v>
      </c>
      <c r="E10" s="3">
        <f>COUNTIF(Vertices[Degree], "&gt;= " &amp; D10) - COUNTIF(Vertices[Degree], "&gt;=" &amp; D11)</f>
        <v>0</v>
      </c>
      <c r="F10" s="39">
        <f t="shared" si="2"/>
        <v>0</v>
      </c>
      <c r="G10" s="40">
        <f>COUNTIF(Vertices[In-Degree], "&gt;= " &amp; F10) - COUNTIF(Vertices[In-Degree], "&gt;=" &amp; F11)</f>
        <v>0</v>
      </c>
      <c r="H10" s="39">
        <f t="shared" si="3"/>
        <v>0</v>
      </c>
      <c r="I10" s="40">
        <f>COUNTIF(Vertices[Out-Degree], "&gt;= " &amp; H10) - COUNTIF(Vertices[Out-Degree], "&gt;=" &amp; H11)</f>
        <v>0</v>
      </c>
      <c r="J10" s="39">
        <f t="shared" si="4"/>
        <v>0</v>
      </c>
      <c r="K10" s="40">
        <f>COUNTIF(Vertices[Betweenness Centrality], "&gt;= " &amp; J10) - COUNTIF(Vertices[Betweenness Centrality], "&gt;=" &amp; J11)</f>
        <v>0</v>
      </c>
      <c r="L10" s="39">
        <f t="shared" si="5"/>
        <v>0</v>
      </c>
      <c r="M10" s="40">
        <f>COUNTIF(Vertices[Closeness Centrality], "&gt;= " &amp; L10) - COUNTIF(Vertices[Closeness Centrality], "&gt;=" &amp; L11)</f>
        <v>0</v>
      </c>
      <c r="N10" s="39">
        <f t="shared" si="6"/>
        <v>0</v>
      </c>
      <c r="O10" s="40">
        <f>COUNTIF(Vertices[Eigenvector Centrality], "&gt;= " &amp; N10) - COUNTIF(Vertices[Eigenvector Centrality], "&gt;=" &amp; N11)</f>
        <v>0</v>
      </c>
      <c r="P10" s="39">
        <f t="shared" si="7"/>
        <v>0</v>
      </c>
      <c r="Q10" s="40">
        <f>COUNTIF(Vertices[PageRank], "&gt;= " &amp; P10) - COUNTIF(Vertices[PageRank], "&gt;=" &amp; P11)</f>
        <v>0</v>
      </c>
      <c r="R10" s="39">
        <f t="shared" si="8"/>
        <v>0</v>
      </c>
      <c r="S10" s="45">
        <f>COUNTIF(Vertices[Clustering Coefficient], "&gt;= " &amp; R10) - COUNTIF(Vertices[Clustering Coefficient], "&gt;=" &amp; R11)</f>
        <v>0</v>
      </c>
      <c r="T10" s="39" t="e">
        <f t="shared" ca="1" si="9"/>
        <v>#REF!</v>
      </c>
      <c r="U10" s="40" t="e">
        <f t="shared" ca="1" si="0"/>
        <v>#REF!</v>
      </c>
    </row>
    <row r="11" spans="1:24" x14ac:dyDescent="0.25">
      <c r="D11" s="34">
        <f t="shared" si="1"/>
        <v>0</v>
      </c>
      <c r="E11" s="3">
        <f>COUNTIF(Vertices[Degree], "&gt;= " &amp; D11) - COUNTIF(Vertices[Degree], "&gt;=" &amp; D12)</f>
        <v>0</v>
      </c>
      <c r="F11" s="41">
        <f t="shared" si="2"/>
        <v>0</v>
      </c>
      <c r="G11" s="42">
        <f>COUNTIF(Vertices[In-Degree], "&gt;= " &amp; F11) - COUNTIF(Vertices[In-Degree], "&gt;=" &amp; F12)</f>
        <v>0</v>
      </c>
      <c r="H11" s="41">
        <f t="shared" si="3"/>
        <v>0</v>
      </c>
      <c r="I11" s="42">
        <f>COUNTIF(Vertices[Out-Degree], "&gt;= " &amp; H11) - COUNTIF(Vertices[Out-Degree], "&gt;=" &amp; H12)</f>
        <v>0</v>
      </c>
      <c r="J11" s="41">
        <f t="shared" si="4"/>
        <v>0</v>
      </c>
      <c r="K11" s="42">
        <f>COUNTIF(Vertices[Betweenness Centrality], "&gt;= " &amp; J11) - COUNTIF(Vertices[Betweenness Centrality], "&gt;=" &amp; J12)</f>
        <v>0</v>
      </c>
      <c r="L11" s="41">
        <f t="shared" si="5"/>
        <v>0</v>
      </c>
      <c r="M11" s="42">
        <f>COUNTIF(Vertices[Closeness Centrality], "&gt;= " &amp; L11) - COUNTIF(Vertices[Closeness Centrality], "&gt;=" &amp; L12)</f>
        <v>0</v>
      </c>
      <c r="N11" s="41">
        <f t="shared" si="6"/>
        <v>0</v>
      </c>
      <c r="O11" s="42">
        <f>COUNTIF(Vertices[Eigenvector Centrality], "&gt;= " &amp; N11) - COUNTIF(Vertices[Eigenvector Centrality], "&gt;=" &amp; N12)</f>
        <v>0</v>
      </c>
      <c r="P11" s="41">
        <f t="shared" si="7"/>
        <v>0</v>
      </c>
      <c r="Q11" s="42">
        <f>COUNTIF(Vertices[PageRank], "&gt;= " &amp; P11) - COUNTIF(Vertices[PageRank], "&gt;=" &amp; P12)</f>
        <v>0</v>
      </c>
      <c r="R11" s="41">
        <f t="shared" si="8"/>
        <v>0</v>
      </c>
      <c r="S11" s="46">
        <f>COUNTIF(Vertices[Clustering Coefficient], "&gt;= " &amp; R11) - COUNTIF(Vertices[Clustering Coefficient], "&gt;=" &amp; R12)</f>
        <v>0</v>
      </c>
      <c r="T11" s="41" t="e">
        <f t="shared" ca="1" si="9"/>
        <v>#REF!</v>
      </c>
      <c r="U11" s="42" t="e">
        <f t="shared" ca="1" si="0"/>
        <v>#REF!</v>
      </c>
    </row>
    <row r="12" spans="1:24" x14ac:dyDescent="0.25">
      <c r="D12" s="34">
        <f t="shared" si="1"/>
        <v>0</v>
      </c>
      <c r="E12" s="3">
        <f>COUNTIF(Vertices[Degree], "&gt;= " &amp; D12) - COUNTIF(Vertices[Degree], "&gt;=" &amp; D13)</f>
        <v>0</v>
      </c>
      <c r="F12" s="39">
        <f t="shared" si="2"/>
        <v>0</v>
      </c>
      <c r="G12" s="40">
        <f>COUNTIF(Vertices[In-Degree], "&gt;= " &amp; F12) - COUNTIF(Vertices[In-Degree], "&gt;=" &amp; F13)</f>
        <v>0</v>
      </c>
      <c r="H12" s="39">
        <f t="shared" si="3"/>
        <v>0</v>
      </c>
      <c r="I12" s="40">
        <f>COUNTIF(Vertices[Out-Degree], "&gt;= " &amp; H12) - COUNTIF(Vertices[Out-Degree], "&gt;=" &amp; H13)</f>
        <v>0</v>
      </c>
      <c r="J12" s="39">
        <f t="shared" si="4"/>
        <v>0</v>
      </c>
      <c r="K12" s="40">
        <f>COUNTIF(Vertices[Betweenness Centrality], "&gt;= " &amp; J12) - COUNTIF(Vertices[Betweenness Centrality], "&gt;=" &amp; J13)</f>
        <v>0</v>
      </c>
      <c r="L12" s="39">
        <f t="shared" si="5"/>
        <v>0</v>
      </c>
      <c r="M12" s="40">
        <f>COUNTIF(Vertices[Closeness Centrality], "&gt;= " &amp; L12) - COUNTIF(Vertices[Closeness Centrality], "&gt;=" &amp; L13)</f>
        <v>0</v>
      </c>
      <c r="N12" s="39">
        <f t="shared" si="6"/>
        <v>0</v>
      </c>
      <c r="O12" s="40">
        <f>COUNTIF(Vertices[Eigenvector Centrality], "&gt;= " &amp; N12) - COUNTIF(Vertices[Eigenvector Centrality], "&gt;=" &amp; N13)</f>
        <v>0</v>
      </c>
      <c r="P12" s="39">
        <f t="shared" si="7"/>
        <v>0</v>
      </c>
      <c r="Q12" s="40">
        <f>COUNTIF(Vertices[PageRank], "&gt;= " &amp; P12) - COUNTIF(Vertices[PageRank], "&gt;=" &amp; P13)</f>
        <v>0</v>
      </c>
      <c r="R12" s="39">
        <f t="shared" si="8"/>
        <v>0</v>
      </c>
      <c r="S12" s="45">
        <f>COUNTIF(Vertices[Clustering Coefficient], "&gt;= " &amp; R12) - COUNTIF(Vertices[Clustering Coefficient], "&gt;=" &amp; R13)</f>
        <v>0</v>
      </c>
      <c r="T12" s="39" t="e">
        <f t="shared" ca="1" si="9"/>
        <v>#REF!</v>
      </c>
      <c r="U12" s="40" t="e">
        <f t="shared" ca="1" si="0"/>
        <v>#REF!</v>
      </c>
    </row>
    <row r="13" spans="1:24" x14ac:dyDescent="0.25">
      <c r="D13" s="34">
        <f t="shared" si="1"/>
        <v>0</v>
      </c>
      <c r="E13" s="3">
        <f>COUNTIF(Vertices[Degree], "&gt;= " &amp; D13) - COUNTIF(Vertices[Degree], "&gt;=" &amp; D14)</f>
        <v>0</v>
      </c>
      <c r="F13" s="41">
        <f t="shared" si="2"/>
        <v>0</v>
      </c>
      <c r="G13" s="42">
        <f>COUNTIF(Vertices[In-Degree], "&gt;= " &amp; F13) - COUNTIF(Vertices[In-Degree], "&gt;=" &amp; F14)</f>
        <v>0</v>
      </c>
      <c r="H13" s="41">
        <f t="shared" si="3"/>
        <v>0</v>
      </c>
      <c r="I13" s="42">
        <f>COUNTIF(Vertices[Out-Degree], "&gt;= " &amp; H13) - COUNTIF(Vertices[Out-Degree], "&gt;=" &amp; H14)</f>
        <v>0</v>
      </c>
      <c r="J13" s="41">
        <f t="shared" si="4"/>
        <v>0</v>
      </c>
      <c r="K13" s="42">
        <f>COUNTIF(Vertices[Betweenness Centrality], "&gt;= " &amp; J13) - COUNTIF(Vertices[Betweenness Centrality], "&gt;=" &amp; J14)</f>
        <v>0</v>
      </c>
      <c r="L13" s="41">
        <f t="shared" si="5"/>
        <v>0</v>
      </c>
      <c r="M13" s="42">
        <f>COUNTIF(Vertices[Closeness Centrality], "&gt;= " &amp; L13) - COUNTIF(Vertices[Closeness Centrality], "&gt;=" &amp; L14)</f>
        <v>0</v>
      </c>
      <c r="N13" s="41">
        <f t="shared" si="6"/>
        <v>0</v>
      </c>
      <c r="O13" s="42">
        <f>COUNTIF(Vertices[Eigenvector Centrality], "&gt;= " &amp; N13) - COUNTIF(Vertices[Eigenvector Centrality], "&gt;=" &amp; N14)</f>
        <v>0</v>
      </c>
      <c r="P13" s="41">
        <f t="shared" si="7"/>
        <v>0</v>
      </c>
      <c r="Q13" s="42">
        <f>COUNTIF(Vertices[PageRank], "&gt;= " &amp; P13) - COUNTIF(Vertices[PageRank], "&gt;=" &amp; P14)</f>
        <v>0</v>
      </c>
      <c r="R13" s="41">
        <f t="shared" si="8"/>
        <v>0</v>
      </c>
      <c r="S13" s="46">
        <f>COUNTIF(Vertices[Clustering Coefficient], "&gt;= " &amp; R13) - COUNTIF(Vertices[Clustering Coefficient], "&gt;=" &amp; R14)</f>
        <v>0</v>
      </c>
      <c r="T13" s="41" t="e">
        <f t="shared" ca="1" si="9"/>
        <v>#REF!</v>
      </c>
      <c r="U13" s="42" t="e">
        <f t="shared" ca="1" si="0"/>
        <v>#REF!</v>
      </c>
    </row>
    <row r="14" spans="1:24" x14ac:dyDescent="0.25">
      <c r="D14" s="34">
        <f t="shared" si="1"/>
        <v>0</v>
      </c>
      <c r="E14" s="3">
        <f>COUNTIF(Vertices[Degree], "&gt;= " &amp; D14) - COUNTIF(Vertices[Degree], "&gt;=" &amp; D15)</f>
        <v>0</v>
      </c>
      <c r="F14" s="39">
        <f t="shared" si="2"/>
        <v>0</v>
      </c>
      <c r="G14" s="40">
        <f>COUNTIF(Vertices[In-Degree], "&gt;= " &amp; F14) - COUNTIF(Vertices[In-Degree], "&gt;=" &amp; F15)</f>
        <v>0</v>
      </c>
      <c r="H14" s="39">
        <f t="shared" si="3"/>
        <v>0</v>
      </c>
      <c r="I14" s="40">
        <f>COUNTIF(Vertices[Out-Degree], "&gt;= " &amp; H14) - COUNTIF(Vertices[Out-Degree], "&gt;=" &amp; H15)</f>
        <v>0</v>
      </c>
      <c r="J14" s="39">
        <f t="shared" si="4"/>
        <v>0</v>
      </c>
      <c r="K14" s="40">
        <f>COUNTIF(Vertices[Betweenness Centrality], "&gt;= " &amp; J14) - COUNTIF(Vertices[Betweenness Centrality], "&gt;=" &amp; J15)</f>
        <v>0</v>
      </c>
      <c r="L14" s="39">
        <f t="shared" si="5"/>
        <v>0</v>
      </c>
      <c r="M14" s="40">
        <f>COUNTIF(Vertices[Closeness Centrality], "&gt;= " &amp; L14) - COUNTIF(Vertices[Closeness Centrality], "&gt;=" &amp; L15)</f>
        <v>0</v>
      </c>
      <c r="N14" s="39">
        <f t="shared" si="6"/>
        <v>0</v>
      </c>
      <c r="O14" s="40">
        <f>COUNTIF(Vertices[Eigenvector Centrality], "&gt;= " &amp; N14) - COUNTIF(Vertices[Eigenvector Centrality], "&gt;=" &amp; N15)</f>
        <v>0</v>
      </c>
      <c r="P14" s="39">
        <f t="shared" si="7"/>
        <v>0</v>
      </c>
      <c r="Q14" s="40">
        <f>COUNTIF(Vertices[PageRank], "&gt;= " &amp; P14) - COUNTIF(Vertices[PageRank], "&gt;=" &amp; P15)</f>
        <v>0</v>
      </c>
      <c r="R14" s="39">
        <f t="shared" si="8"/>
        <v>0</v>
      </c>
      <c r="S14" s="45">
        <f>COUNTIF(Vertices[Clustering Coefficient], "&gt;= " &amp; R14) - COUNTIF(Vertices[Clustering Coefficient], "&gt;=" &amp; R15)</f>
        <v>0</v>
      </c>
      <c r="T14" s="39" t="e">
        <f t="shared" ca="1" si="9"/>
        <v>#REF!</v>
      </c>
      <c r="U14" s="40" t="e">
        <f t="shared" ca="1" si="0"/>
        <v>#REF!</v>
      </c>
    </row>
    <row r="15" spans="1:24" x14ac:dyDescent="0.25">
      <c r="D15" s="34">
        <f t="shared" si="1"/>
        <v>0</v>
      </c>
      <c r="E15" s="3">
        <f>COUNTIF(Vertices[Degree], "&gt;= " &amp; D15) - COUNTIF(Vertices[Degree], "&gt;=" &amp; D16)</f>
        <v>0</v>
      </c>
      <c r="F15" s="41">
        <f t="shared" si="2"/>
        <v>0</v>
      </c>
      <c r="G15" s="42">
        <f>COUNTIF(Vertices[In-Degree], "&gt;= " &amp; F15) - COUNTIF(Vertices[In-Degree], "&gt;=" &amp; F16)</f>
        <v>0</v>
      </c>
      <c r="H15" s="41">
        <f t="shared" si="3"/>
        <v>0</v>
      </c>
      <c r="I15" s="42">
        <f>COUNTIF(Vertices[Out-Degree], "&gt;= " &amp; H15) - COUNTIF(Vertices[Out-Degree], "&gt;=" &amp; H16)</f>
        <v>0</v>
      </c>
      <c r="J15" s="41">
        <f t="shared" si="4"/>
        <v>0</v>
      </c>
      <c r="K15" s="42">
        <f>COUNTIF(Vertices[Betweenness Centrality], "&gt;= " &amp; J15) - COUNTIF(Vertices[Betweenness Centrality], "&gt;=" &amp; J16)</f>
        <v>0</v>
      </c>
      <c r="L15" s="41">
        <f t="shared" si="5"/>
        <v>0</v>
      </c>
      <c r="M15" s="42">
        <f>COUNTIF(Vertices[Closeness Centrality], "&gt;= " &amp; L15) - COUNTIF(Vertices[Closeness Centrality], "&gt;=" &amp; L16)</f>
        <v>0</v>
      </c>
      <c r="N15" s="41">
        <f t="shared" si="6"/>
        <v>0</v>
      </c>
      <c r="O15" s="42">
        <f>COUNTIF(Vertices[Eigenvector Centrality], "&gt;= " &amp; N15) - COUNTIF(Vertices[Eigenvector Centrality], "&gt;=" &amp; N16)</f>
        <v>0</v>
      </c>
      <c r="P15" s="41">
        <f t="shared" si="7"/>
        <v>0</v>
      </c>
      <c r="Q15" s="42">
        <f>COUNTIF(Vertices[PageRank], "&gt;= " &amp; P15) - COUNTIF(Vertices[PageRank], "&gt;=" &amp; P16)</f>
        <v>0</v>
      </c>
      <c r="R15" s="41">
        <f t="shared" si="8"/>
        <v>0</v>
      </c>
      <c r="S15" s="46">
        <f>COUNTIF(Vertices[Clustering Coefficient], "&gt;= " &amp; R15) - COUNTIF(Vertices[Clustering Coefficient], "&gt;=" &amp; R16)</f>
        <v>0</v>
      </c>
      <c r="T15" s="41" t="e">
        <f t="shared" ca="1" si="9"/>
        <v>#REF!</v>
      </c>
      <c r="U15" s="42" t="e">
        <f t="shared" ca="1" si="0"/>
        <v>#REF!</v>
      </c>
    </row>
    <row r="16" spans="1:24" x14ac:dyDescent="0.25">
      <c r="D16" s="34">
        <f t="shared" si="1"/>
        <v>0</v>
      </c>
      <c r="E16" s="3">
        <f>COUNTIF(Vertices[Degree], "&gt;= " &amp; D16) - COUNTIF(Vertices[Degree], "&gt;=" &amp; D17)</f>
        <v>0</v>
      </c>
      <c r="F16" s="39">
        <f t="shared" si="2"/>
        <v>0</v>
      </c>
      <c r="G16" s="40">
        <f>COUNTIF(Vertices[In-Degree], "&gt;= " &amp; F16) - COUNTIF(Vertices[In-Degree], "&gt;=" &amp; F17)</f>
        <v>0</v>
      </c>
      <c r="H16" s="39">
        <f t="shared" si="3"/>
        <v>0</v>
      </c>
      <c r="I16" s="40">
        <f>COUNTIF(Vertices[Out-Degree], "&gt;= " &amp; H16) - COUNTIF(Vertices[Out-Degree], "&gt;=" &amp; H17)</f>
        <v>0</v>
      </c>
      <c r="J16" s="39">
        <f t="shared" si="4"/>
        <v>0</v>
      </c>
      <c r="K16" s="40">
        <f>COUNTIF(Vertices[Betweenness Centrality], "&gt;= " &amp; J16) - COUNTIF(Vertices[Betweenness Centrality], "&gt;=" &amp; J17)</f>
        <v>0</v>
      </c>
      <c r="L16" s="39">
        <f t="shared" si="5"/>
        <v>0</v>
      </c>
      <c r="M16" s="40">
        <f>COUNTIF(Vertices[Closeness Centrality], "&gt;= " &amp; L16) - COUNTIF(Vertices[Closeness Centrality], "&gt;=" &amp; L17)</f>
        <v>0</v>
      </c>
      <c r="N16" s="39">
        <f t="shared" si="6"/>
        <v>0</v>
      </c>
      <c r="O16" s="40">
        <f>COUNTIF(Vertices[Eigenvector Centrality], "&gt;= " &amp; N16) - COUNTIF(Vertices[Eigenvector Centrality], "&gt;=" &amp; N17)</f>
        <v>0</v>
      </c>
      <c r="P16" s="39">
        <f t="shared" si="7"/>
        <v>0</v>
      </c>
      <c r="Q16" s="40">
        <f>COUNTIF(Vertices[PageRank], "&gt;= " &amp; P16) - COUNTIF(Vertices[PageRank], "&gt;=" &amp; P17)</f>
        <v>0</v>
      </c>
      <c r="R16" s="39">
        <f t="shared" si="8"/>
        <v>0</v>
      </c>
      <c r="S16" s="45">
        <f>COUNTIF(Vertices[Clustering Coefficient], "&gt;= " &amp; R16) - COUNTIF(Vertices[Clustering Coefficient], "&gt;=" &amp; R17)</f>
        <v>0</v>
      </c>
      <c r="T16" s="39" t="e">
        <f t="shared" ca="1" si="9"/>
        <v>#REF!</v>
      </c>
      <c r="U16" s="40" t="e">
        <f t="shared" ca="1" si="0"/>
        <v>#REF!</v>
      </c>
    </row>
    <row r="17" spans="1:21" x14ac:dyDescent="0.25">
      <c r="D17" s="34">
        <f t="shared" si="1"/>
        <v>0</v>
      </c>
      <c r="E17" s="3">
        <f>COUNTIF(Vertices[Degree], "&gt;= " &amp; D17) - COUNTIF(Vertices[Degree], "&gt;=" &amp; D18)</f>
        <v>0</v>
      </c>
      <c r="F17" s="41">
        <f t="shared" si="2"/>
        <v>0</v>
      </c>
      <c r="G17" s="42">
        <f>COUNTIF(Vertices[In-Degree], "&gt;= " &amp; F17) - COUNTIF(Vertices[In-Degree], "&gt;=" &amp; F18)</f>
        <v>0</v>
      </c>
      <c r="H17" s="41">
        <f t="shared" si="3"/>
        <v>0</v>
      </c>
      <c r="I17" s="42">
        <f>COUNTIF(Vertices[Out-Degree], "&gt;= " &amp; H17) - COUNTIF(Vertices[Out-Degree], "&gt;=" &amp; H18)</f>
        <v>0</v>
      </c>
      <c r="J17" s="41">
        <f t="shared" si="4"/>
        <v>0</v>
      </c>
      <c r="K17" s="42">
        <f>COUNTIF(Vertices[Betweenness Centrality], "&gt;= " &amp; J17) - COUNTIF(Vertices[Betweenness Centrality], "&gt;=" &amp; J18)</f>
        <v>0</v>
      </c>
      <c r="L17" s="41">
        <f t="shared" si="5"/>
        <v>0</v>
      </c>
      <c r="M17" s="42">
        <f>COUNTIF(Vertices[Closeness Centrality], "&gt;= " &amp; L17) - COUNTIF(Vertices[Closeness Centrality], "&gt;=" &amp; L18)</f>
        <v>0</v>
      </c>
      <c r="N17" s="41">
        <f t="shared" si="6"/>
        <v>0</v>
      </c>
      <c r="O17" s="42">
        <f>COUNTIF(Vertices[Eigenvector Centrality], "&gt;= " &amp; N17) - COUNTIF(Vertices[Eigenvector Centrality], "&gt;=" &amp; N18)</f>
        <v>0</v>
      </c>
      <c r="P17" s="41">
        <f t="shared" si="7"/>
        <v>0</v>
      </c>
      <c r="Q17" s="42">
        <f>COUNTIF(Vertices[PageRank], "&gt;= " &amp; P17) - COUNTIF(Vertices[PageRank], "&gt;=" &amp; P18)</f>
        <v>0</v>
      </c>
      <c r="R17" s="41">
        <f t="shared" si="8"/>
        <v>0</v>
      </c>
      <c r="S17" s="46">
        <f>COUNTIF(Vertices[Clustering Coefficient], "&gt;= " &amp; R17) - COUNTIF(Vertices[Clustering Coefficient], "&gt;=" &amp; R18)</f>
        <v>0</v>
      </c>
      <c r="T17" s="41" t="e">
        <f t="shared" ca="1" si="9"/>
        <v>#REF!</v>
      </c>
      <c r="U17" s="42" t="e">
        <f t="shared" ca="1" si="0"/>
        <v>#REF!</v>
      </c>
    </row>
    <row r="18" spans="1:21" x14ac:dyDescent="0.25">
      <c r="D18" s="34">
        <f t="shared" si="1"/>
        <v>0</v>
      </c>
      <c r="E18" s="3">
        <f>COUNTIF(Vertices[Degree], "&gt;= " &amp; D18) - COUNTIF(Vertices[Degree], "&gt;=" &amp; D19)</f>
        <v>0</v>
      </c>
      <c r="F18" s="39">
        <f t="shared" si="2"/>
        <v>0</v>
      </c>
      <c r="G18" s="40">
        <f>COUNTIF(Vertices[In-Degree], "&gt;= " &amp; F18) - COUNTIF(Vertices[In-Degree], "&gt;=" &amp; F19)</f>
        <v>0</v>
      </c>
      <c r="H18" s="39">
        <f t="shared" si="3"/>
        <v>0</v>
      </c>
      <c r="I18" s="40">
        <f>COUNTIF(Vertices[Out-Degree], "&gt;= " &amp; H18) - COUNTIF(Vertices[Out-Degree], "&gt;=" &amp; H19)</f>
        <v>0</v>
      </c>
      <c r="J18" s="39">
        <f t="shared" si="4"/>
        <v>0</v>
      </c>
      <c r="K18" s="40">
        <f>COUNTIF(Vertices[Betweenness Centrality], "&gt;= " &amp; J18) - COUNTIF(Vertices[Betweenness Centrality], "&gt;=" &amp; J19)</f>
        <v>0</v>
      </c>
      <c r="L18" s="39">
        <f t="shared" si="5"/>
        <v>0</v>
      </c>
      <c r="M18" s="40">
        <f>COUNTIF(Vertices[Closeness Centrality], "&gt;= " &amp; L18) - COUNTIF(Vertices[Closeness Centrality], "&gt;=" &amp; L19)</f>
        <v>0</v>
      </c>
      <c r="N18" s="39">
        <f t="shared" si="6"/>
        <v>0</v>
      </c>
      <c r="O18" s="40">
        <f>COUNTIF(Vertices[Eigenvector Centrality], "&gt;= " &amp; N18) - COUNTIF(Vertices[Eigenvector Centrality], "&gt;=" &amp; N19)</f>
        <v>0</v>
      </c>
      <c r="P18" s="39">
        <f t="shared" si="7"/>
        <v>0</v>
      </c>
      <c r="Q18" s="40">
        <f>COUNTIF(Vertices[PageRank], "&gt;= " &amp; P18) - COUNTIF(Vertices[PageRank], "&gt;=" &amp; P19)</f>
        <v>0</v>
      </c>
      <c r="R18" s="39">
        <f t="shared" si="8"/>
        <v>0</v>
      </c>
      <c r="S18" s="45">
        <f>COUNTIF(Vertices[Clustering Coefficient], "&gt;= " &amp; R18) - COUNTIF(Vertices[Clustering Coefficient], "&gt;=" &amp; R19)</f>
        <v>0</v>
      </c>
      <c r="T18" s="39" t="e">
        <f t="shared" ca="1" si="9"/>
        <v>#REF!</v>
      </c>
      <c r="U18" s="40" t="e">
        <f t="shared" ca="1" si="0"/>
        <v>#REF!</v>
      </c>
    </row>
    <row r="19" spans="1:21" x14ac:dyDescent="0.25">
      <c r="D19" s="34">
        <f t="shared" si="1"/>
        <v>0</v>
      </c>
      <c r="E19" s="3">
        <f>COUNTIF(Vertices[Degree], "&gt;= " &amp; D19) - COUNTIF(Vertices[Degree], "&gt;=" &amp; D20)</f>
        <v>0</v>
      </c>
      <c r="F19" s="41">
        <f t="shared" si="2"/>
        <v>0</v>
      </c>
      <c r="G19" s="42">
        <f>COUNTIF(Vertices[In-Degree], "&gt;= " &amp; F19) - COUNTIF(Vertices[In-Degree], "&gt;=" &amp; F20)</f>
        <v>0</v>
      </c>
      <c r="H19" s="41">
        <f t="shared" si="3"/>
        <v>0</v>
      </c>
      <c r="I19" s="42">
        <f>COUNTIF(Vertices[Out-Degree], "&gt;= " &amp; H19) - COUNTIF(Vertices[Out-Degree], "&gt;=" &amp; H20)</f>
        <v>0</v>
      </c>
      <c r="J19" s="41">
        <f t="shared" si="4"/>
        <v>0</v>
      </c>
      <c r="K19" s="42">
        <f>COUNTIF(Vertices[Betweenness Centrality], "&gt;= " &amp; J19) - COUNTIF(Vertices[Betweenness Centrality], "&gt;=" &amp; J20)</f>
        <v>0</v>
      </c>
      <c r="L19" s="41">
        <f t="shared" si="5"/>
        <v>0</v>
      </c>
      <c r="M19" s="42">
        <f>COUNTIF(Vertices[Closeness Centrality], "&gt;= " &amp; L19) - COUNTIF(Vertices[Closeness Centrality], "&gt;=" &amp; L20)</f>
        <v>0</v>
      </c>
      <c r="N19" s="41">
        <f t="shared" si="6"/>
        <v>0</v>
      </c>
      <c r="O19" s="42">
        <f>COUNTIF(Vertices[Eigenvector Centrality], "&gt;= " &amp; N19) - COUNTIF(Vertices[Eigenvector Centrality], "&gt;=" &amp; N20)</f>
        <v>0</v>
      </c>
      <c r="P19" s="41">
        <f t="shared" si="7"/>
        <v>0</v>
      </c>
      <c r="Q19" s="42">
        <f>COUNTIF(Vertices[PageRank], "&gt;= " &amp; P19) - COUNTIF(Vertices[PageRank], "&gt;=" &amp; P20)</f>
        <v>0</v>
      </c>
      <c r="R19" s="41">
        <f t="shared" si="8"/>
        <v>0</v>
      </c>
      <c r="S19" s="46">
        <f>COUNTIF(Vertices[Clustering Coefficient], "&gt;= " &amp; R19) - COUNTIF(Vertices[Clustering Coefficient], "&gt;=" &amp; R20)</f>
        <v>0</v>
      </c>
      <c r="T19" s="41" t="e">
        <f t="shared" ca="1" si="9"/>
        <v>#REF!</v>
      </c>
      <c r="U19" s="42" t="e">
        <f t="shared" ca="1" si="0"/>
        <v>#REF!</v>
      </c>
    </row>
    <row r="20" spans="1:21" x14ac:dyDescent="0.25">
      <c r="D20" s="34">
        <f t="shared" si="1"/>
        <v>0</v>
      </c>
      <c r="E20" s="3">
        <f>COUNTIF(Vertices[Degree], "&gt;= " &amp; D20) - COUNTIF(Vertices[Degree], "&gt;=" &amp; D21)</f>
        <v>0</v>
      </c>
      <c r="F20" s="39">
        <f t="shared" si="2"/>
        <v>0</v>
      </c>
      <c r="G20" s="40">
        <f>COUNTIF(Vertices[In-Degree], "&gt;= " &amp; F20) - COUNTIF(Vertices[In-Degree], "&gt;=" &amp; F21)</f>
        <v>0</v>
      </c>
      <c r="H20" s="39">
        <f t="shared" si="3"/>
        <v>0</v>
      </c>
      <c r="I20" s="40">
        <f>COUNTIF(Vertices[Out-Degree], "&gt;= " &amp; H20) - COUNTIF(Vertices[Out-Degree], "&gt;=" &amp; H21)</f>
        <v>0</v>
      </c>
      <c r="J20" s="39">
        <f t="shared" si="4"/>
        <v>0</v>
      </c>
      <c r="K20" s="40">
        <f>COUNTIF(Vertices[Betweenness Centrality], "&gt;= " &amp; J20) - COUNTIF(Vertices[Betweenness Centrality], "&gt;=" &amp; J21)</f>
        <v>0</v>
      </c>
      <c r="L20" s="39">
        <f t="shared" si="5"/>
        <v>0</v>
      </c>
      <c r="M20" s="40">
        <f>COUNTIF(Vertices[Closeness Centrality], "&gt;= " &amp; L20) - COUNTIF(Vertices[Closeness Centrality], "&gt;=" &amp; L21)</f>
        <v>0</v>
      </c>
      <c r="N20" s="39">
        <f t="shared" si="6"/>
        <v>0</v>
      </c>
      <c r="O20" s="40">
        <f>COUNTIF(Vertices[Eigenvector Centrality], "&gt;= " &amp; N20) - COUNTIF(Vertices[Eigenvector Centrality], "&gt;=" &amp; N21)</f>
        <v>0</v>
      </c>
      <c r="P20" s="39">
        <f t="shared" si="7"/>
        <v>0</v>
      </c>
      <c r="Q20" s="40">
        <f>COUNTIF(Vertices[PageRank], "&gt;= " &amp; P20) - COUNTIF(Vertices[PageRank], "&gt;=" &amp; P21)</f>
        <v>0</v>
      </c>
      <c r="R20" s="39">
        <f t="shared" si="8"/>
        <v>0</v>
      </c>
      <c r="S20" s="45">
        <f>COUNTIF(Vertices[Clustering Coefficient], "&gt;= " &amp; R20) - COUNTIF(Vertices[Clustering Coefficient], "&gt;=" &amp; R21)</f>
        <v>0</v>
      </c>
      <c r="T20" s="39" t="e">
        <f t="shared" ca="1" si="9"/>
        <v>#REF!</v>
      </c>
      <c r="U20" s="40" t="e">
        <f t="shared" ca="1" si="0"/>
        <v>#REF!</v>
      </c>
    </row>
    <row r="21" spans="1:21" x14ac:dyDescent="0.25">
      <c r="D21" s="34">
        <f t="shared" si="1"/>
        <v>0</v>
      </c>
      <c r="E21" s="3">
        <f>COUNTIF(Vertices[Degree], "&gt;= " &amp; D21) - COUNTIF(Vertices[Degree], "&gt;=" &amp; D22)</f>
        <v>0</v>
      </c>
      <c r="F21" s="41">
        <f t="shared" si="2"/>
        <v>0</v>
      </c>
      <c r="G21" s="42">
        <f>COUNTIF(Vertices[In-Degree], "&gt;= " &amp; F21) - COUNTIF(Vertices[In-Degree], "&gt;=" &amp; F22)</f>
        <v>0</v>
      </c>
      <c r="H21" s="41">
        <f t="shared" si="3"/>
        <v>0</v>
      </c>
      <c r="I21" s="42">
        <f>COUNTIF(Vertices[Out-Degree], "&gt;= " &amp; H21) - COUNTIF(Vertices[Out-Degree], "&gt;=" &amp; H22)</f>
        <v>0</v>
      </c>
      <c r="J21" s="41">
        <f t="shared" si="4"/>
        <v>0</v>
      </c>
      <c r="K21" s="42">
        <f>COUNTIF(Vertices[Betweenness Centrality], "&gt;= " &amp; J21) - COUNTIF(Vertices[Betweenness Centrality], "&gt;=" &amp; J22)</f>
        <v>0</v>
      </c>
      <c r="L21" s="41">
        <f t="shared" si="5"/>
        <v>0</v>
      </c>
      <c r="M21" s="42">
        <f>COUNTIF(Vertices[Closeness Centrality], "&gt;= " &amp; L21) - COUNTIF(Vertices[Closeness Centrality], "&gt;=" &amp; L22)</f>
        <v>0</v>
      </c>
      <c r="N21" s="41">
        <f t="shared" si="6"/>
        <v>0</v>
      </c>
      <c r="O21" s="42">
        <f>COUNTIF(Vertices[Eigenvector Centrality], "&gt;= " &amp; N21) - COUNTIF(Vertices[Eigenvector Centrality], "&gt;=" &amp; N22)</f>
        <v>0</v>
      </c>
      <c r="P21" s="41">
        <f t="shared" si="7"/>
        <v>0</v>
      </c>
      <c r="Q21" s="42">
        <f>COUNTIF(Vertices[PageRank], "&gt;= " &amp; P21) - COUNTIF(Vertices[PageRank], "&gt;=" &amp; P22)</f>
        <v>0</v>
      </c>
      <c r="R21" s="41">
        <f t="shared" si="8"/>
        <v>0</v>
      </c>
      <c r="S21" s="46">
        <f>COUNTIF(Vertices[Clustering Coefficient], "&gt;= " &amp; R21) - COUNTIF(Vertices[Clustering Coefficient], "&gt;=" &amp; R22)</f>
        <v>0</v>
      </c>
      <c r="T21" s="41" t="e">
        <f t="shared" ca="1" si="9"/>
        <v>#REF!</v>
      </c>
      <c r="U21" s="42" t="e">
        <f t="shared" ca="1" si="0"/>
        <v>#REF!</v>
      </c>
    </row>
    <row r="22" spans="1:21" x14ac:dyDescent="0.25">
      <c r="D22" s="34">
        <f t="shared" si="1"/>
        <v>0</v>
      </c>
      <c r="E22" s="3">
        <f>COUNTIF(Vertices[Degree], "&gt;= " &amp; D22) - COUNTIF(Vertices[Degree], "&gt;=" &amp; D23)</f>
        <v>0</v>
      </c>
      <c r="F22" s="39">
        <f t="shared" si="2"/>
        <v>0</v>
      </c>
      <c r="G22" s="40">
        <f>COUNTIF(Vertices[In-Degree], "&gt;= " &amp; F22) - COUNTIF(Vertices[In-Degree], "&gt;=" &amp; F23)</f>
        <v>0</v>
      </c>
      <c r="H22" s="39">
        <f t="shared" si="3"/>
        <v>0</v>
      </c>
      <c r="I22" s="40">
        <f>COUNTIF(Vertices[Out-Degree], "&gt;= " &amp; H22) - COUNTIF(Vertices[Out-Degree], "&gt;=" &amp; H23)</f>
        <v>0</v>
      </c>
      <c r="J22" s="39">
        <f t="shared" si="4"/>
        <v>0</v>
      </c>
      <c r="K22" s="40">
        <f>COUNTIF(Vertices[Betweenness Centrality], "&gt;= " &amp; J22) - COUNTIF(Vertices[Betweenness Centrality], "&gt;=" &amp; J23)</f>
        <v>0</v>
      </c>
      <c r="L22" s="39">
        <f t="shared" si="5"/>
        <v>0</v>
      </c>
      <c r="M22" s="40">
        <f>COUNTIF(Vertices[Closeness Centrality], "&gt;= " &amp; L22) - COUNTIF(Vertices[Closeness Centrality], "&gt;=" &amp; L23)</f>
        <v>0</v>
      </c>
      <c r="N22" s="39">
        <f t="shared" si="6"/>
        <v>0</v>
      </c>
      <c r="O22" s="40">
        <f>COUNTIF(Vertices[Eigenvector Centrality], "&gt;= " &amp; N22) - COUNTIF(Vertices[Eigenvector Centrality], "&gt;=" &amp; N23)</f>
        <v>0</v>
      </c>
      <c r="P22" s="39">
        <f t="shared" si="7"/>
        <v>0</v>
      </c>
      <c r="Q22" s="40">
        <f>COUNTIF(Vertices[PageRank], "&gt;= " &amp; P22) - COUNTIF(Vertices[PageRank], "&gt;=" &amp; P23)</f>
        <v>0</v>
      </c>
      <c r="R22" s="39">
        <f t="shared" si="8"/>
        <v>0</v>
      </c>
      <c r="S22" s="45">
        <f>COUNTIF(Vertices[Clustering Coefficient], "&gt;= " &amp; R22) - COUNTIF(Vertices[Clustering Coefficient], "&gt;=" &amp; R23)</f>
        <v>0</v>
      </c>
      <c r="T22" s="39" t="e">
        <f t="shared" ca="1" si="9"/>
        <v>#REF!</v>
      </c>
      <c r="U22" s="40" t="e">
        <f t="shared" ca="1" si="0"/>
        <v>#REF!</v>
      </c>
    </row>
    <row r="23" spans="1:21" x14ac:dyDescent="0.25">
      <c r="D23" s="34">
        <f t="shared" si="1"/>
        <v>0</v>
      </c>
      <c r="E23" s="3">
        <f>COUNTIF(Vertices[Degree], "&gt;= " &amp; D23) - COUNTIF(Vertices[Degree], "&gt;=" &amp; D24)</f>
        <v>0</v>
      </c>
      <c r="F23" s="41">
        <f t="shared" si="2"/>
        <v>0</v>
      </c>
      <c r="G23" s="42">
        <f>COUNTIF(Vertices[In-Degree], "&gt;= " &amp; F23) - COUNTIF(Vertices[In-Degree], "&gt;=" &amp; F24)</f>
        <v>0</v>
      </c>
      <c r="H23" s="41">
        <f t="shared" si="3"/>
        <v>0</v>
      </c>
      <c r="I23" s="42">
        <f>COUNTIF(Vertices[Out-Degree], "&gt;= " &amp; H23) - COUNTIF(Vertices[Out-Degree], "&gt;=" &amp; H24)</f>
        <v>0</v>
      </c>
      <c r="J23" s="41">
        <f t="shared" si="4"/>
        <v>0</v>
      </c>
      <c r="K23" s="42">
        <f>COUNTIF(Vertices[Betweenness Centrality], "&gt;= " &amp; J23) - COUNTIF(Vertices[Betweenness Centrality], "&gt;=" &amp; J24)</f>
        <v>0</v>
      </c>
      <c r="L23" s="41">
        <f t="shared" si="5"/>
        <v>0</v>
      </c>
      <c r="M23" s="42">
        <f>COUNTIF(Vertices[Closeness Centrality], "&gt;= " &amp; L23) - COUNTIF(Vertices[Closeness Centrality], "&gt;=" &amp; L24)</f>
        <v>0</v>
      </c>
      <c r="N23" s="41">
        <f t="shared" si="6"/>
        <v>0</v>
      </c>
      <c r="O23" s="42">
        <f>COUNTIF(Vertices[Eigenvector Centrality], "&gt;= " &amp; N23) - COUNTIF(Vertices[Eigenvector Centrality], "&gt;=" &amp; N24)</f>
        <v>0</v>
      </c>
      <c r="P23" s="41">
        <f t="shared" si="7"/>
        <v>0</v>
      </c>
      <c r="Q23" s="42">
        <f>COUNTIF(Vertices[PageRank], "&gt;= " &amp; P23) - COUNTIF(Vertices[PageRank], "&gt;=" &amp; P24)</f>
        <v>0</v>
      </c>
      <c r="R23" s="41">
        <f t="shared" si="8"/>
        <v>0</v>
      </c>
      <c r="S23" s="46">
        <f>COUNTIF(Vertices[Clustering Coefficient], "&gt;= " &amp; R23) - COUNTIF(Vertices[Clustering Coefficient], "&gt;=" &amp; R24)</f>
        <v>0</v>
      </c>
      <c r="T23" s="41" t="e">
        <f t="shared" ca="1" si="9"/>
        <v>#REF!</v>
      </c>
      <c r="U23" s="42" t="e">
        <f t="shared" ca="1" si="0"/>
        <v>#REF!</v>
      </c>
    </row>
    <row r="24" spans="1:21" x14ac:dyDescent="0.25">
      <c r="D24" s="34">
        <f t="shared" si="1"/>
        <v>0</v>
      </c>
      <c r="E24" s="3">
        <f>COUNTIF(Vertices[Degree], "&gt;= " &amp; D24) - COUNTIF(Vertices[Degree], "&gt;=" &amp; D25)</f>
        <v>0</v>
      </c>
      <c r="F24" s="39">
        <f t="shared" si="2"/>
        <v>0</v>
      </c>
      <c r="G24" s="40">
        <f>COUNTIF(Vertices[In-Degree], "&gt;= " &amp; F24) - COUNTIF(Vertices[In-Degree], "&gt;=" &amp; F25)</f>
        <v>0</v>
      </c>
      <c r="H24" s="39">
        <f t="shared" si="3"/>
        <v>0</v>
      </c>
      <c r="I24" s="40">
        <f>COUNTIF(Vertices[Out-Degree], "&gt;= " &amp; H24) - COUNTIF(Vertices[Out-Degree], "&gt;=" &amp; H25)</f>
        <v>0</v>
      </c>
      <c r="J24" s="39">
        <f t="shared" si="4"/>
        <v>0</v>
      </c>
      <c r="K24" s="40">
        <f>COUNTIF(Vertices[Betweenness Centrality], "&gt;= " &amp; J24) - COUNTIF(Vertices[Betweenness Centrality], "&gt;=" &amp; J25)</f>
        <v>0</v>
      </c>
      <c r="L24" s="39">
        <f t="shared" si="5"/>
        <v>0</v>
      </c>
      <c r="M24" s="40">
        <f>COUNTIF(Vertices[Closeness Centrality], "&gt;= " &amp; L24) - COUNTIF(Vertices[Closeness Centrality], "&gt;=" &amp; L25)</f>
        <v>0</v>
      </c>
      <c r="N24" s="39">
        <f t="shared" si="6"/>
        <v>0</v>
      </c>
      <c r="O24" s="40">
        <f>COUNTIF(Vertices[Eigenvector Centrality], "&gt;= " &amp; N24) - COUNTIF(Vertices[Eigenvector Centrality], "&gt;=" &amp; N25)</f>
        <v>0</v>
      </c>
      <c r="P24" s="39">
        <f t="shared" si="7"/>
        <v>0</v>
      </c>
      <c r="Q24" s="40">
        <f>COUNTIF(Vertices[PageRank], "&gt;= " &amp; P24) - COUNTIF(Vertices[PageRank], "&gt;=" &amp; P25)</f>
        <v>0</v>
      </c>
      <c r="R24" s="39">
        <f t="shared" si="8"/>
        <v>0</v>
      </c>
      <c r="S24" s="45">
        <f>COUNTIF(Vertices[Clustering Coefficient], "&gt;= " &amp; R24) - COUNTIF(Vertices[Clustering Coefficient], "&gt;=" &amp; R25)</f>
        <v>0</v>
      </c>
      <c r="T24" s="39" t="e">
        <f t="shared" ca="1" si="9"/>
        <v>#REF!</v>
      </c>
      <c r="U24" s="40" t="e">
        <f t="shared" ca="1" si="0"/>
        <v>#REF!</v>
      </c>
    </row>
    <row r="25" spans="1:21" x14ac:dyDescent="0.25">
      <c r="D25" s="34">
        <f t="shared" si="1"/>
        <v>0</v>
      </c>
      <c r="E25" s="3">
        <f>COUNTIF(Vertices[Degree], "&gt;= " &amp; D25) - COUNTIF(Vertices[Degree], "&gt;=" &amp; D26)</f>
        <v>0</v>
      </c>
      <c r="F25" s="41">
        <f t="shared" si="2"/>
        <v>0</v>
      </c>
      <c r="G25" s="42">
        <f>COUNTIF(Vertices[In-Degree], "&gt;= " &amp; F25) - COUNTIF(Vertices[In-Degree], "&gt;=" &amp; F26)</f>
        <v>0</v>
      </c>
      <c r="H25" s="41">
        <f t="shared" si="3"/>
        <v>0</v>
      </c>
      <c r="I25" s="42">
        <f>COUNTIF(Vertices[Out-Degree], "&gt;= " &amp; H25) - COUNTIF(Vertices[Out-Degree], "&gt;=" &amp; H26)</f>
        <v>0</v>
      </c>
      <c r="J25" s="41">
        <f t="shared" si="4"/>
        <v>0</v>
      </c>
      <c r="K25" s="42">
        <f>COUNTIF(Vertices[Betweenness Centrality], "&gt;= " &amp; J25) - COUNTIF(Vertices[Betweenness Centrality], "&gt;=" &amp; J26)</f>
        <v>0</v>
      </c>
      <c r="L25" s="41">
        <f t="shared" si="5"/>
        <v>0</v>
      </c>
      <c r="M25" s="42">
        <f>COUNTIF(Vertices[Closeness Centrality], "&gt;= " &amp; L25) - COUNTIF(Vertices[Closeness Centrality], "&gt;=" &amp; L26)</f>
        <v>0</v>
      </c>
      <c r="N25" s="41">
        <f t="shared" si="6"/>
        <v>0</v>
      </c>
      <c r="O25" s="42">
        <f>COUNTIF(Vertices[Eigenvector Centrality], "&gt;= " &amp; N25) - COUNTIF(Vertices[Eigenvector Centrality], "&gt;=" &amp; N26)</f>
        <v>0</v>
      </c>
      <c r="P25" s="41">
        <f t="shared" si="7"/>
        <v>0</v>
      </c>
      <c r="Q25" s="42">
        <f>COUNTIF(Vertices[PageRank], "&gt;= " &amp; P25) - COUNTIF(Vertices[PageRank], "&gt;=" &amp; P26)</f>
        <v>0</v>
      </c>
      <c r="R25" s="41">
        <f t="shared" si="8"/>
        <v>0</v>
      </c>
      <c r="S25" s="46">
        <f>COUNTIF(Vertices[Clustering Coefficient], "&gt;= " &amp; R25) - COUNTIF(Vertices[Clustering Coefficient], "&gt;=" &amp; R26)</f>
        <v>0</v>
      </c>
      <c r="T25" s="41" t="e">
        <f t="shared" ca="1" si="9"/>
        <v>#REF!</v>
      </c>
      <c r="U25" s="42" t="e">
        <f t="shared" ca="1" si="0"/>
        <v>#REF!</v>
      </c>
    </row>
    <row r="26" spans="1:21" x14ac:dyDescent="0.25">
      <c r="D26" s="34">
        <f t="shared" si="1"/>
        <v>0</v>
      </c>
      <c r="E26" s="3">
        <f>COUNTIF(Vertices[Degree], "&gt;= " &amp; D26) - COUNTIF(Vertices[Degree], "&gt;=" &amp; D27)</f>
        <v>0</v>
      </c>
      <c r="F26" s="39">
        <f t="shared" si="2"/>
        <v>0</v>
      </c>
      <c r="G26" s="40">
        <f>COUNTIF(Vertices[In-Degree], "&gt;= " &amp; F26) - COUNTIF(Vertices[In-Degree], "&gt;=" &amp; F27)</f>
        <v>0</v>
      </c>
      <c r="H26" s="39">
        <f t="shared" si="3"/>
        <v>0</v>
      </c>
      <c r="I26" s="40">
        <f>COUNTIF(Vertices[Out-Degree], "&gt;= " &amp; H26) - COUNTIF(Vertices[Out-Degree], "&gt;=" &amp; H27)</f>
        <v>0</v>
      </c>
      <c r="J26" s="39">
        <f t="shared" si="4"/>
        <v>0</v>
      </c>
      <c r="K26" s="40">
        <f>COUNTIF(Vertices[Betweenness Centrality], "&gt;= " &amp; J26) - COUNTIF(Vertices[Betweenness Centrality], "&gt;=" &amp; J27)</f>
        <v>0</v>
      </c>
      <c r="L26" s="39">
        <f t="shared" si="5"/>
        <v>0</v>
      </c>
      <c r="M26" s="40">
        <f>COUNTIF(Vertices[Closeness Centrality], "&gt;= " &amp; L26) - COUNTIF(Vertices[Closeness Centrality], "&gt;=" &amp; L27)</f>
        <v>0</v>
      </c>
      <c r="N26" s="39">
        <f t="shared" si="6"/>
        <v>0</v>
      </c>
      <c r="O26" s="40">
        <f>COUNTIF(Vertices[Eigenvector Centrality], "&gt;= " &amp; N26) - COUNTIF(Vertices[Eigenvector Centrality], "&gt;=" &amp; N27)</f>
        <v>0</v>
      </c>
      <c r="P26" s="39">
        <f t="shared" si="7"/>
        <v>0</v>
      </c>
      <c r="Q26" s="40">
        <f>COUNTIF(Vertices[PageRank], "&gt;= " &amp; P26) - COUNTIF(Vertices[PageRank], "&gt;=" &amp; P27)</f>
        <v>0</v>
      </c>
      <c r="R26" s="39">
        <f t="shared" si="8"/>
        <v>0</v>
      </c>
      <c r="S26" s="45">
        <f>COUNTIF(Vertices[Clustering Coefficient], "&gt;= " &amp; R26) - COUNTIF(Vertices[Clustering Coefficient], "&gt;=" &amp; R27)</f>
        <v>0</v>
      </c>
      <c r="T26" s="39" t="e">
        <f t="shared" ca="1" si="9"/>
        <v>#REF!</v>
      </c>
      <c r="U26" s="40" t="e">
        <f t="shared" ca="1" si="0"/>
        <v>#REF!</v>
      </c>
    </row>
    <row r="27" spans="1:21" x14ac:dyDescent="0.25">
      <c r="D27" s="34">
        <f t="shared" si="1"/>
        <v>0</v>
      </c>
      <c r="E27" s="3">
        <f>COUNTIF(Vertices[Degree], "&gt;= " &amp; D27) - COUNTIF(Vertices[Degree], "&gt;=" &amp; D28)</f>
        <v>0</v>
      </c>
      <c r="F27" s="41">
        <f t="shared" si="2"/>
        <v>0</v>
      </c>
      <c r="G27" s="42">
        <f>COUNTIF(Vertices[In-Degree], "&gt;= " &amp; F27) - COUNTIF(Vertices[In-Degree], "&gt;=" &amp; F28)</f>
        <v>0</v>
      </c>
      <c r="H27" s="41">
        <f t="shared" si="3"/>
        <v>0</v>
      </c>
      <c r="I27" s="42">
        <f>COUNTIF(Vertices[Out-Degree], "&gt;= " &amp; H27) - COUNTIF(Vertices[Out-Degree], "&gt;=" &amp; H28)</f>
        <v>0</v>
      </c>
      <c r="J27" s="41">
        <f t="shared" si="4"/>
        <v>0</v>
      </c>
      <c r="K27" s="42">
        <f>COUNTIF(Vertices[Betweenness Centrality], "&gt;= " &amp; J27) - COUNTIF(Vertices[Betweenness Centrality], "&gt;=" &amp; J28)</f>
        <v>0</v>
      </c>
      <c r="L27" s="41">
        <f t="shared" si="5"/>
        <v>0</v>
      </c>
      <c r="M27" s="42">
        <f>COUNTIF(Vertices[Closeness Centrality], "&gt;= " &amp; L27) - COUNTIF(Vertices[Closeness Centrality], "&gt;=" &amp; L28)</f>
        <v>0</v>
      </c>
      <c r="N27" s="41">
        <f t="shared" si="6"/>
        <v>0</v>
      </c>
      <c r="O27" s="42">
        <f>COUNTIF(Vertices[Eigenvector Centrality], "&gt;= " &amp; N27) - COUNTIF(Vertices[Eigenvector Centrality], "&gt;=" &amp; N28)</f>
        <v>0</v>
      </c>
      <c r="P27" s="41">
        <f t="shared" si="7"/>
        <v>0</v>
      </c>
      <c r="Q27" s="42">
        <f>COUNTIF(Vertices[PageRank], "&gt;= " &amp; P27) - COUNTIF(Vertices[PageRank], "&gt;=" &amp; P28)</f>
        <v>0</v>
      </c>
      <c r="R27" s="41">
        <f t="shared" si="8"/>
        <v>0</v>
      </c>
      <c r="S27" s="46">
        <f>COUNTIF(Vertices[Clustering Coefficient], "&gt;= " &amp; R27) - COUNTIF(Vertices[Clustering Coefficient], "&gt;=" &amp; R28)</f>
        <v>0</v>
      </c>
      <c r="T27" s="41" t="e">
        <f t="shared" ca="1" si="9"/>
        <v>#REF!</v>
      </c>
      <c r="U27" s="42" t="e">
        <f t="shared" ca="1" si="0"/>
        <v>#REF!</v>
      </c>
    </row>
    <row r="28" spans="1:21" x14ac:dyDescent="0.25">
      <c r="D28" s="34">
        <f t="shared" si="1"/>
        <v>0</v>
      </c>
      <c r="E28" s="3">
        <f>COUNTIF(Vertices[Degree], "&gt;= " &amp; D28) - COUNTIF(Vertices[Degree], "&gt;=" &amp; D29)</f>
        <v>0</v>
      </c>
      <c r="F28" s="39">
        <f t="shared" si="2"/>
        <v>0</v>
      </c>
      <c r="G28" s="40">
        <f>COUNTIF(Vertices[In-Degree], "&gt;= " &amp; F28) - COUNTIF(Vertices[In-Degree], "&gt;=" &amp; F29)</f>
        <v>0</v>
      </c>
      <c r="H28" s="39">
        <f t="shared" si="3"/>
        <v>0</v>
      </c>
      <c r="I28" s="40">
        <f>COUNTIF(Vertices[Out-Degree], "&gt;= " &amp; H28) - COUNTIF(Vertices[Out-Degree], "&gt;=" &amp; H29)</f>
        <v>0</v>
      </c>
      <c r="J28" s="39">
        <f t="shared" si="4"/>
        <v>0</v>
      </c>
      <c r="K28" s="40">
        <f>COUNTIF(Vertices[Betweenness Centrality], "&gt;= " &amp; J28) - COUNTIF(Vertices[Betweenness Centrality], "&gt;=" &amp; J29)</f>
        <v>0</v>
      </c>
      <c r="L28" s="39">
        <f t="shared" si="5"/>
        <v>0</v>
      </c>
      <c r="M28" s="40">
        <f>COUNTIF(Vertices[Closeness Centrality], "&gt;= " &amp; L28) - COUNTIF(Vertices[Closeness Centrality], "&gt;=" &amp; L29)</f>
        <v>0</v>
      </c>
      <c r="N28" s="39">
        <f t="shared" si="6"/>
        <v>0</v>
      </c>
      <c r="O28" s="40">
        <f>COUNTIF(Vertices[Eigenvector Centrality], "&gt;= " &amp; N28) - COUNTIF(Vertices[Eigenvector Centrality], "&gt;=" &amp; N29)</f>
        <v>0</v>
      </c>
      <c r="P28" s="39">
        <f t="shared" si="7"/>
        <v>0</v>
      </c>
      <c r="Q28" s="40">
        <f>COUNTIF(Vertices[PageRank], "&gt;= " &amp; P28) - COUNTIF(Vertices[PageRank], "&gt;=" &amp; P29)</f>
        <v>0</v>
      </c>
      <c r="R28" s="39">
        <f t="shared" si="8"/>
        <v>0</v>
      </c>
      <c r="S28" s="45">
        <f>COUNTIF(Vertices[Clustering Coefficient], "&gt;= " &amp; R28) - COUNTIF(Vertices[Clustering Coefficient], "&gt;=" &amp; R29)</f>
        <v>0</v>
      </c>
      <c r="T28" s="39" t="e">
        <f t="shared" ca="1" si="9"/>
        <v>#REF!</v>
      </c>
      <c r="U28" s="40" t="e">
        <f t="shared" ca="1" si="0"/>
        <v>#REF!</v>
      </c>
    </row>
    <row r="29" spans="1:21" x14ac:dyDescent="0.25">
      <c r="A29" t="s">
        <v>163</v>
      </c>
      <c r="B29" t="s">
        <v>17</v>
      </c>
      <c r="D29" s="34">
        <f t="shared" si="1"/>
        <v>0</v>
      </c>
      <c r="E29" s="3">
        <f>COUNTIF(Vertices[Degree], "&gt;= " &amp; D29) - COUNTIF(Vertices[Degree], "&gt;=" &amp; D30)</f>
        <v>0</v>
      </c>
      <c r="F29" s="41">
        <f t="shared" si="2"/>
        <v>0</v>
      </c>
      <c r="G29" s="42">
        <f>COUNTIF(Vertices[In-Degree], "&gt;= " &amp; F29) - COUNTIF(Vertices[In-Degree], "&gt;=" &amp; F30)</f>
        <v>0</v>
      </c>
      <c r="H29" s="41">
        <f t="shared" si="3"/>
        <v>0</v>
      </c>
      <c r="I29" s="42">
        <f>COUNTIF(Vertices[Out-Degree], "&gt;= " &amp; H29) - COUNTIF(Vertices[Out-Degree], "&gt;=" &amp; H30)</f>
        <v>0</v>
      </c>
      <c r="J29" s="41">
        <f t="shared" si="4"/>
        <v>0</v>
      </c>
      <c r="K29" s="42">
        <f>COUNTIF(Vertices[Betweenness Centrality], "&gt;= " &amp; J29) - COUNTIF(Vertices[Betweenness Centrality], "&gt;=" &amp; J30)</f>
        <v>0</v>
      </c>
      <c r="L29" s="41">
        <f t="shared" si="5"/>
        <v>0</v>
      </c>
      <c r="M29" s="42">
        <f>COUNTIF(Vertices[Closeness Centrality], "&gt;= " &amp; L29) - COUNTIF(Vertices[Closeness Centrality], "&gt;=" &amp; L30)</f>
        <v>0</v>
      </c>
      <c r="N29" s="41">
        <f t="shared" si="6"/>
        <v>0</v>
      </c>
      <c r="O29" s="42">
        <f>COUNTIF(Vertices[Eigenvector Centrality], "&gt;= " &amp; N29) - COUNTIF(Vertices[Eigenvector Centrality], "&gt;=" &amp; N30)</f>
        <v>0</v>
      </c>
      <c r="P29" s="41">
        <f t="shared" si="7"/>
        <v>0</v>
      </c>
      <c r="Q29" s="42">
        <f>COUNTIF(Vertices[PageRank], "&gt;= " &amp; P29) - COUNTIF(Vertices[PageRank], "&gt;=" &amp; P30)</f>
        <v>0</v>
      </c>
      <c r="R29" s="41">
        <f t="shared" si="8"/>
        <v>0</v>
      </c>
      <c r="S29" s="46">
        <f>COUNTIF(Vertices[Clustering Coefficient], "&gt;= " &amp; R29) - COUNTIF(Vertices[Clustering Coefficient], "&gt;=" &amp; R30)</f>
        <v>0</v>
      </c>
      <c r="T29" s="41" t="e">
        <f t="shared" ca="1" si="9"/>
        <v>#REF!</v>
      </c>
      <c r="U29" s="42" t="e">
        <f t="shared" ca="1" si="0"/>
        <v>#REF!</v>
      </c>
    </row>
    <row r="30" spans="1:21" x14ac:dyDescent="0.25">
      <c r="A30" s="35"/>
      <c r="B30" s="35"/>
      <c r="D30" s="34">
        <f t="shared" si="1"/>
        <v>0</v>
      </c>
      <c r="E30" s="3">
        <f>COUNTIF(Vertices[Degree], "&gt;= " &amp; D30) - COUNTIF(Vertices[Degree], "&gt;=" &amp; D31)</f>
        <v>0</v>
      </c>
      <c r="F30" s="39">
        <f t="shared" si="2"/>
        <v>0</v>
      </c>
      <c r="G30" s="40">
        <f>COUNTIF(Vertices[In-Degree], "&gt;= " &amp; F30) - COUNTIF(Vertices[In-Degree], "&gt;=" &amp; F31)</f>
        <v>0</v>
      </c>
      <c r="H30" s="39">
        <f t="shared" si="3"/>
        <v>0</v>
      </c>
      <c r="I30" s="40">
        <f>COUNTIF(Vertices[Out-Degree], "&gt;= " &amp; H30) - COUNTIF(Vertices[Out-Degree], "&gt;=" &amp; H31)</f>
        <v>0</v>
      </c>
      <c r="J30" s="39">
        <f t="shared" si="4"/>
        <v>0</v>
      </c>
      <c r="K30" s="40">
        <f>COUNTIF(Vertices[Betweenness Centrality], "&gt;= " &amp; J30) - COUNTIF(Vertices[Betweenness Centrality], "&gt;=" &amp; J31)</f>
        <v>0</v>
      </c>
      <c r="L30" s="39">
        <f t="shared" si="5"/>
        <v>0</v>
      </c>
      <c r="M30" s="40">
        <f>COUNTIF(Vertices[Closeness Centrality], "&gt;= " &amp; L30) - COUNTIF(Vertices[Closeness Centrality], "&gt;=" &amp; L31)</f>
        <v>0</v>
      </c>
      <c r="N30" s="39">
        <f t="shared" si="6"/>
        <v>0</v>
      </c>
      <c r="O30" s="40">
        <f>COUNTIF(Vertices[Eigenvector Centrality], "&gt;= " &amp; N30) - COUNTIF(Vertices[Eigenvector Centrality], "&gt;=" &amp; N31)</f>
        <v>0</v>
      </c>
      <c r="P30" s="39">
        <f t="shared" si="7"/>
        <v>0</v>
      </c>
      <c r="Q30" s="40">
        <f>COUNTIF(Vertices[PageRank], "&gt;= " &amp; P30) - COUNTIF(Vertices[PageRank], "&gt;=" &amp; P31)</f>
        <v>0</v>
      </c>
      <c r="R30" s="39">
        <f t="shared" si="8"/>
        <v>0</v>
      </c>
      <c r="S30" s="45">
        <f>COUNTIF(Vertices[Clustering Coefficient], "&gt;= " &amp; R30) - COUNTIF(Vertices[Clustering Coefficient], "&gt;=" &amp; R31)</f>
        <v>0</v>
      </c>
      <c r="T30" s="39" t="e">
        <f t="shared" ca="1" si="9"/>
        <v>#REF!</v>
      </c>
      <c r="U30" s="40" t="e">
        <f t="shared" ca="1" si="0"/>
        <v>#REF!</v>
      </c>
    </row>
    <row r="31" spans="1:21" x14ac:dyDescent="0.25">
      <c r="D31" s="34">
        <f t="shared" si="1"/>
        <v>0</v>
      </c>
      <c r="E31" s="3">
        <f>COUNTIF(Vertices[Degree], "&gt;= " &amp; D31) - COUNTIF(Vertices[Degree], "&gt;=" &amp; D32)</f>
        <v>0</v>
      </c>
      <c r="F31" s="41">
        <f t="shared" si="2"/>
        <v>0</v>
      </c>
      <c r="G31" s="42">
        <f>COUNTIF(Vertices[In-Degree], "&gt;= " &amp; F31) - COUNTIF(Vertices[In-Degree], "&gt;=" &amp; F32)</f>
        <v>0</v>
      </c>
      <c r="H31" s="41">
        <f t="shared" si="3"/>
        <v>0</v>
      </c>
      <c r="I31" s="42">
        <f>COUNTIF(Vertices[Out-Degree], "&gt;= " &amp; H31) - COUNTIF(Vertices[Out-Degree], "&gt;=" &amp; H32)</f>
        <v>0</v>
      </c>
      <c r="J31" s="41">
        <f t="shared" si="4"/>
        <v>0</v>
      </c>
      <c r="K31" s="42">
        <f>COUNTIF(Vertices[Betweenness Centrality], "&gt;= " &amp; J31) - COUNTIF(Vertices[Betweenness Centrality], "&gt;=" &amp; J32)</f>
        <v>0</v>
      </c>
      <c r="L31" s="41">
        <f t="shared" si="5"/>
        <v>0</v>
      </c>
      <c r="M31" s="42">
        <f>COUNTIF(Vertices[Closeness Centrality], "&gt;= " &amp; L31) - COUNTIF(Vertices[Closeness Centrality], "&gt;=" &amp; L32)</f>
        <v>0</v>
      </c>
      <c r="N31" s="41">
        <f t="shared" si="6"/>
        <v>0</v>
      </c>
      <c r="O31" s="42">
        <f>COUNTIF(Vertices[Eigenvector Centrality], "&gt;= " &amp; N31) - COUNTIF(Vertices[Eigenvector Centrality], "&gt;=" &amp; N32)</f>
        <v>0</v>
      </c>
      <c r="P31" s="41">
        <f t="shared" si="7"/>
        <v>0</v>
      </c>
      <c r="Q31" s="42">
        <f>COUNTIF(Vertices[PageRank], "&gt;= " &amp; P31) - COUNTIF(Vertices[PageRank], "&gt;=" &amp; P32)</f>
        <v>0</v>
      </c>
      <c r="R31" s="41">
        <f t="shared" si="8"/>
        <v>0</v>
      </c>
      <c r="S31" s="46">
        <f>COUNTIF(Vertices[Clustering Coefficient], "&gt;= " &amp; R31) - COUNTIF(Vertices[Clustering Coefficient], "&gt;=" &amp; R32)</f>
        <v>0</v>
      </c>
      <c r="T31" s="41" t="e">
        <f t="shared" ca="1" si="9"/>
        <v>#REF!</v>
      </c>
      <c r="U31" s="42" t="e">
        <f t="shared" ca="1" si="0"/>
        <v>#REF!</v>
      </c>
    </row>
    <row r="32" spans="1:21" x14ac:dyDescent="0.25">
      <c r="D32" s="34">
        <f t="shared" si="1"/>
        <v>0</v>
      </c>
      <c r="E32" s="3">
        <f>COUNTIF(Vertices[Degree], "&gt;= " &amp; D32) - COUNTIF(Vertices[Degree], "&gt;=" &amp; D33)</f>
        <v>0</v>
      </c>
      <c r="F32" s="39">
        <f t="shared" si="2"/>
        <v>0</v>
      </c>
      <c r="G32" s="40">
        <f>COUNTIF(Vertices[In-Degree], "&gt;= " &amp; F32) - COUNTIF(Vertices[In-Degree], "&gt;=" &amp; F33)</f>
        <v>0</v>
      </c>
      <c r="H32" s="39">
        <f t="shared" si="3"/>
        <v>0</v>
      </c>
      <c r="I32" s="40">
        <f>COUNTIF(Vertices[Out-Degree], "&gt;= " &amp; H32) - COUNTIF(Vertices[Out-Degree], "&gt;=" &amp; H33)</f>
        <v>0</v>
      </c>
      <c r="J32" s="39">
        <f t="shared" si="4"/>
        <v>0</v>
      </c>
      <c r="K32" s="40">
        <f>COUNTIF(Vertices[Betweenness Centrality], "&gt;= " &amp; J32) - COUNTIF(Vertices[Betweenness Centrality], "&gt;=" &amp; J33)</f>
        <v>0</v>
      </c>
      <c r="L32" s="39">
        <f t="shared" si="5"/>
        <v>0</v>
      </c>
      <c r="M32" s="40">
        <f>COUNTIF(Vertices[Closeness Centrality], "&gt;= " &amp; L32) - COUNTIF(Vertices[Closeness Centrality], "&gt;=" &amp; L33)</f>
        <v>0</v>
      </c>
      <c r="N32" s="39">
        <f t="shared" si="6"/>
        <v>0</v>
      </c>
      <c r="O32" s="40">
        <f>COUNTIF(Vertices[Eigenvector Centrality], "&gt;= " &amp; N32) - COUNTIF(Vertices[Eigenvector Centrality], "&gt;=" &amp; N33)</f>
        <v>0</v>
      </c>
      <c r="P32" s="39">
        <f t="shared" si="7"/>
        <v>0</v>
      </c>
      <c r="Q32" s="40">
        <f>COUNTIF(Vertices[PageRank], "&gt;= " &amp; P32) - COUNTIF(Vertices[PageRank], "&gt;=" &amp; P33)</f>
        <v>0</v>
      </c>
      <c r="R32" s="39">
        <f t="shared" si="8"/>
        <v>0</v>
      </c>
      <c r="S32" s="45">
        <f>COUNTIF(Vertices[Clustering Coefficient], "&gt;= " &amp; R32) - COUNTIF(Vertices[Clustering Coefficient], "&gt;=" &amp; R33)</f>
        <v>0</v>
      </c>
      <c r="T32" s="39" t="e">
        <f t="shared" ca="1" si="9"/>
        <v>#REF!</v>
      </c>
      <c r="U32" s="40" t="e">
        <f t="shared" ca="1" si="0"/>
        <v>#REF!</v>
      </c>
    </row>
    <row r="33" spans="1:21" x14ac:dyDescent="0.25">
      <c r="D33" s="34">
        <f t="shared" si="1"/>
        <v>0</v>
      </c>
      <c r="E33" s="3">
        <f>COUNTIF(Vertices[Degree], "&gt;= " &amp; D33) - COUNTIF(Vertices[Degree], "&gt;=" &amp; D34)</f>
        <v>0</v>
      </c>
      <c r="F33" s="41">
        <f t="shared" si="2"/>
        <v>0</v>
      </c>
      <c r="G33" s="42">
        <f>COUNTIF(Vertices[In-Degree], "&gt;= " &amp; F33) - COUNTIF(Vertices[In-Degree], "&gt;=" &amp; F34)</f>
        <v>0</v>
      </c>
      <c r="H33" s="41">
        <f t="shared" si="3"/>
        <v>0</v>
      </c>
      <c r="I33" s="42">
        <f>COUNTIF(Vertices[Out-Degree], "&gt;= " &amp; H33) - COUNTIF(Vertices[Out-Degree], "&gt;=" &amp; H34)</f>
        <v>0</v>
      </c>
      <c r="J33" s="41">
        <f t="shared" si="4"/>
        <v>0</v>
      </c>
      <c r="K33" s="42">
        <f>COUNTIF(Vertices[Betweenness Centrality], "&gt;= " &amp; J33) - COUNTIF(Vertices[Betweenness Centrality], "&gt;=" &amp; J34)</f>
        <v>0</v>
      </c>
      <c r="L33" s="41">
        <f t="shared" si="5"/>
        <v>0</v>
      </c>
      <c r="M33" s="42">
        <f>COUNTIF(Vertices[Closeness Centrality], "&gt;= " &amp; L33) - COUNTIF(Vertices[Closeness Centrality], "&gt;=" &amp; L34)</f>
        <v>0</v>
      </c>
      <c r="N33" s="41">
        <f t="shared" si="6"/>
        <v>0</v>
      </c>
      <c r="O33" s="42">
        <f>COUNTIF(Vertices[Eigenvector Centrality], "&gt;= " &amp; N33) - COUNTIF(Vertices[Eigenvector Centrality], "&gt;=" &amp; N34)</f>
        <v>0</v>
      </c>
      <c r="P33" s="41">
        <f t="shared" si="7"/>
        <v>0</v>
      </c>
      <c r="Q33" s="42">
        <f>COUNTIF(Vertices[PageRank], "&gt;= " &amp; P33) - COUNTIF(Vertices[PageRank], "&gt;=" &amp; P34)</f>
        <v>0</v>
      </c>
      <c r="R33" s="41">
        <f t="shared" si="8"/>
        <v>0</v>
      </c>
      <c r="S33" s="46">
        <f>COUNTIF(Vertices[Clustering Coefficient], "&gt;= " &amp; R33) - COUNTIF(Vertices[Clustering Coefficient], "&gt;=" &amp; R34)</f>
        <v>0</v>
      </c>
      <c r="T33" s="41" t="e">
        <f t="shared" ca="1" si="9"/>
        <v>#REF!</v>
      </c>
      <c r="U33" s="42" t="e">
        <f t="shared" ca="1" si="0"/>
        <v>#REF!</v>
      </c>
    </row>
    <row r="34" spans="1:21" x14ac:dyDescent="0.25">
      <c r="D34" s="34">
        <f t="shared" si="1"/>
        <v>0</v>
      </c>
      <c r="E34" s="3">
        <f>COUNTIF(Vertices[Degree], "&gt;= " &amp; D34) - COUNTIF(Vertices[Degree], "&gt;=" &amp; D35)</f>
        <v>0</v>
      </c>
      <c r="F34" s="39">
        <f t="shared" si="2"/>
        <v>0</v>
      </c>
      <c r="G34" s="40">
        <f>COUNTIF(Vertices[In-Degree], "&gt;= " &amp; F34) - COUNTIF(Vertices[In-Degree], "&gt;=" &amp; F35)</f>
        <v>0</v>
      </c>
      <c r="H34" s="39">
        <f t="shared" si="3"/>
        <v>0</v>
      </c>
      <c r="I34" s="40">
        <f>COUNTIF(Vertices[Out-Degree], "&gt;= " &amp; H34) - COUNTIF(Vertices[Out-Degree], "&gt;=" &amp; H35)</f>
        <v>0</v>
      </c>
      <c r="J34" s="39">
        <f t="shared" si="4"/>
        <v>0</v>
      </c>
      <c r="K34" s="40">
        <f>COUNTIF(Vertices[Betweenness Centrality], "&gt;= " &amp; J34) - COUNTIF(Vertices[Betweenness Centrality], "&gt;=" &amp; J35)</f>
        <v>0</v>
      </c>
      <c r="L34" s="39">
        <f t="shared" si="5"/>
        <v>0</v>
      </c>
      <c r="M34" s="40">
        <f>COUNTIF(Vertices[Closeness Centrality], "&gt;= " &amp; L34) - COUNTIF(Vertices[Closeness Centrality], "&gt;=" &amp; L35)</f>
        <v>0</v>
      </c>
      <c r="N34" s="39">
        <f t="shared" si="6"/>
        <v>0</v>
      </c>
      <c r="O34" s="40">
        <f>COUNTIF(Vertices[Eigenvector Centrality], "&gt;= " &amp; N34) - COUNTIF(Vertices[Eigenvector Centrality], "&gt;=" &amp; N35)</f>
        <v>0</v>
      </c>
      <c r="P34" s="39">
        <f t="shared" si="7"/>
        <v>0</v>
      </c>
      <c r="Q34" s="40">
        <f>COUNTIF(Vertices[PageRank], "&gt;= " &amp; P34) - COUNTIF(Vertices[PageRank], "&gt;=" &amp; P35)</f>
        <v>0</v>
      </c>
      <c r="R34" s="39">
        <f t="shared" si="8"/>
        <v>0</v>
      </c>
      <c r="S34" s="45">
        <f>COUNTIF(Vertices[Clustering Coefficient], "&gt;= " &amp; R34) - COUNTIF(Vertices[Clustering Coefficient], "&gt;=" &amp; R35)</f>
        <v>0</v>
      </c>
      <c r="T34" s="39" t="e">
        <f t="shared" ca="1" si="9"/>
        <v>#REF!</v>
      </c>
      <c r="U34" s="40" t="e">
        <f t="shared" ca="1" si="0"/>
        <v>#REF!</v>
      </c>
    </row>
    <row r="35" spans="1:21" x14ac:dyDescent="0.25">
      <c r="D35" s="34">
        <f t="shared" si="1"/>
        <v>0</v>
      </c>
      <c r="E35" s="3">
        <f>COUNTIF(Vertices[Degree], "&gt;= " &amp; D35) - COUNTIF(Vertices[Degree], "&gt;=" &amp; D36)</f>
        <v>0</v>
      </c>
      <c r="F35" s="41">
        <f t="shared" si="2"/>
        <v>0</v>
      </c>
      <c r="G35" s="42">
        <f>COUNTIF(Vertices[In-Degree], "&gt;= " &amp; F35) - COUNTIF(Vertices[In-Degree], "&gt;=" &amp; F36)</f>
        <v>0</v>
      </c>
      <c r="H35" s="41">
        <f t="shared" si="3"/>
        <v>0</v>
      </c>
      <c r="I35" s="42">
        <f>COUNTIF(Vertices[Out-Degree], "&gt;= " &amp; H35) - COUNTIF(Vertices[Out-Degree], "&gt;=" &amp; H36)</f>
        <v>0</v>
      </c>
      <c r="J35" s="41">
        <f t="shared" si="4"/>
        <v>0</v>
      </c>
      <c r="K35" s="42">
        <f>COUNTIF(Vertices[Betweenness Centrality], "&gt;= " &amp; J35) - COUNTIF(Vertices[Betweenness Centrality], "&gt;=" &amp; J36)</f>
        <v>0</v>
      </c>
      <c r="L35" s="41">
        <f t="shared" si="5"/>
        <v>0</v>
      </c>
      <c r="M35" s="42">
        <f>COUNTIF(Vertices[Closeness Centrality], "&gt;= " &amp; L35) - COUNTIF(Vertices[Closeness Centrality], "&gt;=" &amp; L36)</f>
        <v>0</v>
      </c>
      <c r="N35" s="41">
        <f t="shared" si="6"/>
        <v>0</v>
      </c>
      <c r="O35" s="42">
        <f>COUNTIF(Vertices[Eigenvector Centrality], "&gt;= " &amp; N35) - COUNTIF(Vertices[Eigenvector Centrality], "&gt;=" &amp; N36)</f>
        <v>0</v>
      </c>
      <c r="P35" s="41">
        <f t="shared" si="7"/>
        <v>0</v>
      </c>
      <c r="Q35" s="42">
        <f>COUNTIF(Vertices[PageRank], "&gt;= " &amp; P35) - COUNTIF(Vertices[PageRank], "&gt;=" &amp; P36)</f>
        <v>0</v>
      </c>
      <c r="R35" s="41">
        <f t="shared" si="8"/>
        <v>0</v>
      </c>
      <c r="S35" s="46">
        <f>COUNTIF(Vertices[Clustering Coefficient], "&gt;= " &amp; R35) - COUNTIF(Vertices[Clustering Coefficient], "&gt;=" &amp; R36)</f>
        <v>0</v>
      </c>
      <c r="T35" s="41" t="e">
        <f t="shared" ca="1" si="9"/>
        <v>#REF!</v>
      </c>
      <c r="U35" s="42" t="e">
        <f t="shared" ca="1" si="0"/>
        <v>#REF!</v>
      </c>
    </row>
    <row r="36" spans="1:21" x14ac:dyDescent="0.25">
      <c r="D36" s="34">
        <f t="shared" si="1"/>
        <v>0</v>
      </c>
      <c r="E36" s="3">
        <f>COUNTIF(Vertices[Degree], "&gt;= " &amp; D36) - COUNTIF(Vertices[Degree], "&gt;=" &amp; D37)</f>
        <v>0</v>
      </c>
      <c r="F36" s="39">
        <f t="shared" si="2"/>
        <v>0</v>
      </c>
      <c r="G36" s="40">
        <f>COUNTIF(Vertices[In-Degree], "&gt;= " &amp; F36) - COUNTIF(Vertices[In-Degree], "&gt;=" &amp; F37)</f>
        <v>0</v>
      </c>
      <c r="H36" s="39">
        <f t="shared" si="3"/>
        <v>0</v>
      </c>
      <c r="I36" s="40">
        <f>COUNTIF(Vertices[Out-Degree], "&gt;= " &amp; H36) - COUNTIF(Vertices[Out-Degree], "&gt;=" &amp; H37)</f>
        <v>0</v>
      </c>
      <c r="J36" s="39">
        <f t="shared" si="4"/>
        <v>0</v>
      </c>
      <c r="K36" s="40">
        <f>COUNTIF(Vertices[Betweenness Centrality], "&gt;= " &amp; J36) - COUNTIF(Vertices[Betweenness Centrality], "&gt;=" &amp; J37)</f>
        <v>0</v>
      </c>
      <c r="L36" s="39">
        <f t="shared" si="5"/>
        <v>0</v>
      </c>
      <c r="M36" s="40">
        <f>COUNTIF(Vertices[Closeness Centrality], "&gt;= " &amp; L36) - COUNTIF(Vertices[Closeness Centrality], "&gt;=" &amp; L37)</f>
        <v>0</v>
      </c>
      <c r="N36" s="39">
        <f t="shared" si="6"/>
        <v>0</v>
      </c>
      <c r="O36" s="40">
        <f>COUNTIF(Vertices[Eigenvector Centrality], "&gt;= " &amp; N36) - COUNTIF(Vertices[Eigenvector Centrality], "&gt;=" &amp; N37)</f>
        <v>0</v>
      </c>
      <c r="P36" s="39">
        <f t="shared" si="7"/>
        <v>0</v>
      </c>
      <c r="Q36" s="40">
        <f>COUNTIF(Vertices[PageRank], "&gt;= " &amp; P36) - COUNTIF(Vertices[PageRank], "&gt;=" &amp; P37)</f>
        <v>0</v>
      </c>
      <c r="R36" s="39">
        <f t="shared" si="8"/>
        <v>0</v>
      </c>
      <c r="S36" s="45">
        <f>COUNTIF(Vertices[Clustering Coefficient], "&gt;= " &amp; R36) - COUNTIF(Vertices[Clustering Coefficient], "&gt;=" &amp; R37)</f>
        <v>0</v>
      </c>
      <c r="T36" s="39" t="e">
        <f t="shared" ca="1" si="9"/>
        <v>#REF!</v>
      </c>
      <c r="U36" s="40" t="e">
        <f t="shared" ca="1" si="0"/>
        <v>#REF!</v>
      </c>
    </row>
    <row r="37" spans="1:21" x14ac:dyDescent="0.25">
      <c r="D37" s="34">
        <f t="shared" si="1"/>
        <v>0</v>
      </c>
      <c r="E37" s="3">
        <f>COUNTIF(Vertices[Degree], "&gt;= " &amp; D37) - COUNTIF(Vertices[Degree], "&gt;=" &amp; D38)</f>
        <v>0</v>
      </c>
      <c r="F37" s="41">
        <f t="shared" si="2"/>
        <v>0</v>
      </c>
      <c r="G37" s="42">
        <f>COUNTIF(Vertices[In-Degree], "&gt;= " &amp; F37) - COUNTIF(Vertices[In-Degree], "&gt;=" &amp; F38)</f>
        <v>0</v>
      </c>
      <c r="H37" s="41">
        <f t="shared" si="3"/>
        <v>0</v>
      </c>
      <c r="I37" s="42">
        <f>COUNTIF(Vertices[Out-Degree], "&gt;= " &amp; H37) - COUNTIF(Vertices[Out-Degree], "&gt;=" &amp; H38)</f>
        <v>0</v>
      </c>
      <c r="J37" s="41">
        <f t="shared" si="4"/>
        <v>0</v>
      </c>
      <c r="K37" s="42">
        <f>COUNTIF(Vertices[Betweenness Centrality], "&gt;= " &amp; J37) - COUNTIF(Vertices[Betweenness Centrality], "&gt;=" &amp; J38)</f>
        <v>0</v>
      </c>
      <c r="L37" s="41">
        <f t="shared" si="5"/>
        <v>0</v>
      </c>
      <c r="M37" s="42">
        <f>COUNTIF(Vertices[Closeness Centrality], "&gt;= " &amp; L37) - COUNTIF(Vertices[Closeness Centrality], "&gt;=" &amp; L38)</f>
        <v>0</v>
      </c>
      <c r="N37" s="41">
        <f t="shared" si="6"/>
        <v>0</v>
      </c>
      <c r="O37" s="42">
        <f>COUNTIF(Vertices[Eigenvector Centrality], "&gt;= " &amp; N37) - COUNTIF(Vertices[Eigenvector Centrality], "&gt;=" &amp; N38)</f>
        <v>0</v>
      </c>
      <c r="P37" s="41">
        <f t="shared" si="7"/>
        <v>0</v>
      </c>
      <c r="Q37" s="42">
        <f>COUNTIF(Vertices[PageRank], "&gt;= " &amp; P37) - COUNTIF(Vertices[PageRank], "&gt;=" &amp; P38)</f>
        <v>0</v>
      </c>
      <c r="R37" s="41">
        <f t="shared" si="8"/>
        <v>0</v>
      </c>
      <c r="S37" s="46">
        <f>COUNTIF(Vertices[Clustering Coefficient], "&gt;= " &amp; R37) - COUNTIF(Vertices[Clustering Coefficient], "&gt;=" &amp; R38)</f>
        <v>0</v>
      </c>
      <c r="T37" s="41" t="e">
        <f t="shared" ca="1" si="9"/>
        <v>#REF!</v>
      </c>
      <c r="U37" s="42" t="e">
        <f t="shared" ca="1" si="0"/>
        <v>#REF!</v>
      </c>
    </row>
    <row r="38" spans="1:21" x14ac:dyDescent="0.25">
      <c r="D38" s="34">
        <f t="shared" si="1"/>
        <v>0</v>
      </c>
      <c r="E38" s="3">
        <f>COUNTIF(Vertices[Degree], "&gt;= " &amp; D38) - COUNTIF(Vertices[Degree], "&gt;=" &amp; D39)</f>
        <v>0</v>
      </c>
      <c r="F38" s="39">
        <f t="shared" si="2"/>
        <v>0</v>
      </c>
      <c r="G38" s="40">
        <f>COUNTIF(Vertices[In-Degree], "&gt;= " &amp; F38) - COUNTIF(Vertices[In-Degree], "&gt;=" &amp; F39)</f>
        <v>0</v>
      </c>
      <c r="H38" s="39">
        <f t="shared" si="3"/>
        <v>0</v>
      </c>
      <c r="I38" s="40">
        <f>COUNTIF(Vertices[Out-Degree], "&gt;= " &amp; H38) - COUNTIF(Vertices[Out-Degree], "&gt;=" &amp; H39)</f>
        <v>0</v>
      </c>
      <c r="J38" s="39">
        <f t="shared" si="4"/>
        <v>0</v>
      </c>
      <c r="K38" s="40">
        <f>COUNTIF(Vertices[Betweenness Centrality], "&gt;= " &amp; J38) - COUNTIF(Vertices[Betweenness Centrality], "&gt;=" &amp; J39)</f>
        <v>0</v>
      </c>
      <c r="L38" s="39">
        <f t="shared" si="5"/>
        <v>0</v>
      </c>
      <c r="M38" s="40">
        <f>COUNTIF(Vertices[Closeness Centrality], "&gt;= " &amp; L38) - COUNTIF(Vertices[Closeness Centrality], "&gt;=" &amp; L39)</f>
        <v>0</v>
      </c>
      <c r="N38" s="39">
        <f t="shared" si="6"/>
        <v>0</v>
      </c>
      <c r="O38" s="40">
        <f>COUNTIF(Vertices[Eigenvector Centrality], "&gt;= " &amp; N38) - COUNTIF(Vertices[Eigenvector Centrality], "&gt;=" &amp; N39)</f>
        <v>0</v>
      </c>
      <c r="P38" s="39">
        <f t="shared" si="7"/>
        <v>0</v>
      </c>
      <c r="Q38" s="40">
        <f>COUNTIF(Vertices[PageRank], "&gt;= " &amp; P38) - COUNTIF(Vertices[PageRank], "&gt;=" &amp; P39)</f>
        <v>0</v>
      </c>
      <c r="R38" s="39">
        <f t="shared" si="8"/>
        <v>0</v>
      </c>
      <c r="S38" s="45">
        <f>COUNTIF(Vertices[Clustering Coefficient], "&gt;= " &amp; R38) - COUNTIF(Vertices[Clustering Coefficient], "&gt;=" &amp; R39)</f>
        <v>0</v>
      </c>
      <c r="T38" s="39" t="e">
        <f t="shared" ca="1" si="9"/>
        <v>#REF!</v>
      </c>
      <c r="U38" s="40" t="e">
        <f t="shared" ca="1" si="0"/>
        <v>#REF!</v>
      </c>
    </row>
    <row r="39" spans="1:21" x14ac:dyDescent="0.25">
      <c r="D39" s="34">
        <f t="shared" si="1"/>
        <v>0</v>
      </c>
      <c r="E39" s="3">
        <f>COUNTIF(Vertices[Degree], "&gt;= " &amp; D39) - COUNTIF(Vertices[Degree], "&gt;=" &amp; D40)</f>
        <v>0</v>
      </c>
      <c r="F39" s="41">
        <f t="shared" si="2"/>
        <v>0</v>
      </c>
      <c r="G39" s="42">
        <f>COUNTIF(Vertices[In-Degree], "&gt;= " &amp; F39) - COUNTIF(Vertices[In-Degree], "&gt;=" &amp; F40)</f>
        <v>0</v>
      </c>
      <c r="H39" s="41">
        <f t="shared" si="3"/>
        <v>0</v>
      </c>
      <c r="I39" s="42">
        <f>COUNTIF(Vertices[Out-Degree], "&gt;= " &amp; H39) - COUNTIF(Vertices[Out-Degree], "&gt;=" &amp; H40)</f>
        <v>0</v>
      </c>
      <c r="J39" s="41">
        <f t="shared" si="4"/>
        <v>0</v>
      </c>
      <c r="K39" s="42">
        <f>COUNTIF(Vertices[Betweenness Centrality], "&gt;= " &amp; J39) - COUNTIF(Vertices[Betweenness Centrality], "&gt;=" &amp; J40)</f>
        <v>0</v>
      </c>
      <c r="L39" s="41">
        <f t="shared" si="5"/>
        <v>0</v>
      </c>
      <c r="M39" s="42">
        <f>COUNTIF(Vertices[Closeness Centrality], "&gt;= " &amp; L39) - COUNTIF(Vertices[Closeness Centrality], "&gt;=" &amp; L40)</f>
        <v>0</v>
      </c>
      <c r="N39" s="41">
        <f t="shared" si="6"/>
        <v>0</v>
      </c>
      <c r="O39" s="42">
        <f>COUNTIF(Vertices[Eigenvector Centrality], "&gt;= " &amp; N39) - COUNTIF(Vertices[Eigenvector Centrality], "&gt;=" &amp; N40)</f>
        <v>0</v>
      </c>
      <c r="P39" s="41">
        <f t="shared" si="7"/>
        <v>0</v>
      </c>
      <c r="Q39" s="42">
        <f>COUNTIF(Vertices[PageRank], "&gt;= " &amp; P39) - COUNTIF(Vertices[PageRank], "&gt;=" &amp; P40)</f>
        <v>0</v>
      </c>
      <c r="R39" s="41">
        <f t="shared" si="8"/>
        <v>0</v>
      </c>
      <c r="S39" s="46">
        <f>COUNTIF(Vertices[Clustering Coefficient], "&gt;= " &amp; R39) - COUNTIF(Vertices[Clustering Coefficient], "&gt;=" &amp; R40)</f>
        <v>0</v>
      </c>
      <c r="T39" s="41" t="e">
        <f t="shared" ca="1" si="9"/>
        <v>#REF!</v>
      </c>
      <c r="U39" s="42" t="e">
        <f t="shared" ca="1" si="0"/>
        <v>#REF!</v>
      </c>
    </row>
    <row r="40" spans="1:21" x14ac:dyDescent="0.25">
      <c r="D40" s="34">
        <f t="shared" si="1"/>
        <v>0</v>
      </c>
      <c r="E40" s="3">
        <f>COUNTIF(Vertices[Degree], "&gt;= " &amp; D40) - COUNTIF(Vertices[Degree], "&gt;=" &amp; D41)</f>
        <v>0</v>
      </c>
      <c r="F40" s="39">
        <f t="shared" si="2"/>
        <v>0</v>
      </c>
      <c r="G40" s="40">
        <f>COUNTIF(Vertices[In-Degree], "&gt;= " &amp; F40) - COUNTIF(Vertices[In-Degree], "&gt;=" &amp; F41)</f>
        <v>0</v>
      </c>
      <c r="H40" s="39">
        <f t="shared" si="3"/>
        <v>0</v>
      </c>
      <c r="I40" s="40">
        <f>COUNTIF(Vertices[Out-Degree], "&gt;= " &amp; H40) - COUNTIF(Vertices[Out-Degree], "&gt;=" &amp; H41)</f>
        <v>0</v>
      </c>
      <c r="J40" s="39">
        <f t="shared" si="4"/>
        <v>0</v>
      </c>
      <c r="K40" s="40">
        <f>COUNTIF(Vertices[Betweenness Centrality], "&gt;= " &amp; J40) - COUNTIF(Vertices[Betweenness Centrality], "&gt;=" &amp; J41)</f>
        <v>0</v>
      </c>
      <c r="L40" s="39">
        <f t="shared" si="5"/>
        <v>0</v>
      </c>
      <c r="M40" s="40">
        <f>COUNTIF(Vertices[Closeness Centrality], "&gt;= " &amp; L40) - COUNTIF(Vertices[Closeness Centrality], "&gt;=" &amp; L41)</f>
        <v>0</v>
      </c>
      <c r="N40" s="39">
        <f t="shared" si="6"/>
        <v>0</v>
      </c>
      <c r="O40" s="40">
        <f>COUNTIF(Vertices[Eigenvector Centrality], "&gt;= " &amp; N40) - COUNTIF(Vertices[Eigenvector Centrality], "&gt;=" &amp; N41)</f>
        <v>0</v>
      </c>
      <c r="P40" s="39">
        <f t="shared" si="7"/>
        <v>0</v>
      </c>
      <c r="Q40" s="40">
        <f>COUNTIF(Vertices[PageRank], "&gt;= " &amp; P40) - COUNTIF(Vertices[PageRank], "&gt;=" &amp; P41)</f>
        <v>0</v>
      </c>
      <c r="R40" s="39">
        <f t="shared" si="8"/>
        <v>0</v>
      </c>
      <c r="S40" s="45">
        <f>COUNTIF(Vertices[Clustering Coefficient], "&gt;= " &amp; R40) - COUNTIF(Vertices[Clustering Coefficient], "&gt;=" &amp; R41)</f>
        <v>0</v>
      </c>
      <c r="T40" s="39" t="e">
        <f t="shared" ca="1" si="9"/>
        <v>#REF!</v>
      </c>
      <c r="U40" s="40" t="e">
        <f t="shared" ca="1" si="0"/>
        <v>#REF!</v>
      </c>
    </row>
    <row r="41" spans="1:21" x14ac:dyDescent="0.25">
      <c r="D41" s="34">
        <f t="shared" si="1"/>
        <v>0</v>
      </c>
      <c r="E41" s="3">
        <f>COUNTIF(Vertices[Degree], "&gt;= " &amp; D41) - COUNTIF(Vertices[Degree], "&gt;=" &amp; D42)</f>
        <v>0</v>
      </c>
      <c r="F41" s="41">
        <f t="shared" si="2"/>
        <v>0</v>
      </c>
      <c r="G41" s="42">
        <f>COUNTIF(Vertices[In-Degree], "&gt;= " &amp; F41) - COUNTIF(Vertices[In-Degree], "&gt;=" &amp; F42)</f>
        <v>0</v>
      </c>
      <c r="H41" s="41">
        <f t="shared" si="3"/>
        <v>0</v>
      </c>
      <c r="I41" s="42">
        <f>COUNTIF(Vertices[Out-Degree], "&gt;= " &amp; H41) - COUNTIF(Vertices[Out-Degree], "&gt;=" &amp; H42)</f>
        <v>0</v>
      </c>
      <c r="J41" s="41">
        <f t="shared" si="4"/>
        <v>0</v>
      </c>
      <c r="K41" s="42">
        <f>COUNTIF(Vertices[Betweenness Centrality], "&gt;= " &amp; J41) - COUNTIF(Vertices[Betweenness Centrality], "&gt;=" &amp; J42)</f>
        <v>0</v>
      </c>
      <c r="L41" s="41">
        <f t="shared" si="5"/>
        <v>0</v>
      </c>
      <c r="M41" s="42">
        <f>COUNTIF(Vertices[Closeness Centrality], "&gt;= " &amp; L41) - COUNTIF(Vertices[Closeness Centrality], "&gt;=" &amp; L42)</f>
        <v>0</v>
      </c>
      <c r="N41" s="41">
        <f t="shared" si="6"/>
        <v>0</v>
      </c>
      <c r="O41" s="42">
        <f>COUNTIF(Vertices[Eigenvector Centrality], "&gt;= " &amp; N41) - COUNTIF(Vertices[Eigenvector Centrality], "&gt;=" &amp; N42)</f>
        <v>0</v>
      </c>
      <c r="P41" s="41">
        <f t="shared" si="7"/>
        <v>0</v>
      </c>
      <c r="Q41" s="42">
        <f>COUNTIF(Vertices[PageRank], "&gt;= " &amp; P41) - COUNTIF(Vertices[PageRank], "&gt;=" &amp; P42)</f>
        <v>0</v>
      </c>
      <c r="R41" s="41">
        <f t="shared" si="8"/>
        <v>0</v>
      </c>
      <c r="S41" s="46">
        <f>COUNTIF(Vertices[Clustering Coefficient], "&gt;= " &amp; R41) - COUNTIF(Vertices[Clustering Coefficient], "&gt;=" &amp; R42)</f>
        <v>0</v>
      </c>
      <c r="T41" s="41" t="e">
        <f t="shared" ca="1" si="9"/>
        <v>#REF!</v>
      </c>
      <c r="U41" s="42" t="e">
        <f t="shared" ca="1" si="0"/>
        <v>#REF!</v>
      </c>
    </row>
    <row r="42" spans="1:21" x14ac:dyDescent="0.25">
      <c r="D42" s="34">
        <f t="shared" si="1"/>
        <v>0</v>
      </c>
      <c r="E42" s="3">
        <f>COUNTIF(Vertices[Degree], "&gt;= " &amp; D42) - COUNTIF(Vertices[Degree], "&gt;=" &amp; D43)</f>
        <v>0</v>
      </c>
      <c r="F42" s="39">
        <f t="shared" si="2"/>
        <v>0</v>
      </c>
      <c r="G42" s="40">
        <f>COUNTIF(Vertices[In-Degree], "&gt;= " &amp; F42) - COUNTIF(Vertices[In-Degree], "&gt;=" &amp; F43)</f>
        <v>0</v>
      </c>
      <c r="H42" s="39">
        <f t="shared" si="3"/>
        <v>0</v>
      </c>
      <c r="I42" s="40">
        <f>COUNTIF(Vertices[Out-Degree], "&gt;= " &amp; H42) - COUNTIF(Vertices[Out-Degree], "&gt;=" &amp; H43)</f>
        <v>0</v>
      </c>
      <c r="J42" s="39">
        <f t="shared" si="4"/>
        <v>0</v>
      </c>
      <c r="K42" s="40">
        <f>COUNTIF(Vertices[Betweenness Centrality], "&gt;= " &amp; J42) - COUNTIF(Vertices[Betweenness Centrality], "&gt;=" &amp; J43)</f>
        <v>0</v>
      </c>
      <c r="L42" s="39">
        <f t="shared" si="5"/>
        <v>0</v>
      </c>
      <c r="M42" s="40">
        <f>COUNTIF(Vertices[Closeness Centrality], "&gt;= " &amp; L42) - COUNTIF(Vertices[Closeness Centrality], "&gt;=" &amp; L43)</f>
        <v>0</v>
      </c>
      <c r="N42" s="39">
        <f t="shared" si="6"/>
        <v>0</v>
      </c>
      <c r="O42" s="40">
        <f>COUNTIF(Vertices[Eigenvector Centrality], "&gt;= " &amp; N42) - COUNTIF(Vertices[Eigenvector Centrality], "&gt;=" &amp; N43)</f>
        <v>0</v>
      </c>
      <c r="P42" s="39">
        <f t="shared" si="7"/>
        <v>0</v>
      </c>
      <c r="Q42" s="40">
        <f>COUNTIF(Vertices[PageRank], "&gt;= " &amp; P42) - COUNTIF(Vertices[PageRank], "&gt;=" &amp; P43)</f>
        <v>0</v>
      </c>
      <c r="R42" s="39">
        <f t="shared" si="8"/>
        <v>0</v>
      </c>
      <c r="S42" s="45">
        <f>COUNTIF(Vertices[Clustering Coefficient], "&gt;= " &amp; R42) - COUNTIF(Vertices[Clustering Coefficient], "&gt;=" &amp; R43)</f>
        <v>0</v>
      </c>
      <c r="T42" s="39" t="e">
        <f t="shared" ca="1" si="9"/>
        <v>#REF!</v>
      </c>
      <c r="U42" s="40" t="e">
        <f t="shared" ca="1" si="0"/>
        <v>#REF!</v>
      </c>
    </row>
    <row r="43" spans="1:21" x14ac:dyDescent="0.25">
      <c r="A43" s="35" t="s">
        <v>81</v>
      </c>
      <c r="B43" s="48" t="str">
        <f>IF(COUNT(Vertices[Degree])&gt;0, D2, NoMetricMessage)</f>
        <v>Not Available</v>
      </c>
      <c r="D43" s="34">
        <f t="shared" si="1"/>
        <v>0</v>
      </c>
      <c r="E43" s="3">
        <f>COUNTIF(Vertices[Degree], "&gt;= " &amp; D43) - COUNTIF(Vertices[Degree], "&gt;=" &amp; D44)</f>
        <v>0</v>
      </c>
      <c r="F43" s="41">
        <f t="shared" si="2"/>
        <v>0</v>
      </c>
      <c r="G43" s="42">
        <f>COUNTIF(Vertices[In-Degree], "&gt;= " &amp; F43) - COUNTIF(Vertices[In-Degree], "&gt;=" &amp; F44)</f>
        <v>0</v>
      </c>
      <c r="H43" s="41">
        <f t="shared" si="3"/>
        <v>0</v>
      </c>
      <c r="I43" s="42">
        <f>COUNTIF(Vertices[Out-Degree], "&gt;= " &amp; H43) - COUNTIF(Vertices[Out-Degree], "&gt;=" &amp; H44)</f>
        <v>0</v>
      </c>
      <c r="J43" s="41">
        <f t="shared" si="4"/>
        <v>0</v>
      </c>
      <c r="K43" s="42">
        <f>COUNTIF(Vertices[Betweenness Centrality], "&gt;= " &amp; J43) - COUNTIF(Vertices[Betweenness Centrality], "&gt;=" &amp; J44)</f>
        <v>0</v>
      </c>
      <c r="L43" s="41">
        <f t="shared" si="5"/>
        <v>0</v>
      </c>
      <c r="M43" s="42">
        <f>COUNTIF(Vertices[Closeness Centrality], "&gt;= " &amp; L43) - COUNTIF(Vertices[Closeness Centrality], "&gt;=" &amp; L44)</f>
        <v>0</v>
      </c>
      <c r="N43" s="41">
        <f t="shared" si="6"/>
        <v>0</v>
      </c>
      <c r="O43" s="42">
        <f>COUNTIF(Vertices[Eigenvector Centrality], "&gt;= " &amp; N43) - COUNTIF(Vertices[Eigenvector Centrality], "&gt;=" &amp; N44)</f>
        <v>0</v>
      </c>
      <c r="P43" s="41">
        <f t="shared" si="7"/>
        <v>0</v>
      </c>
      <c r="Q43" s="42">
        <f>COUNTIF(Vertices[PageRank], "&gt;= " &amp; P43) - COUNTIF(Vertices[PageRank], "&gt;=" &amp; P44)</f>
        <v>0</v>
      </c>
      <c r="R43" s="41">
        <f t="shared" si="8"/>
        <v>0</v>
      </c>
      <c r="S43" s="46">
        <f>COUNTIF(Vertices[Clustering Coefficient], "&gt;= " &amp; R43) - COUNTIF(Vertices[Clustering Coefficient], "&gt;=" &amp; R44)</f>
        <v>0</v>
      </c>
      <c r="T43" s="41" t="e">
        <f t="shared" ca="1" si="9"/>
        <v>#REF!</v>
      </c>
      <c r="U43" s="42" t="e">
        <f t="shared" ca="1" si="0"/>
        <v>#REF!</v>
      </c>
    </row>
    <row r="44" spans="1:21" x14ac:dyDescent="0.25">
      <c r="A44" s="35" t="s">
        <v>82</v>
      </c>
      <c r="B44" s="48" t="str">
        <f>IF(COUNT(Vertices[Degree])&gt;0, D45, NoMetricMessage)</f>
        <v>Not Available</v>
      </c>
      <c r="D44" s="34">
        <f t="shared" si="1"/>
        <v>0</v>
      </c>
      <c r="E44" s="3">
        <f>COUNTIF(Vertices[Degree], "&gt;= " &amp; D44) - COUNTIF(Vertices[Degree], "&gt;=" &amp; D45)</f>
        <v>0</v>
      </c>
      <c r="F44" s="39">
        <f t="shared" si="2"/>
        <v>0</v>
      </c>
      <c r="G44" s="40">
        <f>COUNTIF(Vertices[In-Degree], "&gt;= " &amp; F44) - COUNTIF(Vertices[In-Degree], "&gt;=" &amp; F45)</f>
        <v>0</v>
      </c>
      <c r="H44" s="39">
        <f t="shared" si="3"/>
        <v>0</v>
      </c>
      <c r="I44" s="40">
        <f>COUNTIF(Vertices[Out-Degree], "&gt;= " &amp; H44) - COUNTIF(Vertices[Out-Degree], "&gt;=" &amp; H45)</f>
        <v>0</v>
      </c>
      <c r="J44" s="39">
        <f t="shared" si="4"/>
        <v>0</v>
      </c>
      <c r="K44" s="40">
        <f>COUNTIF(Vertices[Betweenness Centrality], "&gt;= " &amp; J44) - COUNTIF(Vertices[Betweenness Centrality], "&gt;=" &amp; J45)</f>
        <v>0</v>
      </c>
      <c r="L44" s="39">
        <f t="shared" si="5"/>
        <v>0</v>
      </c>
      <c r="M44" s="40">
        <f>COUNTIF(Vertices[Closeness Centrality], "&gt;= " &amp; L44) - COUNTIF(Vertices[Closeness Centrality], "&gt;=" &amp; L45)</f>
        <v>0</v>
      </c>
      <c r="N44" s="39">
        <f t="shared" si="6"/>
        <v>0</v>
      </c>
      <c r="O44" s="40">
        <f>COUNTIF(Vertices[Eigenvector Centrality], "&gt;= " &amp; N44) - COUNTIF(Vertices[Eigenvector Centrality], "&gt;=" &amp; N45)</f>
        <v>0</v>
      </c>
      <c r="P44" s="39">
        <f t="shared" si="7"/>
        <v>0</v>
      </c>
      <c r="Q44" s="40">
        <f>COUNTIF(Vertices[PageRank], "&gt;= " &amp; P44) - COUNTIF(Vertices[PageRank], "&gt;=" &amp; P45)</f>
        <v>0</v>
      </c>
      <c r="R44" s="39">
        <f t="shared" si="8"/>
        <v>0</v>
      </c>
      <c r="S44" s="45">
        <f>COUNTIF(Vertices[Clustering Coefficient], "&gt;= " &amp; R44) - COUNTIF(Vertices[Clustering Coefficient], "&gt;=" &amp; R45)</f>
        <v>0</v>
      </c>
      <c r="T44" s="39" t="e">
        <f t="shared" ca="1" si="9"/>
        <v>#REF!</v>
      </c>
      <c r="U44" s="40" t="e">
        <f t="shared" ca="1" si="0"/>
        <v>#REF!</v>
      </c>
    </row>
    <row r="45" spans="1:21" x14ac:dyDescent="0.25">
      <c r="A45" s="35" t="s">
        <v>83</v>
      </c>
      <c r="B45" s="49" t="str">
        <f>IFERROR(AVERAGE(Vertices[Degree]),NoMetricMessage)</f>
        <v>Not Available</v>
      </c>
      <c r="D45" s="34">
        <f>MAX(Vertices[Degree])</f>
        <v>0</v>
      </c>
      <c r="E45" s="3">
        <f>COUNTIF(Vertices[Degree], "&gt;= " &amp; D45) - COUNTIF(Vertices[Degree], "&gt;=" &amp; D46)</f>
        <v>0</v>
      </c>
      <c r="F45" s="43">
        <f>MAX(Vertices[In-Degree])</f>
        <v>0</v>
      </c>
      <c r="G45" s="44">
        <f>COUNTIF(Vertices[In-Degree], "&gt;= " &amp; F45) - COUNTIF(Vertices[In-Degree], "&gt;=" &amp; F46)</f>
        <v>0</v>
      </c>
      <c r="H45" s="43">
        <f>MAX(Vertices[Out-Degree])</f>
        <v>0</v>
      </c>
      <c r="I45" s="44">
        <f>COUNTIF(Vertices[Out-Degree], "&gt;= " &amp; H45) - COUNTIF(Vertices[Out-Degree], "&gt;=" &amp; H46)</f>
        <v>0</v>
      </c>
      <c r="J45" s="43">
        <f>MAX(Vertices[Betweenness Centrality])</f>
        <v>0</v>
      </c>
      <c r="K45" s="44">
        <f>COUNTIF(Vertices[Betweenness Centrality], "&gt;= " &amp; J45) - COUNTIF(Vertices[Betweenness Centrality], "&gt;=" &amp; J46)</f>
        <v>0</v>
      </c>
      <c r="L45" s="43">
        <f>MAX(Vertices[Closeness Centrality])</f>
        <v>0</v>
      </c>
      <c r="M45" s="44">
        <f>COUNTIF(Vertices[Closeness Centrality], "&gt;= " &amp; L45) - COUNTIF(Vertices[Closeness Centrality], "&gt;=" &amp; L46)</f>
        <v>0</v>
      </c>
      <c r="N45" s="43">
        <f>MAX(Vertices[Eigenvector Centrality])</f>
        <v>0</v>
      </c>
      <c r="O45" s="44">
        <f>COUNTIF(Vertices[Eigenvector Centrality], "&gt;= " &amp; N45) - COUNTIF(Vertices[Eigenvector Centrality], "&gt;=" &amp; N46)</f>
        <v>0</v>
      </c>
      <c r="P45" s="43">
        <f>MAX(Vertices[PageRank])</f>
        <v>0</v>
      </c>
      <c r="Q45" s="44">
        <f>COUNTIF(Vertices[PageRank], "&gt;= " &amp; P45) - COUNTIF(Vertices[PageRank], "&gt;=" &amp; P46)</f>
        <v>0</v>
      </c>
      <c r="R45" s="43">
        <f>MAX(Vertices[Clustering Coefficient])</f>
        <v>0</v>
      </c>
      <c r="S45" s="47">
        <f>COUNTIF(Vertices[Clustering Coefficient], "&gt;= " &amp; R45) - COUNTIF(Vertices[Clustering Coefficient], "&gt;=" &amp; R46)</f>
        <v>0</v>
      </c>
      <c r="T45" s="43" t="e">
        <f ca="1">MAX(INDIRECT(DynamicFilterSourceColumnRange))</f>
        <v>#REF!</v>
      </c>
      <c r="U45" s="44" t="e">
        <f t="shared" ca="1" si="0"/>
        <v>#REF!</v>
      </c>
    </row>
    <row r="46" spans="1:21" x14ac:dyDescent="0.25">
      <c r="A46" s="35" t="s">
        <v>84</v>
      </c>
      <c r="B46" s="49" t="str">
        <f>IFERROR(MEDIAN(Vertices[Degree]),NoMetricMessage)</f>
        <v>Not Available</v>
      </c>
    </row>
    <row r="57" spans="1:2" x14ac:dyDescent="0.25">
      <c r="A57" s="35" t="s">
        <v>88</v>
      </c>
      <c r="B57" s="48" t="str">
        <f>IF(COUNT(Vertices[In-Degree])&gt;0, F2, NoMetricMessage)</f>
        <v>Not Available</v>
      </c>
    </row>
    <row r="58" spans="1:2" x14ac:dyDescent="0.25">
      <c r="A58" s="35" t="s">
        <v>89</v>
      </c>
      <c r="B58" s="48" t="str">
        <f>IF(COUNT(Vertices[In-Degree])&gt;0, F45, NoMetricMessage)</f>
        <v>Not Available</v>
      </c>
    </row>
    <row r="59" spans="1:2" x14ac:dyDescent="0.25">
      <c r="A59" s="35" t="s">
        <v>90</v>
      </c>
      <c r="B59" s="49" t="str">
        <f>IFERROR(AVERAGE(Vertices[In-Degree]),NoMetricMessage)</f>
        <v>Not Available</v>
      </c>
    </row>
    <row r="60" spans="1:2" x14ac:dyDescent="0.25">
      <c r="A60" s="35" t="s">
        <v>91</v>
      </c>
      <c r="B60" s="49" t="str">
        <f>IFERROR(MEDIAN(Vertices[In-Degree]),NoMetricMessage)</f>
        <v>Not Available</v>
      </c>
    </row>
    <row r="71" spans="1:2" x14ac:dyDescent="0.25">
      <c r="A71" s="35" t="s">
        <v>94</v>
      </c>
      <c r="B71" s="48" t="str">
        <f>IF(COUNT(Vertices[Out-Degree])&gt;0, H2, NoMetricMessage)</f>
        <v>Not Available</v>
      </c>
    </row>
    <row r="72" spans="1:2" x14ac:dyDescent="0.25">
      <c r="A72" s="35" t="s">
        <v>95</v>
      </c>
      <c r="B72" s="48" t="str">
        <f>IF(COUNT(Vertices[Out-Degree])&gt;0, H45, NoMetricMessage)</f>
        <v>Not Available</v>
      </c>
    </row>
    <row r="73" spans="1:2" x14ac:dyDescent="0.25">
      <c r="A73" s="35" t="s">
        <v>96</v>
      </c>
      <c r="B73" s="49" t="str">
        <f>IFERROR(AVERAGE(Vertices[Out-Degree]),NoMetricMessage)</f>
        <v>Not Available</v>
      </c>
    </row>
    <row r="74" spans="1:2" x14ac:dyDescent="0.25">
      <c r="A74" s="35" t="s">
        <v>97</v>
      </c>
      <c r="B74" s="49" t="str">
        <f>IFERROR(MEDIAN(Vertices[Out-Degree]),NoMetricMessage)</f>
        <v>Not Available</v>
      </c>
    </row>
    <row r="85" spans="1:2" x14ac:dyDescent="0.25">
      <c r="A85" s="35" t="s">
        <v>100</v>
      </c>
      <c r="B85" s="49" t="str">
        <f>IF(COUNT(Vertices[Betweenness Centrality])&gt;0, J2, NoMetricMessage)</f>
        <v>Not Available</v>
      </c>
    </row>
    <row r="86" spans="1:2" x14ac:dyDescent="0.25">
      <c r="A86" s="35" t="s">
        <v>101</v>
      </c>
      <c r="B86" s="49" t="str">
        <f>IF(COUNT(Vertices[Betweenness Centrality])&gt;0, J45, NoMetricMessage)</f>
        <v>Not Available</v>
      </c>
    </row>
    <row r="87" spans="1:2" x14ac:dyDescent="0.25">
      <c r="A87" s="35" t="s">
        <v>102</v>
      </c>
      <c r="B87" s="49" t="str">
        <f>IFERROR(AVERAGE(Vertices[Betweenness Centrality]),NoMetricMessage)</f>
        <v>Not Available</v>
      </c>
    </row>
    <row r="88" spans="1:2" x14ac:dyDescent="0.25">
      <c r="A88" s="35" t="s">
        <v>103</v>
      </c>
      <c r="B88" s="49" t="str">
        <f>IFERROR(MEDIAN(Vertices[Betweenness Centrality]),NoMetricMessage)</f>
        <v>Not Available</v>
      </c>
    </row>
    <row r="99" spans="1:2" x14ac:dyDescent="0.25">
      <c r="A99" s="35" t="s">
        <v>106</v>
      </c>
      <c r="B99" s="49" t="str">
        <f>IF(COUNT(Vertices[Closeness Centrality])&gt;0, L2, NoMetricMessage)</f>
        <v>Not Available</v>
      </c>
    </row>
    <row r="100" spans="1:2" x14ac:dyDescent="0.25">
      <c r="A100" s="35" t="s">
        <v>107</v>
      </c>
      <c r="B100" s="49" t="str">
        <f>IF(COUNT(Vertices[Closeness Centrality])&gt;0, L45, NoMetricMessage)</f>
        <v>Not Available</v>
      </c>
    </row>
    <row r="101" spans="1:2" x14ac:dyDescent="0.25">
      <c r="A101" s="35" t="s">
        <v>108</v>
      </c>
      <c r="B101" s="49" t="str">
        <f>IFERROR(AVERAGE(Vertices[Closeness Centrality]),NoMetricMessage)</f>
        <v>Not Available</v>
      </c>
    </row>
    <row r="102" spans="1:2" x14ac:dyDescent="0.25">
      <c r="A102" s="35" t="s">
        <v>109</v>
      </c>
      <c r="B102" s="49" t="str">
        <f>IFERROR(MEDIAN(Vertices[Closeness Centrality]),NoMetricMessage)</f>
        <v>Not Available</v>
      </c>
    </row>
    <row r="113" spans="1:2" x14ac:dyDescent="0.25">
      <c r="A113" s="35" t="s">
        <v>112</v>
      </c>
      <c r="B113" s="49" t="str">
        <f>IF(COUNT(Vertices[Eigenvector Centrality])&gt;0, N2, NoMetricMessage)</f>
        <v>Not Available</v>
      </c>
    </row>
    <row r="114" spans="1:2" x14ac:dyDescent="0.25">
      <c r="A114" s="35" t="s">
        <v>113</v>
      </c>
      <c r="B114" s="49" t="str">
        <f>IF(COUNT(Vertices[Eigenvector Centrality])&gt;0, N45, NoMetricMessage)</f>
        <v>Not Available</v>
      </c>
    </row>
    <row r="115" spans="1:2" x14ac:dyDescent="0.25">
      <c r="A115" s="35" t="s">
        <v>114</v>
      </c>
      <c r="B115" s="49" t="str">
        <f>IFERROR(AVERAGE(Vertices[Eigenvector Centrality]),NoMetricMessage)</f>
        <v>Not Available</v>
      </c>
    </row>
    <row r="116" spans="1:2" x14ac:dyDescent="0.25">
      <c r="A116" s="35" t="s">
        <v>115</v>
      </c>
      <c r="B116" s="49" t="str">
        <f>IFERROR(MEDIAN(Vertices[Eigenvector Centrality]),NoMetricMessage)</f>
        <v>Not Available</v>
      </c>
    </row>
    <row r="127" spans="1:2" x14ac:dyDescent="0.25">
      <c r="A127" s="35" t="s">
        <v>140</v>
      </c>
      <c r="B127" s="49" t="str">
        <f>IF(COUNT(Vertices[PageRank])&gt;0, P2, NoMetricMessage)</f>
        <v>Not Available</v>
      </c>
    </row>
    <row r="128" spans="1:2" x14ac:dyDescent="0.25">
      <c r="A128" s="35" t="s">
        <v>141</v>
      </c>
      <c r="B128" s="49" t="str">
        <f>IF(COUNT(Vertices[PageRank])&gt;0, P45, NoMetricMessage)</f>
        <v>Not Available</v>
      </c>
    </row>
    <row r="129" spans="1:2" x14ac:dyDescent="0.25">
      <c r="A129" s="35" t="s">
        <v>142</v>
      </c>
      <c r="B129" s="49" t="str">
        <f>IFERROR(AVERAGE(Vertices[PageRank]),NoMetricMessage)</f>
        <v>Not Available</v>
      </c>
    </row>
    <row r="130" spans="1:2" x14ac:dyDescent="0.25">
      <c r="A130" s="35" t="s">
        <v>143</v>
      </c>
      <c r="B130" s="49" t="str">
        <f>IFERROR(MEDIAN(Vertices[PageRank]),NoMetricMessage)</f>
        <v>Not Available</v>
      </c>
    </row>
    <row r="141" spans="1:2" x14ac:dyDescent="0.25">
      <c r="A141" s="35" t="s">
        <v>118</v>
      </c>
      <c r="B141" s="49" t="str">
        <f>IF(COUNT(Vertices[Clustering Coefficient])&gt;0, R2, NoMetricMessage)</f>
        <v>Not Available</v>
      </c>
    </row>
    <row r="142" spans="1:2" x14ac:dyDescent="0.25">
      <c r="A142" s="35" t="s">
        <v>119</v>
      </c>
      <c r="B142" s="49" t="str">
        <f>IF(COUNT(Vertices[Clustering Coefficient])&gt;0, R45, NoMetricMessage)</f>
        <v>Not Available</v>
      </c>
    </row>
    <row r="143" spans="1:2" x14ac:dyDescent="0.25">
      <c r="A143" s="35" t="s">
        <v>120</v>
      </c>
      <c r="B143" s="49" t="str">
        <f>IFERROR(AVERAGE(Vertices[Clustering Coefficient]),NoMetricMessage)</f>
        <v>Not Available</v>
      </c>
    </row>
    <row r="144" spans="1:2" x14ac:dyDescent="0.25">
      <c r="A144" s="35" t="s">
        <v>121</v>
      </c>
      <c r="B144" s="49" t="str">
        <f>IFERROR(MEDIAN(Vertices[Clustering Coefficient]),NoMetricMessage)</f>
        <v>Not Available</v>
      </c>
    </row>
  </sheetData>
  <dataConsolidate/>
  <pageMargins left="0.7" right="0.7" top="0.75" bottom="0.75" header="0.3" footer="0.3"/>
  <pageSetup orientation="portrait" horizontalDpi="0" verticalDpi="0" r:id="rId1"/>
  <drawing r:id="rId2"/>
  <legacyDrawing r:id="rId3"/>
  <tableParts count="4">
    <tablePart r:id="rId4"/>
    <tablePart r:id="rId5"/>
    <tablePart r:id="rId6"/>
    <tablePart r:id="rId7"/>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R23"/>
  <sheetViews>
    <sheetView workbookViewId="0">
      <selection activeCell="A2" sqref="A2"/>
    </sheetView>
  </sheetViews>
  <sheetFormatPr baseColWidth="10" defaultColWidth="9.140625" defaultRowHeight="15" x14ac:dyDescent="0.25"/>
  <cols>
    <col min="1" max="1" width="10.42578125" style="1" bestFit="1" customWidth="1"/>
    <col min="2" max="2" width="12.42578125" style="1" bestFit="1" customWidth="1"/>
    <col min="3" max="3" width="22.85546875" bestFit="1" customWidth="1"/>
    <col min="4" max="4" width="16.85546875" bestFit="1" customWidth="1"/>
    <col min="5" max="6" width="16.85546875" customWidth="1"/>
    <col min="7" max="7" width="14.28515625" bestFit="1" customWidth="1"/>
    <col min="8" max="8" width="14.28515625" customWidth="1"/>
    <col min="10" max="10" width="39.140625" bestFit="1" customWidth="1"/>
    <col min="11" max="11" width="10.85546875" bestFit="1" customWidth="1"/>
    <col min="13" max="13" width="8.42578125" bestFit="1" customWidth="1"/>
    <col min="14" max="14" width="10" bestFit="1" customWidth="1"/>
    <col min="15" max="15" width="11.85546875" bestFit="1" customWidth="1"/>
    <col min="16" max="16" width="12.140625" bestFit="1" customWidth="1"/>
  </cols>
  <sheetData>
    <row r="1" spans="1:18" s="4" customFormat="1" ht="36" customHeight="1" x14ac:dyDescent="0.25">
      <c r="A1" s="5" t="s">
        <v>6</v>
      </c>
      <c r="B1" s="5" t="s">
        <v>131</v>
      </c>
      <c r="C1" s="4" t="s">
        <v>7</v>
      </c>
      <c r="D1" s="4" t="s">
        <v>9</v>
      </c>
      <c r="E1" s="4" t="s">
        <v>164</v>
      </c>
      <c r="F1" s="5" t="s">
        <v>169</v>
      </c>
      <c r="G1" s="4" t="s">
        <v>14</v>
      </c>
      <c r="H1" s="4" t="s">
        <v>67</v>
      </c>
      <c r="J1" s="4" t="s">
        <v>18</v>
      </c>
      <c r="K1" s="4" t="s">
        <v>17</v>
      </c>
      <c r="M1" s="4" t="s">
        <v>22</v>
      </c>
      <c r="N1" s="4" t="s">
        <v>23</v>
      </c>
      <c r="O1" s="4" t="s">
        <v>24</v>
      </c>
      <c r="P1" s="4" t="s">
        <v>25</v>
      </c>
    </row>
    <row r="2" spans="1:18" x14ac:dyDescent="0.25">
      <c r="A2" s="1" t="s">
        <v>51</v>
      </c>
      <c r="B2" s="1" t="s">
        <v>132</v>
      </c>
      <c r="C2" t="s">
        <v>54</v>
      </c>
      <c r="D2" t="s">
        <v>55</v>
      </c>
      <c r="E2" t="s">
        <v>55</v>
      </c>
      <c r="F2" s="1" t="s">
        <v>51</v>
      </c>
      <c r="G2" t="s">
        <v>65</v>
      </c>
      <c r="H2" t="s">
        <v>159</v>
      </c>
      <c r="J2" t="s">
        <v>19</v>
      </c>
      <c r="K2">
        <v>108</v>
      </c>
    </row>
    <row r="3" spans="1:18" x14ac:dyDescent="0.25">
      <c r="A3" s="1" t="s">
        <v>52</v>
      </c>
      <c r="B3" s="1" t="s">
        <v>133</v>
      </c>
      <c r="C3" t="s">
        <v>52</v>
      </c>
      <c r="D3" t="s">
        <v>56</v>
      </c>
      <c r="E3" t="s">
        <v>56</v>
      </c>
      <c r="F3" s="1" t="s">
        <v>52</v>
      </c>
      <c r="G3" t="s">
        <v>66</v>
      </c>
      <c r="H3" t="s">
        <v>68</v>
      </c>
      <c r="J3" t="s">
        <v>30</v>
      </c>
      <c r="K3" t="s">
        <v>496</v>
      </c>
    </row>
    <row r="4" spans="1:18" x14ac:dyDescent="0.25">
      <c r="A4" s="1" t="s">
        <v>53</v>
      </c>
      <c r="B4" s="1" t="s">
        <v>134</v>
      </c>
      <c r="C4" t="s">
        <v>53</v>
      </c>
      <c r="D4" t="s">
        <v>57</v>
      </c>
      <c r="E4" t="s">
        <v>57</v>
      </c>
      <c r="F4" s="1" t="s">
        <v>53</v>
      </c>
      <c r="G4">
        <v>0</v>
      </c>
      <c r="H4" t="s">
        <v>69</v>
      </c>
      <c r="J4" s="12" t="s">
        <v>78</v>
      </c>
      <c r="K4" s="12"/>
    </row>
    <row r="5" spans="1:18" ht="409.5" x14ac:dyDescent="0.25">
      <c r="A5">
        <v>1</v>
      </c>
      <c r="B5" s="1" t="s">
        <v>135</v>
      </c>
      <c r="C5" t="s">
        <v>51</v>
      </c>
      <c r="D5" t="s">
        <v>58</v>
      </c>
      <c r="E5" t="s">
        <v>58</v>
      </c>
      <c r="F5">
        <v>1</v>
      </c>
      <c r="G5">
        <v>1</v>
      </c>
      <c r="H5" t="s">
        <v>70</v>
      </c>
      <c r="J5" t="s">
        <v>172</v>
      </c>
      <c r="K5" s="13" t="s">
        <v>498</v>
      </c>
    </row>
    <row r="6" spans="1:18" x14ac:dyDescent="0.25">
      <c r="A6">
        <v>0</v>
      </c>
      <c r="B6" s="1" t="s">
        <v>136</v>
      </c>
      <c r="C6">
        <v>1</v>
      </c>
      <c r="D6" t="s">
        <v>59</v>
      </c>
      <c r="E6" t="s">
        <v>59</v>
      </c>
      <c r="F6">
        <v>0</v>
      </c>
      <c r="H6" t="s">
        <v>71</v>
      </c>
      <c r="J6" t="s">
        <v>173</v>
      </c>
      <c r="K6">
        <v>1</v>
      </c>
      <c r="R6" t="s">
        <v>129</v>
      </c>
    </row>
    <row r="7" spans="1:18" x14ac:dyDescent="0.25">
      <c r="A7">
        <v>2</v>
      </c>
      <c r="B7">
        <v>1</v>
      </c>
      <c r="C7">
        <v>0</v>
      </c>
      <c r="D7" t="s">
        <v>60</v>
      </c>
      <c r="E7" t="s">
        <v>60</v>
      </c>
      <c r="F7">
        <v>2</v>
      </c>
      <c r="H7" t="s">
        <v>72</v>
      </c>
      <c r="J7" t="s">
        <v>174</v>
      </c>
      <c r="K7" t="s">
        <v>175</v>
      </c>
    </row>
    <row r="8" spans="1:18" x14ac:dyDescent="0.25">
      <c r="A8"/>
      <c r="B8">
        <v>2</v>
      </c>
      <c r="C8">
        <v>2</v>
      </c>
      <c r="D8" t="s">
        <v>61</v>
      </c>
      <c r="E8" t="s">
        <v>61</v>
      </c>
      <c r="H8" t="s">
        <v>73</v>
      </c>
      <c r="J8" t="s">
        <v>176</v>
      </c>
      <c r="K8" t="s">
        <v>4160</v>
      </c>
    </row>
    <row r="9" spans="1:18" x14ac:dyDescent="0.25">
      <c r="A9"/>
      <c r="B9">
        <v>3</v>
      </c>
      <c r="C9">
        <v>4</v>
      </c>
      <c r="D9" t="s">
        <v>62</v>
      </c>
      <c r="E9" t="s">
        <v>62</v>
      </c>
      <c r="H9" t="s">
        <v>74</v>
      </c>
    </row>
    <row r="10" spans="1:18" x14ac:dyDescent="0.25">
      <c r="A10"/>
      <c r="B10">
        <v>4</v>
      </c>
      <c r="D10" t="s">
        <v>63</v>
      </c>
      <c r="E10" t="s">
        <v>63</v>
      </c>
      <c r="H10" t="s">
        <v>75</v>
      </c>
    </row>
    <row r="11" spans="1:18" x14ac:dyDescent="0.25">
      <c r="A11"/>
      <c r="B11">
        <v>5</v>
      </c>
      <c r="D11" t="s">
        <v>46</v>
      </c>
      <c r="E11">
        <v>1</v>
      </c>
      <c r="H11" t="s">
        <v>76</v>
      </c>
    </row>
    <row r="12" spans="1:18" x14ac:dyDescent="0.25">
      <c r="A12"/>
      <c r="B12"/>
      <c r="D12" t="s">
        <v>64</v>
      </c>
      <c r="E12">
        <v>2</v>
      </c>
      <c r="H12">
        <v>0</v>
      </c>
    </row>
    <row r="13" spans="1:18" x14ac:dyDescent="0.25">
      <c r="A13"/>
      <c r="B13"/>
      <c r="D13">
        <v>1</v>
      </c>
      <c r="E13">
        <v>3</v>
      </c>
      <c r="H13">
        <v>1</v>
      </c>
    </row>
    <row r="14" spans="1:18" x14ac:dyDescent="0.25">
      <c r="D14">
        <v>2</v>
      </c>
      <c r="E14">
        <v>4</v>
      </c>
      <c r="H14">
        <v>2</v>
      </c>
    </row>
    <row r="15" spans="1:18" x14ac:dyDescent="0.25">
      <c r="D15">
        <v>3</v>
      </c>
      <c r="E15">
        <v>5</v>
      </c>
      <c r="H15">
        <v>3</v>
      </c>
    </row>
    <row r="16" spans="1:18" x14ac:dyDescent="0.25">
      <c r="D16">
        <v>4</v>
      </c>
      <c r="E16">
        <v>6</v>
      </c>
      <c r="H16">
        <v>4</v>
      </c>
    </row>
    <row r="17" spans="4:8" x14ac:dyDescent="0.25">
      <c r="D17">
        <v>5</v>
      </c>
      <c r="E17">
        <v>7</v>
      </c>
      <c r="H17">
        <v>5</v>
      </c>
    </row>
    <row r="18" spans="4:8" x14ac:dyDescent="0.25">
      <c r="D18">
        <v>6</v>
      </c>
      <c r="E18">
        <v>8</v>
      </c>
      <c r="H18">
        <v>6</v>
      </c>
    </row>
    <row r="19" spans="4:8" x14ac:dyDescent="0.25">
      <c r="D19">
        <v>7</v>
      </c>
      <c r="E19">
        <v>9</v>
      </c>
      <c r="H19">
        <v>7</v>
      </c>
    </row>
    <row r="20" spans="4:8" x14ac:dyDescent="0.25">
      <c r="D20">
        <v>8</v>
      </c>
      <c r="H20">
        <v>8</v>
      </c>
    </row>
    <row r="21" spans="4:8" x14ac:dyDescent="0.25">
      <c r="D21">
        <v>9</v>
      </c>
      <c r="H21">
        <v>9</v>
      </c>
    </row>
    <row r="22" spans="4:8" x14ac:dyDescent="0.25">
      <c r="D22">
        <v>10</v>
      </c>
    </row>
    <row r="23" spans="4:8" x14ac:dyDescent="0.25">
      <c r="D23">
        <v>11</v>
      </c>
    </row>
  </sheetData>
  <dataConsolidate/>
  <pageMargins left="0.7" right="0.7" top="0.75" bottom="0.75" header="0.3" footer="0.3"/>
  <pageSetup orientation="portrait" horizontalDpi="0" verticalDpi="0" r:id="rId1"/>
  <drawing r:id="rId2"/>
  <tableParts count="2">
    <tablePart r:id="rId3"/>
    <tablePart r:id="rId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cdm:cachedDataManifest xmlns:cdm="http://schemas.microsoft.com/2004/VisualStudio/Tools/Applications/CachedDataManifest.xsd" cdm:revision="1"/>
</file>

<file path=customXml/itemProps1.xml><?xml version="1.0" encoding="utf-8"?>
<ds:datastoreItem xmlns:ds="http://schemas.openxmlformats.org/officeDocument/2006/customXml" ds:itemID="{A0DA42DC-2778-4DDE-8B30-A27B19A55658}">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7</vt:i4>
      </vt:variant>
      <vt:variant>
        <vt:lpstr>Plages nommées</vt:lpstr>
      </vt:variant>
      <vt:variant>
        <vt:i4>13</vt:i4>
      </vt:variant>
    </vt:vector>
  </HeadingPairs>
  <TitlesOfParts>
    <vt:vector size="20" baseType="lpstr">
      <vt:lpstr>Edges</vt:lpstr>
      <vt:lpstr>Vertices</vt:lpstr>
      <vt:lpstr>Do Not Delete</vt:lpstr>
      <vt:lpstr>Groups</vt:lpstr>
      <vt:lpstr>Group Vertices</vt:lpstr>
      <vt:lpstr>Overall Metrics</vt:lpstr>
      <vt:lpstr>Misc</vt:lpstr>
      <vt:lpstr>BinDivisor</vt:lpstr>
      <vt:lpstr>DynamicFilterForceCalculationRange</vt:lpstr>
      <vt:lpstr>DynamicFilterSourceColumnRange</vt:lpstr>
      <vt:lpstr>NoMetricMessage</vt:lpstr>
      <vt:lpstr>NotAvailable</vt:lpstr>
      <vt:lpstr>ValidBooleansDefaultFalse</vt:lpstr>
      <vt:lpstr>ValidEdgeStyles</vt:lpstr>
      <vt:lpstr>ValidEdgeVisibilities</vt:lpstr>
      <vt:lpstr>ValidGroupShapes</vt:lpstr>
      <vt:lpstr>ValidGroupVisibilities</vt:lpstr>
      <vt:lpstr>ValidVertexLabelPositions</vt:lpstr>
      <vt:lpstr>ValidVertexShapes</vt:lpstr>
      <vt:lpstr>ValidVertexVisibilities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Soulaimane Lahrech</dc:creator>
  <cp:lastModifiedBy>Soulaimane Lahrech</cp:lastModifiedBy>
  <dcterms:created xsi:type="dcterms:W3CDTF">2008-01-30T00:41:58Z</dcterms:created>
  <dcterms:modified xsi:type="dcterms:W3CDTF">2016-04-21T23:37:12Z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2fab5c60-e3b5-439b-8f29-2ddb446af29a</vt:lpwstr>
  </property>
  <property fmtid="{D5CDD505-2E9C-101B-9397-08002B2CF9AE}" pid="3" name="_AssemblyLocation">
    <vt:lpwstr>http://www.nodexlgraphgallery.org/NodeXLSetup/Smrf.NodeXL.ExcelTemplate.vsto|aa51c0f3-62b4-4782-83a8-a15dcdd17698</vt:lpwstr>
  </property>
  <property fmtid="{D5CDD505-2E9C-101B-9397-08002B2CF9AE}" pid="4" name="_AssemblyName">
    <vt:lpwstr>4E3C66D5-58D4-491E-A7D4-64AF99AF6E8B</vt:lpwstr>
  </property>
  <property fmtid="{D5CDD505-2E9C-101B-9397-08002B2CF9AE}" pid="5" name="Solution ID">
    <vt:lpwstr>{15727DE6-F92D-4E46-ACB4-0E2C58B31A18}</vt:lpwstr>
  </property>
</Properties>
</file>