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\giardello\user_data\"/>
    </mc:Choice>
  </mc:AlternateContent>
  <xr:revisionPtr revIDLastSave="0" documentId="8_{FFA8080E-0372-4339-806F-1AD6D2268951}" xr6:coauthVersionLast="40" xr6:coauthVersionMax="40" xr10:uidLastSave="{00000000-0000-0000-0000-000000000000}"/>
  <bookViews>
    <workbookView xWindow="0" yWindow="0" windowWidth="28800" windowHeight="13425" xr2:uid="{65922E26-C0D2-45FE-9AB1-C26A5B45B505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83" i="1" l="1"/>
  <c r="AB183" i="1"/>
  <c r="Z183" i="1"/>
  <c r="Y183" i="1"/>
  <c r="X183" i="1"/>
  <c r="W183" i="1"/>
  <c r="U183" i="1"/>
  <c r="T183" i="1"/>
  <c r="O183" i="1"/>
  <c r="N183" i="1"/>
  <c r="H183" i="1"/>
  <c r="G183" i="1"/>
  <c r="C183" i="1"/>
  <c r="AC182" i="1"/>
  <c r="AB182" i="1"/>
  <c r="Z182" i="1"/>
  <c r="Y182" i="1"/>
  <c r="X182" i="1"/>
  <c r="W182" i="1"/>
  <c r="Q182" i="1"/>
  <c r="O182" i="1"/>
  <c r="N182" i="1"/>
  <c r="H182" i="1"/>
  <c r="G182" i="1"/>
  <c r="C182" i="1"/>
  <c r="AC181" i="1"/>
  <c r="AB181" i="1"/>
  <c r="Z181" i="1"/>
  <c r="Y181" i="1"/>
  <c r="X181" i="1"/>
  <c r="W181" i="1"/>
  <c r="U181" i="1"/>
  <c r="T181" i="1"/>
  <c r="O181" i="1"/>
  <c r="N181" i="1"/>
  <c r="H181" i="1"/>
  <c r="G181" i="1"/>
  <c r="C181" i="1"/>
  <c r="AC180" i="1"/>
  <c r="AB180" i="1"/>
  <c r="Z180" i="1"/>
  <c r="Y180" i="1"/>
  <c r="X180" i="1"/>
  <c r="W180" i="1"/>
  <c r="Q180" i="1"/>
  <c r="O180" i="1"/>
  <c r="N180" i="1"/>
  <c r="H180" i="1"/>
  <c r="G180" i="1"/>
  <c r="C180" i="1"/>
  <c r="AC179" i="1"/>
  <c r="AB179" i="1"/>
  <c r="Z179" i="1"/>
  <c r="Y179" i="1"/>
  <c r="X179" i="1"/>
  <c r="W179" i="1"/>
  <c r="U179" i="1"/>
  <c r="T179" i="1"/>
  <c r="O179" i="1"/>
  <c r="N179" i="1"/>
  <c r="H179" i="1"/>
  <c r="G179" i="1"/>
  <c r="C179" i="1"/>
  <c r="AC178" i="1"/>
  <c r="AB178" i="1"/>
  <c r="Z178" i="1"/>
  <c r="Y178" i="1"/>
  <c r="X178" i="1"/>
  <c r="W178" i="1"/>
  <c r="O178" i="1"/>
  <c r="N178" i="1"/>
  <c r="H178" i="1"/>
  <c r="G178" i="1"/>
  <c r="C178" i="1"/>
  <c r="AC177" i="1"/>
  <c r="AB177" i="1"/>
  <c r="Z177" i="1"/>
  <c r="Y177" i="1"/>
  <c r="X177" i="1"/>
  <c r="W177" i="1"/>
  <c r="U177" i="1"/>
  <c r="T177" i="1"/>
  <c r="O177" i="1"/>
  <c r="N177" i="1"/>
  <c r="H177" i="1"/>
  <c r="G177" i="1"/>
  <c r="C177" i="1"/>
  <c r="AC176" i="1"/>
  <c r="AB176" i="1"/>
  <c r="Z176" i="1"/>
  <c r="Y176" i="1"/>
  <c r="X176" i="1"/>
  <c r="W176" i="1"/>
  <c r="O176" i="1"/>
  <c r="N176" i="1"/>
  <c r="H176" i="1"/>
  <c r="G176" i="1"/>
  <c r="C176" i="1"/>
  <c r="AC175" i="1"/>
  <c r="AB175" i="1"/>
  <c r="Z175" i="1"/>
  <c r="Y175" i="1"/>
  <c r="X175" i="1"/>
  <c r="W175" i="1"/>
  <c r="U175" i="1"/>
  <c r="T175" i="1"/>
  <c r="O175" i="1"/>
  <c r="N175" i="1"/>
  <c r="H175" i="1"/>
  <c r="G175" i="1"/>
  <c r="C175" i="1"/>
  <c r="AC174" i="1"/>
  <c r="AB174" i="1"/>
  <c r="Z174" i="1"/>
  <c r="Y174" i="1"/>
  <c r="X174" i="1"/>
  <c r="W174" i="1"/>
  <c r="Q174" i="1"/>
  <c r="O174" i="1"/>
  <c r="N174" i="1"/>
  <c r="H174" i="1"/>
  <c r="G174" i="1"/>
  <c r="C174" i="1"/>
  <c r="AC173" i="1"/>
  <c r="AB173" i="1"/>
  <c r="Z173" i="1"/>
  <c r="Y173" i="1"/>
  <c r="X173" i="1"/>
  <c r="W173" i="1"/>
  <c r="U173" i="1"/>
  <c r="T173" i="1"/>
  <c r="O173" i="1"/>
  <c r="N173" i="1"/>
  <c r="H173" i="1"/>
  <c r="G173" i="1"/>
  <c r="C173" i="1"/>
  <c r="AC172" i="1"/>
  <c r="AB172" i="1"/>
  <c r="Z172" i="1"/>
  <c r="Y172" i="1"/>
  <c r="X172" i="1"/>
  <c r="W172" i="1"/>
  <c r="Q172" i="1"/>
  <c r="O172" i="1"/>
  <c r="N172" i="1"/>
  <c r="H172" i="1"/>
  <c r="G172" i="1"/>
  <c r="C172" i="1"/>
  <c r="AC171" i="1"/>
  <c r="AB171" i="1"/>
  <c r="Z171" i="1"/>
  <c r="Y171" i="1"/>
  <c r="X171" i="1"/>
  <c r="W171" i="1"/>
  <c r="U171" i="1"/>
  <c r="T171" i="1"/>
  <c r="O171" i="1"/>
  <c r="N171" i="1"/>
  <c r="H171" i="1"/>
  <c r="G171" i="1"/>
  <c r="C171" i="1"/>
  <c r="AC170" i="1"/>
  <c r="AB170" i="1"/>
  <c r="Z170" i="1"/>
  <c r="Y170" i="1"/>
  <c r="X170" i="1"/>
  <c r="W170" i="1"/>
  <c r="O170" i="1"/>
  <c r="N170" i="1"/>
  <c r="H170" i="1"/>
  <c r="G170" i="1"/>
  <c r="C170" i="1"/>
  <c r="AC169" i="1"/>
  <c r="AB169" i="1"/>
  <c r="Z169" i="1"/>
  <c r="Y169" i="1"/>
  <c r="X169" i="1"/>
  <c r="W169" i="1"/>
  <c r="U169" i="1"/>
  <c r="T169" i="1"/>
  <c r="O169" i="1"/>
  <c r="N169" i="1"/>
  <c r="H169" i="1"/>
  <c r="G169" i="1"/>
  <c r="C169" i="1"/>
  <c r="AC168" i="1"/>
  <c r="AB168" i="1"/>
  <c r="Z168" i="1"/>
  <c r="Y168" i="1"/>
  <c r="X168" i="1"/>
  <c r="W168" i="1"/>
  <c r="O168" i="1"/>
  <c r="N168" i="1"/>
  <c r="H168" i="1"/>
  <c r="G168" i="1"/>
  <c r="C168" i="1"/>
  <c r="AC167" i="1"/>
  <c r="AB167" i="1"/>
  <c r="Z167" i="1"/>
  <c r="Y167" i="1"/>
  <c r="X167" i="1"/>
  <c r="W167" i="1"/>
  <c r="U167" i="1"/>
  <c r="T167" i="1"/>
  <c r="O167" i="1"/>
  <c r="N167" i="1"/>
  <c r="H167" i="1"/>
  <c r="G167" i="1"/>
  <c r="C167" i="1"/>
  <c r="AC166" i="1"/>
  <c r="AB166" i="1"/>
  <c r="Z166" i="1"/>
  <c r="Y166" i="1"/>
  <c r="X166" i="1"/>
  <c r="W166" i="1"/>
  <c r="Q166" i="1"/>
  <c r="O166" i="1"/>
  <c r="N166" i="1"/>
  <c r="H166" i="1"/>
  <c r="G166" i="1"/>
  <c r="C166" i="1"/>
  <c r="AC165" i="1"/>
  <c r="AB165" i="1"/>
  <c r="Z165" i="1"/>
  <c r="Y165" i="1"/>
  <c r="X165" i="1"/>
  <c r="W165" i="1"/>
  <c r="U165" i="1"/>
  <c r="T165" i="1"/>
  <c r="O165" i="1"/>
  <c r="N165" i="1"/>
  <c r="H165" i="1"/>
  <c r="G165" i="1"/>
  <c r="C165" i="1"/>
  <c r="AC164" i="1"/>
  <c r="AB164" i="1"/>
  <c r="Z164" i="1"/>
  <c r="Y164" i="1"/>
  <c r="X164" i="1"/>
  <c r="W164" i="1"/>
  <c r="Q164" i="1"/>
  <c r="O164" i="1"/>
  <c r="N164" i="1"/>
  <c r="H164" i="1"/>
  <c r="G164" i="1"/>
  <c r="C164" i="1"/>
  <c r="AC163" i="1"/>
  <c r="AB163" i="1"/>
  <c r="Z163" i="1"/>
  <c r="Y163" i="1"/>
  <c r="X163" i="1"/>
  <c r="W163" i="1"/>
  <c r="U163" i="1"/>
  <c r="T163" i="1"/>
  <c r="O163" i="1"/>
  <c r="N163" i="1"/>
  <c r="H163" i="1"/>
  <c r="G163" i="1"/>
  <c r="C163" i="1"/>
  <c r="AC162" i="1"/>
  <c r="AB162" i="1"/>
  <c r="Z162" i="1"/>
  <c r="Y162" i="1"/>
  <c r="X162" i="1"/>
  <c r="W162" i="1"/>
  <c r="O162" i="1"/>
  <c r="N162" i="1"/>
  <c r="H162" i="1"/>
  <c r="G162" i="1"/>
  <c r="C162" i="1"/>
  <c r="AC161" i="1"/>
  <c r="AB161" i="1"/>
  <c r="Z161" i="1"/>
  <c r="Y161" i="1"/>
  <c r="X161" i="1"/>
  <c r="W161" i="1"/>
  <c r="U161" i="1"/>
  <c r="T161" i="1"/>
  <c r="O161" i="1"/>
  <c r="N161" i="1"/>
  <c r="H161" i="1"/>
  <c r="G161" i="1"/>
  <c r="C161" i="1"/>
  <c r="AC160" i="1"/>
  <c r="AB160" i="1"/>
  <c r="Z160" i="1"/>
  <c r="Y160" i="1"/>
  <c r="X160" i="1"/>
  <c r="W160" i="1"/>
  <c r="Q160" i="1"/>
  <c r="O160" i="1"/>
  <c r="N160" i="1"/>
  <c r="H160" i="1"/>
  <c r="G160" i="1"/>
  <c r="C160" i="1"/>
  <c r="AC159" i="1"/>
  <c r="AB159" i="1"/>
  <c r="Z159" i="1"/>
  <c r="Y159" i="1"/>
  <c r="X159" i="1"/>
  <c r="W159" i="1"/>
  <c r="U159" i="1"/>
  <c r="T159" i="1"/>
  <c r="O159" i="1"/>
  <c r="N159" i="1"/>
  <c r="H159" i="1"/>
  <c r="G159" i="1"/>
  <c r="C159" i="1"/>
  <c r="AC158" i="1"/>
  <c r="AB158" i="1"/>
  <c r="Z158" i="1"/>
  <c r="Y158" i="1"/>
  <c r="X158" i="1"/>
  <c r="W158" i="1"/>
  <c r="Q158" i="1"/>
  <c r="O158" i="1"/>
  <c r="N158" i="1"/>
  <c r="H158" i="1"/>
  <c r="G158" i="1"/>
  <c r="C158" i="1"/>
  <c r="AC157" i="1"/>
  <c r="AB157" i="1"/>
  <c r="Z157" i="1"/>
  <c r="Y157" i="1"/>
  <c r="X157" i="1"/>
  <c r="W157" i="1"/>
  <c r="U157" i="1"/>
  <c r="T157" i="1"/>
  <c r="O157" i="1"/>
  <c r="N157" i="1"/>
  <c r="H157" i="1"/>
  <c r="G157" i="1"/>
  <c r="C157" i="1"/>
  <c r="AC156" i="1"/>
  <c r="AB156" i="1"/>
  <c r="Z156" i="1"/>
  <c r="Y156" i="1"/>
  <c r="X156" i="1"/>
  <c r="W156" i="1"/>
  <c r="Q156" i="1"/>
  <c r="O156" i="1"/>
  <c r="N156" i="1"/>
  <c r="H156" i="1"/>
  <c r="G156" i="1"/>
  <c r="C156" i="1"/>
  <c r="AC155" i="1"/>
  <c r="AB155" i="1"/>
  <c r="Z155" i="1"/>
  <c r="Y155" i="1"/>
  <c r="X155" i="1"/>
  <c r="W155" i="1"/>
  <c r="U155" i="1"/>
  <c r="T155" i="1"/>
  <c r="O155" i="1"/>
  <c r="N155" i="1"/>
  <c r="H155" i="1"/>
  <c r="G155" i="1"/>
  <c r="C155" i="1"/>
  <c r="AC154" i="1"/>
  <c r="AB154" i="1"/>
  <c r="Z154" i="1"/>
  <c r="Y154" i="1"/>
  <c r="X154" i="1"/>
  <c r="W154" i="1"/>
  <c r="O154" i="1"/>
  <c r="N154" i="1"/>
  <c r="H154" i="1"/>
  <c r="G154" i="1"/>
  <c r="C154" i="1"/>
  <c r="AC153" i="1"/>
  <c r="AB153" i="1"/>
  <c r="Z153" i="1"/>
  <c r="Y153" i="1"/>
  <c r="X153" i="1"/>
  <c r="W153" i="1"/>
  <c r="U153" i="1"/>
  <c r="T153" i="1"/>
  <c r="O153" i="1"/>
  <c r="N153" i="1"/>
  <c r="H153" i="1"/>
  <c r="G153" i="1"/>
  <c r="C153" i="1"/>
  <c r="AC152" i="1"/>
  <c r="AB152" i="1"/>
  <c r="Z152" i="1"/>
  <c r="Y152" i="1"/>
  <c r="X152" i="1"/>
  <c r="W152" i="1"/>
  <c r="O152" i="1"/>
  <c r="N152" i="1"/>
  <c r="H152" i="1"/>
  <c r="G152" i="1"/>
  <c r="C152" i="1"/>
  <c r="Q152" i="1" s="1"/>
  <c r="AC151" i="1"/>
  <c r="AB151" i="1"/>
  <c r="Z151" i="1"/>
  <c r="Y151" i="1"/>
  <c r="X151" i="1"/>
  <c r="W151" i="1"/>
  <c r="U151" i="1"/>
  <c r="T151" i="1"/>
  <c r="O151" i="1"/>
  <c r="N151" i="1"/>
  <c r="H151" i="1"/>
  <c r="G151" i="1"/>
  <c r="C151" i="1"/>
  <c r="AC150" i="1"/>
  <c r="AB150" i="1"/>
  <c r="Z150" i="1"/>
  <c r="Y150" i="1"/>
  <c r="X150" i="1"/>
  <c r="W150" i="1"/>
  <c r="Q150" i="1"/>
  <c r="O150" i="1"/>
  <c r="N150" i="1"/>
  <c r="H150" i="1"/>
  <c r="G150" i="1"/>
  <c r="C150" i="1"/>
  <c r="AC149" i="1"/>
  <c r="AB149" i="1"/>
  <c r="Z149" i="1"/>
  <c r="Y149" i="1"/>
  <c r="X149" i="1"/>
  <c r="W149" i="1"/>
  <c r="U149" i="1"/>
  <c r="T149" i="1"/>
  <c r="O149" i="1"/>
  <c r="N149" i="1"/>
  <c r="H149" i="1"/>
  <c r="G149" i="1"/>
  <c r="C149" i="1"/>
  <c r="AC148" i="1"/>
  <c r="AB148" i="1"/>
  <c r="Z148" i="1"/>
  <c r="Y148" i="1"/>
  <c r="X148" i="1"/>
  <c r="W148" i="1"/>
  <c r="Q148" i="1"/>
  <c r="O148" i="1"/>
  <c r="N148" i="1"/>
  <c r="H148" i="1"/>
  <c r="G148" i="1"/>
  <c r="C148" i="1"/>
  <c r="AC147" i="1"/>
  <c r="AB147" i="1"/>
  <c r="Z147" i="1"/>
  <c r="Y147" i="1"/>
  <c r="X147" i="1"/>
  <c r="W147" i="1"/>
  <c r="U147" i="1"/>
  <c r="T147" i="1"/>
  <c r="O147" i="1"/>
  <c r="N147" i="1"/>
  <c r="H147" i="1"/>
  <c r="G147" i="1"/>
  <c r="C147" i="1"/>
  <c r="AC146" i="1"/>
  <c r="AB146" i="1"/>
  <c r="Z146" i="1"/>
  <c r="Y146" i="1"/>
  <c r="X146" i="1"/>
  <c r="W146" i="1"/>
  <c r="O146" i="1"/>
  <c r="N146" i="1"/>
  <c r="H146" i="1"/>
  <c r="G146" i="1"/>
  <c r="C146" i="1"/>
  <c r="AC145" i="1"/>
  <c r="AB145" i="1"/>
  <c r="Z145" i="1"/>
  <c r="Y145" i="1"/>
  <c r="X145" i="1"/>
  <c r="W145" i="1"/>
  <c r="U145" i="1"/>
  <c r="T145" i="1"/>
  <c r="O145" i="1"/>
  <c r="N145" i="1"/>
  <c r="H145" i="1"/>
  <c r="G145" i="1"/>
  <c r="C145" i="1"/>
  <c r="AC144" i="1"/>
  <c r="AB144" i="1"/>
  <c r="Z144" i="1"/>
  <c r="Y144" i="1"/>
  <c r="X144" i="1"/>
  <c r="W144" i="1"/>
  <c r="O144" i="1"/>
  <c r="N144" i="1"/>
  <c r="H144" i="1"/>
  <c r="G144" i="1"/>
  <c r="C144" i="1"/>
  <c r="AC143" i="1"/>
  <c r="AB143" i="1"/>
  <c r="Z143" i="1"/>
  <c r="Y143" i="1"/>
  <c r="X143" i="1"/>
  <c r="W143" i="1"/>
  <c r="U143" i="1"/>
  <c r="T143" i="1"/>
  <c r="O143" i="1"/>
  <c r="N143" i="1"/>
  <c r="H143" i="1"/>
  <c r="G143" i="1"/>
  <c r="C143" i="1"/>
  <c r="AC142" i="1"/>
  <c r="AB142" i="1"/>
  <c r="Z142" i="1"/>
  <c r="Y142" i="1"/>
  <c r="X142" i="1"/>
  <c r="W142" i="1"/>
  <c r="Q142" i="1"/>
  <c r="O142" i="1"/>
  <c r="N142" i="1"/>
  <c r="H142" i="1"/>
  <c r="G142" i="1"/>
  <c r="C142" i="1"/>
  <c r="AC141" i="1"/>
  <c r="AB141" i="1"/>
  <c r="Z141" i="1"/>
  <c r="Y141" i="1"/>
  <c r="X141" i="1"/>
  <c r="W141" i="1"/>
  <c r="U141" i="1"/>
  <c r="T141" i="1"/>
  <c r="O141" i="1"/>
  <c r="N141" i="1"/>
  <c r="H141" i="1"/>
  <c r="G141" i="1"/>
  <c r="C141" i="1"/>
  <c r="AC140" i="1"/>
  <c r="AB140" i="1"/>
  <c r="Z140" i="1"/>
  <c r="Y140" i="1"/>
  <c r="X140" i="1"/>
  <c r="W140" i="1"/>
  <c r="Q140" i="1"/>
  <c r="O140" i="1"/>
  <c r="N140" i="1"/>
  <c r="H140" i="1"/>
  <c r="G140" i="1"/>
  <c r="C140" i="1"/>
  <c r="AC139" i="1"/>
  <c r="AB139" i="1"/>
  <c r="Z139" i="1"/>
  <c r="Y139" i="1"/>
  <c r="X139" i="1"/>
  <c r="W139" i="1"/>
  <c r="U139" i="1"/>
  <c r="T139" i="1"/>
  <c r="O139" i="1"/>
  <c r="N139" i="1"/>
  <c r="H139" i="1"/>
  <c r="G139" i="1"/>
  <c r="C139" i="1"/>
  <c r="AC138" i="1"/>
  <c r="AB138" i="1"/>
  <c r="Z138" i="1"/>
  <c r="Y138" i="1"/>
  <c r="X138" i="1"/>
  <c r="W138" i="1"/>
  <c r="O138" i="1"/>
  <c r="N138" i="1"/>
  <c r="H138" i="1"/>
  <c r="G138" i="1"/>
  <c r="C138" i="1"/>
  <c r="AC137" i="1"/>
  <c r="AB137" i="1"/>
  <c r="Z137" i="1"/>
  <c r="Y137" i="1"/>
  <c r="X137" i="1"/>
  <c r="W137" i="1"/>
  <c r="U137" i="1"/>
  <c r="T137" i="1"/>
  <c r="O137" i="1"/>
  <c r="N137" i="1"/>
  <c r="H137" i="1"/>
  <c r="G137" i="1"/>
  <c r="C137" i="1"/>
  <c r="AC136" i="1"/>
  <c r="AB136" i="1"/>
  <c r="Z136" i="1"/>
  <c r="Y136" i="1"/>
  <c r="X136" i="1"/>
  <c r="W136" i="1"/>
  <c r="O136" i="1"/>
  <c r="N136" i="1"/>
  <c r="H136" i="1"/>
  <c r="G136" i="1"/>
  <c r="C136" i="1"/>
  <c r="AC135" i="1"/>
  <c r="AB135" i="1"/>
  <c r="Z135" i="1"/>
  <c r="Y135" i="1"/>
  <c r="X135" i="1"/>
  <c r="W135" i="1"/>
  <c r="U135" i="1"/>
  <c r="T135" i="1"/>
  <c r="O135" i="1"/>
  <c r="N135" i="1"/>
  <c r="H135" i="1"/>
  <c r="G135" i="1"/>
  <c r="C135" i="1"/>
  <c r="AC134" i="1"/>
  <c r="AB134" i="1"/>
  <c r="Z134" i="1"/>
  <c r="Y134" i="1"/>
  <c r="X134" i="1"/>
  <c r="W134" i="1"/>
  <c r="Q134" i="1"/>
  <c r="O134" i="1"/>
  <c r="N134" i="1"/>
  <c r="H134" i="1"/>
  <c r="G134" i="1"/>
  <c r="C134" i="1"/>
  <c r="AC133" i="1"/>
  <c r="AB133" i="1"/>
  <c r="Z133" i="1"/>
  <c r="Y133" i="1"/>
  <c r="X133" i="1"/>
  <c r="W133" i="1"/>
  <c r="U133" i="1"/>
  <c r="T133" i="1"/>
  <c r="O133" i="1"/>
  <c r="N133" i="1"/>
  <c r="H133" i="1"/>
  <c r="G133" i="1"/>
  <c r="C133" i="1"/>
  <c r="AC132" i="1"/>
  <c r="AB132" i="1"/>
  <c r="Z132" i="1"/>
  <c r="Y132" i="1"/>
  <c r="X132" i="1"/>
  <c r="W132" i="1"/>
  <c r="Q132" i="1"/>
  <c r="O132" i="1"/>
  <c r="N132" i="1"/>
  <c r="H132" i="1"/>
  <c r="G132" i="1"/>
  <c r="C132" i="1"/>
  <c r="AC131" i="1"/>
  <c r="AB131" i="1"/>
  <c r="Z131" i="1"/>
  <c r="Y131" i="1"/>
  <c r="X131" i="1"/>
  <c r="W131" i="1"/>
  <c r="U131" i="1"/>
  <c r="T131" i="1"/>
  <c r="O131" i="1"/>
  <c r="N131" i="1"/>
  <c r="H131" i="1"/>
  <c r="G131" i="1"/>
  <c r="C131" i="1"/>
  <c r="AC130" i="1"/>
  <c r="AB130" i="1"/>
  <c r="Z130" i="1"/>
  <c r="Y130" i="1"/>
  <c r="X130" i="1"/>
  <c r="W130" i="1"/>
  <c r="O130" i="1"/>
  <c r="N130" i="1"/>
  <c r="H130" i="1"/>
  <c r="G130" i="1"/>
  <c r="C130" i="1"/>
  <c r="AC129" i="1"/>
  <c r="AB129" i="1"/>
  <c r="Z129" i="1"/>
  <c r="Y129" i="1"/>
  <c r="X129" i="1"/>
  <c r="W129" i="1"/>
  <c r="U129" i="1"/>
  <c r="T129" i="1"/>
  <c r="O129" i="1"/>
  <c r="N129" i="1"/>
  <c r="H129" i="1"/>
  <c r="G129" i="1"/>
  <c r="C129" i="1"/>
  <c r="AC128" i="1"/>
  <c r="AB128" i="1"/>
  <c r="Z128" i="1"/>
  <c r="Y128" i="1"/>
  <c r="X128" i="1"/>
  <c r="W128" i="1"/>
  <c r="Q128" i="1"/>
  <c r="O128" i="1"/>
  <c r="N128" i="1"/>
  <c r="H128" i="1"/>
  <c r="G128" i="1"/>
  <c r="C128" i="1"/>
  <c r="AC127" i="1"/>
  <c r="AB127" i="1"/>
  <c r="Z127" i="1"/>
  <c r="Y127" i="1"/>
  <c r="X127" i="1"/>
  <c r="W127" i="1"/>
  <c r="U127" i="1"/>
  <c r="T127" i="1"/>
  <c r="O127" i="1"/>
  <c r="N127" i="1"/>
  <c r="H127" i="1"/>
  <c r="G127" i="1"/>
  <c r="C127" i="1"/>
  <c r="AC126" i="1"/>
  <c r="AB126" i="1"/>
  <c r="Z126" i="1"/>
  <c r="Y126" i="1"/>
  <c r="X126" i="1"/>
  <c r="W126" i="1"/>
  <c r="Q126" i="1"/>
  <c r="O126" i="1"/>
  <c r="N126" i="1"/>
  <c r="H126" i="1"/>
  <c r="G126" i="1"/>
  <c r="C126" i="1"/>
  <c r="AC125" i="1"/>
  <c r="AB125" i="1"/>
  <c r="Z125" i="1"/>
  <c r="Y125" i="1"/>
  <c r="X125" i="1"/>
  <c r="W125" i="1"/>
  <c r="U125" i="1"/>
  <c r="T125" i="1"/>
  <c r="O125" i="1"/>
  <c r="N125" i="1"/>
  <c r="H125" i="1"/>
  <c r="G125" i="1"/>
  <c r="C125" i="1"/>
  <c r="AC124" i="1"/>
  <c r="AB124" i="1"/>
  <c r="Z124" i="1"/>
  <c r="Y124" i="1"/>
  <c r="X124" i="1"/>
  <c r="W124" i="1"/>
  <c r="Q124" i="1"/>
  <c r="O124" i="1"/>
  <c r="N124" i="1"/>
  <c r="H124" i="1"/>
  <c r="G124" i="1"/>
  <c r="C124" i="1"/>
  <c r="AC123" i="1"/>
  <c r="AB123" i="1"/>
  <c r="Z123" i="1"/>
  <c r="Y123" i="1"/>
  <c r="X123" i="1"/>
  <c r="W123" i="1"/>
  <c r="U123" i="1"/>
  <c r="T123" i="1"/>
  <c r="O123" i="1"/>
  <c r="N123" i="1"/>
  <c r="H123" i="1"/>
  <c r="G123" i="1"/>
  <c r="C123" i="1"/>
  <c r="AC122" i="1"/>
  <c r="AB122" i="1"/>
  <c r="Z122" i="1"/>
  <c r="Y122" i="1"/>
  <c r="X122" i="1"/>
  <c r="W122" i="1"/>
  <c r="O122" i="1"/>
  <c r="N122" i="1"/>
  <c r="H122" i="1"/>
  <c r="G122" i="1"/>
  <c r="C122" i="1"/>
  <c r="AC121" i="1"/>
  <c r="AB121" i="1"/>
  <c r="Z121" i="1"/>
  <c r="Y121" i="1"/>
  <c r="X121" i="1"/>
  <c r="W121" i="1"/>
  <c r="U121" i="1"/>
  <c r="T121" i="1"/>
  <c r="O121" i="1"/>
  <c r="N121" i="1"/>
  <c r="H121" i="1"/>
  <c r="G121" i="1"/>
  <c r="C121" i="1"/>
  <c r="AC120" i="1"/>
  <c r="AB120" i="1"/>
  <c r="Z120" i="1"/>
  <c r="Y120" i="1"/>
  <c r="X120" i="1"/>
  <c r="W120" i="1"/>
  <c r="O120" i="1"/>
  <c r="N120" i="1"/>
  <c r="H120" i="1"/>
  <c r="G120" i="1"/>
  <c r="C120" i="1"/>
  <c r="AC119" i="1"/>
  <c r="AB119" i="1"/>
  <c r="Z119" i="1"/>
  <c r="Y119" i="1"/>
  <c r="X119" i="1"/>
  <c r="W119" i="1"/>
  <c r="U119" i="1"/>
  <c r="T119" i="1"/>
  <c r="O119" i="1"/>
  <c r="N119" i="1"/>
  <c r="H119" i="1"/>
  <c r="G119" i="1"/>
  <c r="C119" i="1"/>
  <c r="AC118" i="1"/>
  <c r="AB118" i="1"/>
  <c r="Z118" i="1"/>
  <c r="Y118" i="1"/>
  <c r="X118" i="1"/>
  <c r="W118" i="1"/>
  <c r="Q118" i="1"/>
  <c r="O118" i="1"/>
  <c r="N118" i="1"/>
  <c r="H118" i="1"/>
  <c r="G118" i="1"/>
  <c r="C118" i="1"/>
  <c r="AC117" i="1"/>
  <c r="AB117" i="1"/>
  <c r="Z117" i="1"/>
  <c r="Y117" i="1"/>
  <c r="X117" i="1"/>
  <c r="W117" i="1"/>
  <c r="U117" i="1"/>
  <c r="T117" i="1"/>
  <c r="O117" i="1"/>
  <c r="N117" i="1"/>
  <c r="H117" i="1"/>
  <c r="G117" i="1"/>
  <c r="C117" i="1"/>
  <c r="AC116" i="1"/>
  <c r="AB116" i="1"/>
  <c r="Z116" i="1"/>
  <c r="Y116" i="1"/>
  <c r="X116" i="1"/>
  <c r="W116" i="1"/>
  <c r="Q116" i="1"/>
  <c r="O116" i="1"/>
  <c r="N116" i="1"/>
  <c r="H116" i="1"/>
  <c r="G116" i="1"/>
  <c r="C116" i="1"/>
  <c r="AC115" i="1"/>
  <c r="AB115" i="1"/>
  <c r="Z115" i="1"/>
  <c r="Y115" i="1"/>
  <c r="X115" i="1"/>
  <c r="W115" i="1"/>
  <c r="U115" i="1"/>
  <c r="T115" i="1"/>
  <c r="O115" i="1"/>
  <c r="N115" i="1"/>
  <c r="H115" i="1"/>
  <c r="G115" i="1"/>
  <c r="C115" i="1"/>
  <c r="AC114" i="1"/>
  <c r="AB114" i="1"/>
  <c r="Z114" i="1"/>
  <c r="Y114" i="1"/>
  <c r="X114" i="1"/>
  <c r="W114" i="1"/>
  <c r="O114" i="1"/>
  <c r="N114" i="1"/>
  <c r="H114" i="1"/>
  <c r="G114" i="1"/>
  <c r="C114" i="1"/>
  <c r="AC113" i="1"/>
  <c r="AB113" i="1"/>
  <c r="Z113" i="1"/>
  <c r="Y113" i="1"/>
  <c r="X113" i="1"/>
  <c r="W113" i="1"/>
  <c r="U113" i="1"/>
  <c r="T113" i="1"/>
  <c r="O113" i="1"/>
  <c r="N113" i="1"/>
  <c r="H113" i="1"/>
  <c r="G113" i="1"/>
  <c r="C113" i="1"/>
  <c r="AC112" i="1"/>
  <c r="AB112" i="1"/>
  <c r="Z112" i="1"/>
  <c r="Y112" i="1"/>
  <c r="X112" i="1"/>
  <c r="W112" i="1"/>
  <c r="O112" i="1"/>
  <c r="N112" i="1"/>
  <c r="H112" i="1"/>
  <c r="G112" i="1"/>
  <c r="C112" i="1"/>
  <c r="Q112" i="1" s="1"/>
  <c r="AC111" i="1"/>
  <c r="AB111" i="1"/>
  <c r="Z111" i="1"/>
  <c r="Y111" i="1"/>
  <c r="X111" i="1"/>
  <c r="W111" i="1"/>
  <c r="U111" i="1"/>
  <c r="T111" i="1"/>
  <c r="O111" i="1"/>
  <c r="N111" i="1"/>
  <c r="H111" i="1"/>
  <c r="G111" i="1"/>
  <c r="C111" i="1"/>
  <c r="AC110" i="1"/>
  <c r="AB110" i="1"/>
  <c r="Z110" i="1"/>
  <c r="Y110" i="1"/>
  <c r="X110" i="1"/>
  <c r="W110" i="1"/>
  <c r="Q110" i="1"/>
  <c r="O110" i="1"/>
  <c r="N110" i="1"/>
  <c r="H110" i="1"/>
  <c r="G110" i="1"/>
  <c r="C110" i="1"/>
  <c r="AC109" i="1"/>
  <c r="AB109" i="1"/>
  <c r="Z109" i="1"/>
  <c r="Y109" i="1"/>
  <c r="X109" i="1"/>
  <c r="W109" i="1"/>
  <c r="U109" i="1"/>
  <c r="T109" i="1"/>
  <c r="O109" i="1"/>
  <c r="N109" i="1"/>
  <c r="H109" i="1"/>
  <c r="G109" i="1"/>
  <c r="C109" i="1"/>
  <c r="AC108" i="1"/>
  <c r="AB108" i="1"/>
  <c r="Z108" i="1"/>
  <c r="Y108" i="1"/>
  <c r="X108" i="1"/>
  <c r="W108" i="1"/>
  <c r="Q108" i="1"/>
  <c r="O108" i="1"/>
  <c r="N108" i="1"/>
  <c r="H108" i="1"/>
  <c r="G108" i="1"/>
  <c r="C108" i="1"/>
  <c r="AC107" i="1"/>
  <c r="AB107" i="1"/>
  <c r="Z107" i="1"/>
  <c r="Y107" i="1"/>
  <c r="X107" i="1"/>
  <c r="W107" i="1"/>
  <c r="U107" i="1"/>
  <c r="T107" i="1"/>
  <c r="O107" i="1"/>
  <c r="N107" i="1"/>
  <c r="H107" i="1"/>
  <c r="G107" i="1"/>
  <c r="C107" i="1"/>
  <c r="AC106" i="1"/>
  <c r="AB106" i="1"/>
  <c r="Z106" i="1"/>
  <c r="Y106" i="1"/>
  <c r="X106" i="1"/>
  <c r="W106" i="1"/>
  <c r="O106" i="1"/>
  <c r="N106" i="1"/>
  <c r="H106" i="1"/>
  <c r="G106" i="1"/>
  <c r="C106" i="1"/>
  <c r="AC105" i="1"/>
  <c r="AB105" i="1"/>
  <c r="Z105" i="1"/>
  <c r="Y105" i="1"/>
  <c r="X105" i="1"/>
  <c r="W105" i="1"/>
  <c r="U105" i="1"/>
  <c r="T105" i="1"/>
  <c r="O105" i="1"/>
  <c r="N105" i="1"/>
  <c r="H105" i="1"/>
  <c r="G105" i="1"/>
  <c r="C105" i="1"/>
  <c r="AC104" i="1"/>
  <c r="AB104" i="1"/>
  <c r="Z104" i="1"/>
  <c r="Y104" i="1"/>
  <c r="X104" i="1"/>
  <c r="W104" i="1"/>
  <c r="O104" i="1"/>
  <c r="N104" i="1"/>
  <c r="H104" i="1"/>
  <c r="G104" i="1"/>
  <c r="C104" i="1"/>
  <c r="AC103" i="1"/>
  <c r="AB103" i="1"/>
  <c r="Z103" i="1"/>
  <c r="Y103" i="1"/>
  <c r="X103" i="1"/>
  <c r="W103" i="1"/>
  <c r="U103" i="1"/>
  <c r="T103" i="1"/>
  <c r="O103" i="1"/>
  <c r="N103" i="1"/>
  <c r="H103" i="1"/>
  <c r="G103" i="1"/>
  <c r="C103" i="1"/>
  <c r="AC102" i="1"/>
  <c r="AB102" i="1"/>
  <c r="Z102" i="1"/>
  <c r="Y102" i="1"/>
  <c r="X102" i="1"/>
  <c r="W102" i="1"/>
  <c r="Q102" i="1"/>
  <c r="O102" i="1"/>
  <c r="N102" i="1"/>
  <c r="H102" i="1"/>
  <c r="G102" i="1"/>
  <c r="C102" i="1"/>
  <c r="AC101" i="1"/>
  <c r="AB101" i="1"/>
  <c r="Z101" i="1"/>
  <c r="Y101" i="1"/>
  <c r="X101" i="1"/>
  <c r="W101" i="1"/>
  <c r="U101" i="1"/>
  <c r="T101" i="1"/>
  <c r="O101" i="1"/>
  <c r="N101" i="1"/>
  <c r="H101" i="1"/>
  <c r="G101" i="1"/>
  <c r="C101" i="1"/>
  <c r="AC100" i="1"/>
  <c r="AB100" i="1"/>
  <c r="Z100" i="1"/>
  <c r="Y100" i="1"/>
  <c r="X100" i="1"/>
  <c r="W100" i="1"/>
  <c r="Q100" i="1"/>
  <c r="O100" i="1"/>
  <c r="N100" i="1"/>
  <c r="H100" i="1"/>
  <c r="G100" i="1"/>
  <c r="C100" i="1"/>
  <c r="AC99" i="1"/>
  <c r="AB99" i="1"/>
  <c r="Z99" i="1"/>
  <c r="Y99" i="1"/>
  <c r="X99" i="1"/>
  <c r="W99" i="1"/>
  <c r="O99" i="1"/>
  <c r="N99" i="1"/>
  <c r="H99" i="1"/>
  <c r="G99" i="1"/>
  <c r="C99" i="1"/>
  <c r="AC98" i="1"/>
  <c r="AB98" i="1"/>
  <c r="Z98" i="1"/>
  <c r="Y98" i="1"/>
  <c r="X98" i="1"/>
  <c r="W98" i="1"/>
  <c r="O98" i="1"/>
  <c r="N98" i="1"/>
  <c r="H98" i="1"/>
  <c r="G98" i="1"/>
  <c r="C98" i="1"/>
  <c r="S98" i="1" s="1"/>
  <c r="AC97" i="1"/>
  <c r="AB97" i="1"/>
  <c r="Z97" i="1"/>
  <c r="Y97" i="1"/>
  <c r="X97" i="1"/>
  <c r="W97" i="1"/>
  <c r="T97" i="1"/>
  <c r="S97" i="1"/>
  <c r="O97" i="1"/>
  <c r="N97" i="1"/>
  <c r="H97" i="1"/>
  <c r="G97" i="1"/>
  <c r="C97" i="1"/>
  <c r="AC96" i="1"/>
  <c r="AB96" i="1"/>
  <c r="Z96" i="1"/>
  <c r="Y96" i="1"/>
  <c r="X96" i="1"/>
  <c r="W96" i="1"/>
  <c r="T96" i="1"/>
  <c r="S96" i="1"/>
  <c r="O96" i="1"/>
  <c r="N96" i="1"/>
  <c r="H96" i="1"/>
  <c r="G96" i="1"/>
  <c r="C96" i="1"/>
  <c r="AC95" i="1"/>
  <c r="AB95" i="1"/>
  <c r="Z95" i="1"/>
  <c r="Y95" i="1"/>
  <c r="X95" i="1"/>
  <c r="W95" i="1"/>
  <c r="O95" i="1"/>
  <c r="N95" i="1"/>
  <c r="H95" i="1"/>
  <c r="G95" i="1"/>
  <c r="C95" i="1"/>
  <c r="AC94" i="1"/>
  <c r="AB94" i="1"/>
  <c r="Z94" i="1"/>
  <c r="Y94" i="1"/>
  <c r="X94" i="1"/>
  <c r="W94" i="1"/>
  <c r="O94" i="1"/>
  <c r="N94" i="1"/>
  <c r="H94" i="1"/>
  <c r="G94" i="1"/>
  <c r="C94" i="1"/>
  <c r="S94" i="1" s="1"/>
  <c r="AC93" i="1"/>
  <c r="AB93" i="1"/>
  <c r="Z93" i="1"/>
  <c r="Y93" i="1"/>
  <c r="X93" i="1"/>
  <c r="W93" i="1"/>
  <c r="T93" i="1"/>
  <c r="S93" i="1"/>
  <c r="O93" i="1"/>
  <c r="N93" i="1"/>
  <c r="H93" i="1"/>
  <c r="G93" i="1"/>
  <c r="C93" i="1"/>
  <c r="AC92" i="1"/>
  <c r="AB92" i="1"/>
  <c r="Z92" i="1"/>
  <c r="Y92" i="1"/>
  <c r="X92" i="1"/>
  <c r="W92" i="1"/>
  <c r="T92" i="1"/>
  <c r="S92" i="1"/>
  <c r="O92" i="1"/>
  <c r="N92" i="1"/>
  <c r="H92" i="1"/>
  <c r="G92" i="1"/>
  <c r="C92" i="1"/>
  <c r="AC91" i="1"/>
  <c r="AB91" i="1"/>
  <c r="Z91" i="1"/>
  <c r="Y91" i="1"/>
  <c r="X91" i="1"/>
  <c r="W91" i="1"/>
  <c r="S91" i="1"/>
  <c r="Q91" i="1"/>
  <c r="O91" i="1"/>
  <c r="N91" i="1"/>
  <c r="H91" i="1"/>
  <c r="G91" i="1"/>
  <c r="C91" i="1"/>
  <c r="R91" i="1" s="1"/>
  <c r="AC90" i="1"/>
  <c r="AB90" i="1"/>
  <c r="Z90" i="1"/>
  <c r="Y90" i="1"/>
  <c r="X90" i="1"/>
  <c r="W90" i="1"/>
  <c r="O90" i="1"/>
  <c r="N90" i="1"/>
  <c r="H90" i="1"/>
  <c r="G90" i="1"/>
  <c r="C90" i="1"/>
  <c r="U90" i="1" s="1"/>
  <c r="AC89" i="1"/>
  <c r="AB89" i="1"/>
  <c r="Z89" i="1"/>
  <c r="Y89" i="1"/>
  <c r="X89" i="1"/>
  <c r="W89" i="1"/>
  <c r="U89" i="1"/>
  <c r="T89" i="1"/>
  <c r="O89" i="1"/>
  <c r="N89" i="1"/>
  <c r="H89" i="1"/>
  <c r="G89" i="1"/>
  <c r="C89" i="1"/>
  <c r="AC88" i="1"/>
  <c r="AB88" i="1"/>
  <c r="Z88" i="1"/>
  <c r="Y88" i="1"/>
  <c r="X88" i="1"/>
  <c r="W88" i="1"/>
  <c r="T88" i="1"/>
  <c r="S88" i="1"/>
  <c r="Q88" i="1"/>
  <c r="O88" i="1"/>
  <c r="N88" i="1"/>
  <c r="H88" i="1"/>
  <c r="G88" i="1"/>
  <c r="C88" i="1"/>
  <c r="R88" i="1" s="1"/>
  <c r="AC87" i="1"/>
  <c r="AB87" i="1"/>
  <c r="Z87" i="1"/>
  <c r="Y87" i="1"/>
  <c r="X87" i="1"/>
  <c r="W87" i="1"/>
  <c r="S87" i="1"/>
  <c r="Q87" i="1"/>
  <c r="O87" i="1"/>
  <c r="N87" i="1"/>
  <c r="H87" i="1"/>
  <c r="G87" i="1"/>
  <c r="C87" i="1"/>
  <c r="R87" i="1" s="1"/>
  <c r="AC86" i="1"/>
  <c r="AB86" i="1"/>
  <c r="Z86" i="1"/>
  <c r="Y86" i="1"/>
  <c r="X86" i="1"/>
  <c r="W86" i="1"/>
  <c r="U86" i="1"/>
  <c r="Q86" i="1"/>
  <c r="O86" i="1"/>
  <c r="N86" i="1"/>
  <c r="H86" i="1"/>
  <c r="G86" i="1"/>
  <c r="C86" i="1"/>
  <c r="AC85" i="1"/>
  <c r="AB85" i="1"/>
  <c r="Z85" i="1"/>
  <c r="Y85" i="1"/>
  <c r="X85" i="1"/>
  <c r="W85" i="1"/>
  <c r="U85" i="1"/>
  <c r="O85" i="1"/>
  <c r="N85" i="1"/>
  <c r="H85" i="1"/>
  <c r="G85" i="1"/>
  <c r="C85" i="1"/>
  <c r="AC84" i="1"/>
  <c r="AB84" i="1"/>
  <c r="Z84" i="1"/>
  <c r="Y84" i="1"/>
  <c r="X84" i="1"/>
  <c r="W84" i="1"/>
  <c r="T84" i="1"/>
  <c r="S84" i="1"/>
  <c r="Q84" i="1"/>
  <c r="O84" i="1"/>
  <c r="N84" i="1"/>
  <c r="H84" i="1"/>
  <c r="G84" i="1"/>
  <c r="C84" i="1"/>
  <c r="R84" i="1" s="1"/>
  <c r="AC83" i="1"/>
  <c r="AB83" i="1"/>
  <c r="Z83" i="1"/>
  <c r="Y83" i="1"/>
  <c r="X83" i="1"/>
  <c r="W83" i="1"/>
  <c r="S83" i="1"/>
  <c r="Q83" i="1"/>
  <c r="O83" i="1"/>
  <c r="N83" i="1"/>
  <c r="H83" i="1"/>
  <c r="G83" i="1"/>
  <c r="C83" i="1"/>
  <c r="R83" i="1" s="1"/>
  <c r="AC82" i="1"/>
  <c r="AB82" i="1"/>
  <c r="Z82" i="1"/>
  <c r="Y82" i="1"/>
  <c r="X82" i="1"/>
  <c r="W82" i="1"/>
  <c r="U82" i="1"/>
  <c r="O82" i="1"/>
  <c r="N82" i="1"/>
  <c r="H82" i="1"/>
  <c r="G82" i="1"/>
  <c r="C82" i="1"/>
  <c r="AC81" i="1"/>
  <c r="AB81" i="1"/>
  <c r="Z81" i="1"/>
  <c r="Y81" i="1"/>
  <c r="X81" i="1"/>
  <c r="W81" i="1"/>
  <c r="O81" i="1"/>
  <c r="N81" i="1"/>
  <c r="H81" i="1"/>
  <c r="G81" i="1"/>
  <c r="C81" i="1"/>
  <c r="T81" i="1" s="1"/>
  <c r="AC80" i="1"/>
  <c r="AB80" i="1"/>
  <c r="Z80" i="1"/>
  <c r="Y80" i="1"/>
  <c r="X80" i="1"/>
  <c r="W80" i="1"/>
  <c r="T80" i="1"/>
  <c r="S80" i="1"/>
  <c r="Q80" i="1"/>
  <c r="O80" i="1"/>
  <c r="N80" i="1"/>
  <c r="H80" i="1"/>
  <c r="G80" i="1"/>
  <c r="C80" i="1"/>
  <c r="R80" i="1" s="1"/>
  <c r="AC79" i="1"/>
  <c r="AB79" i="1"/>
  <c r="Z79" i="1"/>
  <c r="Y79" i="1"/>
  <c r="X79" i="1"/>
  <c r="W79" i="1"/>
  <c r="S79" i="1"/>
  <c r="Q79" i="1"/>
  <c r="O79" i="1"/>
  <c r="N79" i="1"/>
  <c r="H79" i="1"/>
  <c r="G79" i="1"/>
  <c r="C79" i="1"/>
  <c r="R79" i="1" s="1"/>
  <c r="AC78" i="1"/>
  <c r="AB78" i="1"/>
  <c r="Z78" i="1"/>
  <c r="Y78" i="1"/>
  <c r="X78" i="1"/>
  <c r="W78" i="1"/>
  <c r="O78" i="1"/>
  <c r="N78" i="1"/>
  <c r="H78" i="1"/>
  <c r="G78" i="1"/>
  <c r="C78" i="1"/>
  <c r="AC77" i="1"/>
  <c r="AB77" i="1"/>
  <c r="Z77" i="1"/>
  <c r="Y77" i="1"/>
  <c r="X77" i="1"/>
  <c r="W77" i="1"/>
  <c r="O77" i="1"/>
  <c r="N77" i="1"/>
  <c r="H77" i="1"/>
  <c r="G77" i="1"/>
  <c r="C77" i="1"/>
  <c r="AC76" i="1"/>
  <c r="AB76" i="1"/>
  <c r="Z76" i="1"/>
  <c r="Y76" i="1"/>
  <c r="X76" i="1"/>
  <c r="W76" i="1"/>
  <c r="T76" i="1"/>
  <c r="S76" i="1"/>
  <c r="Q76" i="1"/>
  <c r="O76" i="1"/>
  <c r="N76" i="1"/>
  <c r="H76" i="1"/>
  <c r="G76" i="1"/>
  <c r="C76" i="1"/>
  <c r="R76" i="1" s="1"/>
  <c r="AC75" i="1"/>
  <c r="AB75" i="1"/>
  <c r="Z75" i="1"/>
  <c r="Y75" i="1"/>
  <c r="X75" i="1"/>
  <c r="W75" i="1"/>
  <c r="S75" i="1"/>
  <c r="Q75" i="1"/>
  <c r="O75" i="1"/>
  <c r="N75" i="1"/>
  <c r="H75" i="1"/>
  <c r="G75" i="1"/>
  <c r="C75" i="1"/>
  <c r="R75" i="1" s="1"/>
  <c r="AC74" i="1"/>
  <c r="AB74" i="1"/>
  <c r="Z74" i="1"/>
  <c r="Y74" i="1"/>
  <c r="X74" i="1"/>
  <c r="W74" i="1"/>
  <c r="O74" i="1"/>
  <c r="N74" i="1"/>
  <c r="H74" i="1"/>
  <c r="G74" i="1"/>
  <c r="C74" i="1"/>
  <c r="U74" i="1" s="1"/>
  <c r="AC73" i="1"/>
  <c r="AB73" i="1"/>
  <c r="Z73" i="1"/>
  <c r="Y73" i="1"/>
  <c r="X73" i="1"/>
  <c r="W73" i="1"/>
  <c r="U73" i="1"/>
  <c r="T73" i="1"/>
  <c r="O73" i="1"/>
  <c r="N73" i="1"/>
  <c r="H73" i="1"/>
  <c r="G73" i="1"/>
  <c r="C73" i="1"/>
  <c r="AC72" i="1"/>
  <c r="AB72" i="1"/>
  <c r="Z72" i="1"/>
  <c r="Y72" i="1"/>
  <c r="X72" i="1"/>
  <c r="W72" i="1"/>
  <c r="T72" i="1"/>
  <c r="S72" i="1"/>
  <c r="Q72" i="1"/>
  <c r="O72" i="1"/>
  <c r="N72" i="1"/>
  <c r="H72" i="1"/>
  <c r="G72" i="1"/>
  <c r="C72" i="1"/>
  <c r="R72" i="1" s="1"/>
  <c r="AC71" i="1"/>
  <c r="AB71" i="1"/>
  <c r="Z71" i="1"/>
  <c r="Y71" i="1"/>
  <c r="X71" i="1"/>
  <c r="W71" i="1"/>
  <c r="S71" i="1"/>
  <c r="Q71" i="1"/>
  <c r="O71" i="1"/>
  <c r="N71" i="1"/>
  <c r="H71" i="1"/>
  <c r="G71" i="1"/>
  <c r="C71" i="1"/>
  <c r="R71" i="1" s="1"/>
  <c r="AC70" i="1"/>
  <c r="AB70" i="1"/>
  <c r="Z70" i="1"/>
  <c r="Y70" i="1"/>
  <c r="X70" i="1"/>
  <c r="W70" i="1"/>
  <c r="U70" i="1"/>
  <c r="Q70" i="1"/>
  <c r="O70" i="1"/>
  <c r="N70" i="1"/>
  <c r="H70" i="1"/>
  <c r="G70" i="1"/>
  <c r="C70" i="1"/>
  <c r="AC69" i="1"/>
  <c r="AB69" i="1"/>
  <c r="Z69" i="1"/>
  <c r="Y69" i="1"/>
  <c r="X69" i="1"/>
  <c r="W69" i="1"/>
  <c r="U69" i="1"/>
  <c r="O69" i="1"/>
  <c r="N69" i="1"/>
  <c r="H69" i="1"/>
  <c r="G69" i="1"/>
  <c r="C69" i="1"/>
  <c r="AC68" i="1"/>
  <c r="AB68" i="1"/>
  <c r="Z68" i="1"/>
  <c r="Y68" i="1"/>
  <c r="X68" i="1"/>
  <c r="W68" i="1"/>
  <c r="T68" i="1"/>
  <c r="S68" i="1"/>
  <c r="Q68" i="1"/>
  <c r="O68" i="1"/>
  <c r="N68" i="1"/>
  <c r="H68" i="1"/>
  <c r="G68" i="1"/>
  <c r="C68" i="1"/>
  <c r="R68" i="1" s="1"/>
  <c r="AC67" i="1"/>
  <c r="AB67" i="1"/>
  <c r="Z67" i="1"/>
  <c r="Y67" i="1"/>
  <c r="X67" i="1"/>
  <c r="W67" i="1"/>
  <c r="S67" i="1"/>
  <c r="Q67" i="1"/>
  <c r="O67" i="1"/>
  <c r="N67" i="1"/>
  <c r="H67" i="1"/>
  <c r="G67" i="1"/>
  <c r="C67" i="1"/>
  <c r="R67" i="1" s="1"/>
  <c r="AC66" i="1"/>
  <c r="AB66" i="1"/>
  <c r="Z66" i="1"/>
  <c r="Y66" i="1"/>
  <c r="X66" i="1"/>
  <c r="W66" i="1"/>
  <c r="U66" i="1"/>
  <c r="O66" i="1"/>
  <c r="N66" i="1"/>
  <c r="H66" i="1"/>
  <c r="G66" i="1"/>
  <c r="C66" i="1"/>
  <c r="AC65" i="1"/>
  <c r="AB65" i="1"/>
  <c r="Z65" i="1"/>
  <c r="Y65" i="1"/>
  <c r="X65" i="1"/>
  <c r="W65" i="1"/>
  <c r="O65" i="1"/>
  <c r="N65" i="1"/>
  <c r="H65" i="1"/>
  <c r="G65" i="1"/>
  <c r="C65" i="1"/>
  <c r="AC64" i="1"/>
  <c r="AB64" i="1"/>
  <c r="Z64" i="1"/>
  <c r="Y64" i="1"/>
  <c r="X64" i="1"/>
  <c r="W64" i="1"/>
  <c r="T64" i="1"/>
  <c r="S64" i="1"/>
  <c r="Q64" i="1"/>
  <c r="O64" i="1"/>
  <c r="N64" i="1"/>
  <c r="H64" i="1"/>
  <c r="G64" i="1"/>
  <c r="C64" i="1"/>
  <c r="R64" i="1" s="1"/>
  <c r="AC63" i="1"/>
  <c r="AB63" i="1"/>
  <c r="Z63" i="1"/>
  <c r="Y63" i="1"/>
  <c r="X63" i="1"/>
  <c r="W63" i="1"/>
  <c r="S63" i="1"/>
  <c r="Q63" i="1"/>
  <c r="O63" i="1"/>
  <c r="N63" i="1"/>
  <c r="H63" i="1"/>
  <c r="G63" i="1"/>
  <c r="C63" i="1"/>
  <c r="R63" i="1" s="1"/>
  <c r="AC62" i="1"/>
  <c r="AB62" i="1"/>
  <c r="Z62" i="1"/>
  <c r="Y62" i="1"/>
  <c r="X62" i="1"/>
  <c r="W62" i="1"/>
  <c r="O62" i="1"/>
  <c r="N62" i="1"/>
  <c r="H62" i="1"/>
  <c r="G62" i="1"/>
  <c r="C62" i="1"/>
  <c r="Q62" i="1" s="1"/>
  <c r="AC61" i="1"/>
  <c r="AB61" i="1"/>
  <c r="Z61" i="1"/>
  <c r="Y61" i="1"/>
  <c r="X61" i="1"/>
  <c r="W61" i="1"/>
  <c r="O61" i="1"/>
  <c r="N61" i="1"/>
  <c r="H61" i="1"/>
  <c r="G61" i="1"/>
  <c r="C61" i="1"/>
  <c r="U61" i="1" s="1"/>
  <c r="AC60" i="1"/>
  <c r="AB60" i="1"/>
  <c r="Z60" i="1"/>
  <c r="Y60" i="1"/>
  <c r="X60" i="1"/>
  <c r="W60" i="1"/>
  <c r="T60" i="1"/>
  <c r="S60" i="1"/>
  <c r="Q60" i="1"/>
  <c r="O60" i="1"/>
  <c r="N60" i="1"/>
  <c r="H60" i="1"/>
  <c r="G60" i="1"/>
  <c r="C60" i="1"/>
  <c r="R60" i="1" s="1"/>
  <c r="AC59" i="1"/>
  <c r="AB59" i="1"/>
  <c r="Z59" i="1"/>
  <c r="Y59" i="1"/>
  <c r="X59" i="1"/>
  <c r="W59" i="1"/>
  <c r="S59" i="1"/>
  <c r="Q59" i="1"/>
  <c r="O59" i="1"/>
  <c r="N59" i="1"/>
  <c r="H59" i="1"/>
  <c r="G59" i="1"/>
  <c r="C59" i="1"/>
  <c r="R59" i="1" s="1"/>
  <c r="AC58" i="1"/>
  <c r="AB58" i="1"/>
  <c r="Z58" i="1"/>
  <c r="Y58" i="1"/>
  <c r="X58" i="1"/>
  <c r="W58" i="1"/>
  <c r="O58" i="1"/>
  <c r="N58" i="1"/>
  <c r="H58" i="1"/>
  <c r="G58" i="1"/>
  <c r="C58" i="1"/>
  <c r="AC57" i="1"/>
  <c r="AB57" i="1"/>
  <c r="Z57" i="1"/>
  <c r="Y57" i="1"/>
  <c r="X57" i="1"/>
  <c r="W57" i="1"/>
  <c r="U57" i="1"/>
  <c r="T57" i="1"/>
  <c r="O57" i="1"/>
  <c r="N57" i="1"/>
  <c r="H57" i="1"/>
  <c r="G57" i="1"/>
  <c r="C57" i="1"/>
  <c r="AC56" i="1"/>
  <c r="AB56" i="1"/>
  <c r="Z56" i="1"/>
  <c r="Y56" i="1"/>
  <c r="X56" i="1"/>
  <c r="W56" i="1"/>
  <c r="T56" i="1"/>
  <c r="S56" i="1"/>
  <c r="Q56" i="1"/>
  <c r="O56" i="1"/>
  <c r="N56" i="1"/>
  <c r="H56" i="1"/>
  <c r="G56" i="1"/>
  <c r="C56" i="1"/>
  <c r="R56" i="1" s="1"/>
  <c r="AC55" i="1"/>
  <c r="AB55" i="1"/>
  <c r="Z55" i="1"/>
  <c r="Y55" i="1"/>
  <c r="X55" i="1"/>
  <c r="W55" i="1"/>
  <c r="S55" i="1"/>
  <c r="Q55" i="1"/>
  <c r="O55" i="1"/>
  <c r="N55" i="1"/>
  <c r="H55" i="1"/>
  <c r="G55" i="1"/>
  <c r="C55" i="1"/>
  <c r="R55" i="1" s="1"/>
  <c r="AC54" i="1"/>
  <c r="AB54" i="1"/>
  <c r="Z54" i="1"/>
  <c r="Y54" i="1"/>
  <c r="X54" i="1"/>
  <c r="W54" i="1"/>
  <c r="U54" i="1"/>
  <c r="Q54" i="1"/>
  <c r="O54" i="1"/>
  <c r="N54" i="1"/>
  <c r="H54" i="1"/>
  <c r="G54" i="1"/>
  <c r="C54" i="1"/>
  <c r="AC53" i="1"/>
  <c r="AB53" i="1"/>
  <c r="Z53" i="1"/>
  <c r="Y53" i="1"/>
  <c r="X53" i="1"/>
  <c r="W53" i="1"/>
  <c r="U53" i="1"/>
  <c r="O53" i="1"/>
  <c r="N53" i="1"/>
  <c r="H53" i="1"/>
  <c r="G53" i="1"/>
  <c r="C53" i="1"/>
  <c r="AC52" i="1"/>
  <c r="AB52" i="1"/>
  <c r="Z52" i="1"/>
  <c r="Y52" i="1"/>
  <c r="X52" i="1"/>
  <c r="W52" i="1"/>
  <c r="T52" i="1"/>
  <c r="S52" i="1"/>
  <c r="Q52" i="1"/>
  <c r="O52" i="1"/>
  <c r="N52" i="1"/>
  <c r="H52" i="1"/>
  <c r="G52" i="1"/>
  <c r="C52" i="1"/>
  <c r="R52" i="1" s="1"/>
  <c r="AC51" i="1"/>
  <c r="AB51" i="1"/>
  <c r="Z51" i="1"/>
  <c r="Y51" i="1"/>
  <c r="X51" i="1"/>
  <c r="W51" i="1"/>
  <c r="S51" i="1"/>
  <c r="Q51" i="1"/>
  <c r="O51" i="1"/>
  <c r="N51" i="1"/>
  <c r="H51" i="1"/>
  <c r="G51" i="1"/>
  <c r="C51" i="1"/>
  <c r="R51" i="1" s="1"/>
  <c r="AC50" i="1"/>
  <c r="AB50" i="1"/>
  <c r="Z50" i="1"/>
  <c r="Y50" i="1"/>
  <c r="X50" i="1"/>
  <c r="W50" i="1"/>
  <c r="U50" i="1"/>
  <c r="O50" i="1"/>
  <c r="N50" i="1"/>
  <c r="H50" i="1"/>
  <c r="G50" i="1"/>
  <c r="C50" i="1"/>
  <c r="AC49" i="1"/>
  <c r="AB49" i="1"/>
  <c r="Z49" i="1"/>
  <c r="Y49" i="1"/>
  <c r="X49" i="1"/>
  <c r="W49" i="1"/>
  <c r="O49" i="1"/>
  <c r="N49" i="1"/>
  <c r="H49" i="1"/>
  <c r="G49" i="1"/>
  <c r="C49" i="1"/>
  <c r="T49" i="1" s="1"/>
  <c r="AC48" i="1"/>
  <c r="AB48" i="1"/>
  <c r="Z48" i="1"/>
  <c r="Y48" i="1"/>
  <c r="X48" i="1"/>
  <c r="W48" i="1"/>
  <c r="T48" i="1"/>
  <c r="S48" i="1"/>
  <c r="Q48" i="1"/>
  <c r="O48" i="1"/>
  <c r="N48" i="1"/>
  <c r="H48" i="1"/>
  <c r="G48" i="1"/>
  <c r="C48" i="1"/>
  <c r="R48" i="1" s="1"/>
  <c r="AC47" i="1"/>
  <c r="AB47" i="1"/>
  <c r="Z47" i="1"/>
  <c r="Y47" i="1"/>
  <c r="X47" i="1"/>
  <c r="W47" i="1"/>
  <c r="S47" i="1"/>
  <c r="Q47" i="1"/>
  <c r="O47" i="1"/>
  <c r="N47" i="1"/>
  <c r="H47" i="1"/>
  <c r="G47" i="1"/>
  <c r="C47" i="1"/>
  <c r="R47" i="1" s="1"/>
  <c r="AC46" i="1"/>
  <c r="AB46" i="1"/>
  <c r="Z46" i="1"/>
  <c r="Y46" i="1"/>
  <c r="X46" i="1"/>
  <c r="W46" i="1"/>
  <c r="O46" i="1"/>
  <c r="N46" i="1"/>
  <c r="H46" i="1"/>
  <c r="G46" i="1"/>
  <c r="C46" i="1"/>
  <c r="AC45" i="1"/>
  <c r="AB45" i="1"/>
  <c r="Z45" i="1"/>
  <c r="Y45" i="1"/>
  <c r="X45" i="1"/>
  <c r="W45" i="1"/>
  <c r="O45" i="1"/>
  <c r="N45" i="1"/>
  <c r="H45" i="1"/>
  <c r="G45" i="1"/>
  <c r="C45" i="1"/>
  <c r="U45" i="1" s="1"/>
  <c r="AC44" i="1"/>
  <c r="AB44" i="1"/>
  <c r="Z44" i="1"/>
  <c r="Y44" i="1"/>
  <c r="X44" i="1"/>
  <c r="W44" i="1"/>
  <c r="T44" i="1"/>
  <c r="S44" i="1"/>
  <c r="Q44" i="1"/>
  <c r="O44" i="1"/>
  <c r="N44" i="1"/>
  <c r="H44" i="1"/>
  <c r="G44" i="1"/>
  <c r="C44" i="1"/>
  <c r="R44" i="1" s="1"/>
  <c r="AC43" i="1"/>
  <c r="AB43" i="1"/>
  <c r="Z43" i="1"/>
  <c r="Y43" i="1"/>
  <c r="X43" i="1"/>
  <c r="W43" i="1"/>
  <c r="S43" i="1"/>
  <c r="Q43" i="1"/>
  <c r="O43" i="1"/>
  <c r="N43" i="1"/>
  <c r="H43" i="1"/>
  <c r="G43" i="1"/>
  <c r="C43" i="1"/>
  <c r="R43" i="1" s="1"/>
  <c r="AC42" i="1"/>
  <c r="AB42" i="1"/>
  <c r="Z42" i="1"/>
  <c r="Y42" i="1"/>
  <c r="X42" i="1"/>
  <c r="W42" i="1"/>
  <c r="O42" i="1"/>
  <c r="N42" i="1"/>
  <c r="H42" i="1"/>
  <c r="G42" i="1"/>
  <c r="C42" i="1"/>
  <c r="AC41" i="1"/>
  <c r="AB41" i="1"/>
  <c r="Z41" i="1"/>
  <c r="Y41" i="1"/>
  <c r="X41" i="1"/>
  <c r="W41" i="1"/>
  <c r="U41" i="1"/>
  <c r="T41" i="1"/>
  <c r="O41" i="1"/>
  <c r="N41" i="1"/>
  <c r="H41" i="1"/>
  <c r="G41" i="1"/>
  <c r="C41" i="1"/>
  <c r="AC40" i="1"/>
  <c r="AB40" i="1"/>
  <c r="Z40" i="1"/>
  <c r="Y40" i="1"/>
  <c r="X40" i="1"/>
  <c r="W40" i="1"/>
  <c r="T40" i="1"/>
  <c r="S40" i="1"/>
  <c r="Q40" i="1"/>
  <c r="O40" i="1"/>
  <c r="N40" i="1"/>
  <c r="H40" i="1"/>
  <c r="G40" i="1"/>
  <c r="C40" i="1"/>
  <c r="R40" i="1" s="1"/>
  <c r="AC39" i="1"/>
  <c r="AB39" i="1"/>
  <c r="Z39" i="1"/>
  <c r="Y39" i="1"/>
  <c r="X39" i="1"/>
  <c r="W39" i="1"/>
  <c r="S39" i="1"/>
  <c r="Q39" i="1"/>
  <c r="O39" i="1"/>
  <c r="N39" i="1"/>
  <c r="H39" i="1"/>
  <c r="G39" i="1"/>
  <c r="C39" i="1"/>
  <c r="R39" i="1" s="1"/>
  <c r="AC38" i="1"/>
  <c r="AB38" i="1"/>
  <c r="Z38" i="1"/>
  <c r="Y38" i="1"/>
  <c r="X38" i="1"/>
  <c r="W38" i="1"/>
  <c r="U38" i="1"/>
  <c r="T38" i="1"/>
  <c r="O38" i="1"/>
  <c r="N38" i="1"/>
  <c r="H38" i="1"/>
  <c r="G38" i="1"/>
  <c r="C38" i="1"/>
  <c r="AC37" i="1"/>
  <c r="AB37" i="1"/>
  <c r="Z37" i="1"/>
  <c r="Y37" i="1"/>
  <c r="X37" i="1"/>
  <c r="W37" i="1"/>
  <c r="O37" i="1"/>
  <c r="N37" i="1"/>
  <c r="H37" i="1"/>
  <c r="G37" i="1"/>
  <c r="C37" i="1"/>
  <c r="T37" i="1" s="1"/>
  <c r="AC36" i="1"/>
  <c r="AB36" i="1"/>
  <c r="Z36" i="1"/>
  <c r="Y36" i="1"/>
  <c r="X36" i="1"/>
  <c r="W36" i="1"/>
  <c r="T36" i="1"/>
  <c r="S36" i="1"/>
  <c r="Q36" i="1"/>
  <c r="O36" i="1"/>
  <c r="N36" i="1"/>
  <c r="H36" i="1"/>
  <c r="G36" i="1"/>
  <c r="C36" i="1"/>
  <c r="R36" i="1" s="1"/>
  <c r="AC35" i="1"/>
  <c r="AB35" i="1"/>
  <c r="Z35" i="1"/>
  <c r="Y35" i="1"/>
  <c r="X35" i="1"/>
  <c r="W35" i="1"/>
  <c r="O35" i="1"/>
  <c r="N35" i="1"/>
  <c r="H35" i="1"/>
  <c r="G35" i="1"/>
  <c r="C35" i="1"/>
  <c r="S35" i="1" s="1"/>
  <c r="AC34" i="1"/>
  <c r="AB34" i="1"/>
  <c r="Z34" i="1"/>
  <c r="Y34" i="1"/>
  <c r="X34" i="1"/>
  <c r="W34" i="1"/>
  <c r="U34" i="1"/>
  <c r="T34" i="1"/>
  <c r="O34" i="1"/>
  <c r="N34" i="1"/>
  <c r="H34" i="1"/>
  <c r="G34" i="1"/>
  <c r="C34" i="1"/>
  <c r="AC33" i="1"/>
  <c r="AB33" i="1"/>
  <c r="Z33" i="1"/>
  <c r="Y33" i="1"/>
  <c r="X33" i="1"/>
  <c r="W33" i="1"/>
  <c r="O33" i="1"/>
  <c r="N33" i="1"/>
  <c r="H33" i="1"/>
  <c r="G33" i="1"/>
  <c r="C33" i="1"/>
  <c r="AC32" i="1"/>
  <c r="AB32" i="1"/>
  <c r="Z32" i="1"/>
  <c r="Y32" i="1"/>
  <c r="X32" i="1"/>
  <c r="W32" i="1"/>
  <c r="T32" i="1"/>
  <c r="S32" i="1"/>
  <c r="Q32" i="1"/>
  <c r="O32" i="1"/>
  <c r="N32" i="1"/>
  <c r="H32" i="1"/>
  <c r="G32" i="1"/>
  <c r="C32" i="1"/>
  <c r="R32" i="1" s="1"/>
  <c r="AC31" i="1"/>
  <c r="AB31" i="1"/>
  <c r="Z31" i="1"/>
  <c r="Y31" i="1"/>
  <c r="X31" i="1"/>
  <c r="W31" i="1"/>
  <c r="O31" i="1"/>
  <c r="N31" i="1"/>
  <c r="H31" i="1"/>
  <c r="G31" i="1"/>
  <c r="C31" i="1"/>
  <c r="AC30" i="1"/>
  <c r="AB30" i="1"/>
  <c r="Z30" i="1"/>
  <c r="Y30" i="1"/>
  <c r="X30" i="1"/>
  <c r="W30" i="1"/>
  <c r="U30" i="1"/>
  <c r="T30" i="1"/>
  <c r="O30" i="1"/>
  <c r="N30" i="1"/>
  <c r="H30" i="1"/>
  <c r="G30" i="1"/>
  <c r="C30" i="1"/>
  <c r="AC29" i="1"/>
  <c r="AB29" i="1"/>
  <c r="Z29" i="1"/>
  <c r="Y29" i="1"/>
  <c r="X29" i="1"/>
  <c r="W29" i="1"/>
  <c r="O29" i="1"/>
  <c r="N29" i="1"/>
  <c r="H29" i="1"/>
  <c r="G29" i="1"/>
  <c r="C29" i="1"/>
  <c r="AC28" i="1"/>
  <c r="AB28" i="1"/>
  <c r="Z28" i="1"/>
  <c r="Y28" i="1"/>
  <c r="X28" i="1"/>
  <c r="W28" i="1"/>
  <c r="T28" i="1"/>
  <c r="S28" i="1"/>
  <c r="Q28" i="1"/>
  <c r="O28" i="1"/>
  <c r="N28" i="1"/>
  <c r="H28" i="1"/>
  <c r="G28" i="1"/>
  <c r="C28" i="1"/>
  <c r="R28" i="1" s="1"/>
  <c r="AC27" i="1"/>
  <c r="AB27" i="1"/>
  <c r="Z27" i="1"/>
  <c r="Y27" i="1"/>
  <c r="X27" i="1"/>
  <c r="W27" i="1"/>
  <c r="O27" i="1"/>
  <c r="N27" i="1"/>
  <c r="H27" i="1"/>
  <c r="G27" i="1"/>
  <c r="C27" i="1"/>
  <c r="S27" i="1" s="1"/>
  <c r="AC26" i="1"/>
  <c r="AB26" i="1"/>
  <c r="Z26" i="1"/>
  <c r="Y26" i="1"/>
  <c r="X26" i="1"/>
  <c r="W26" i="1"/>
  <c r="U26" i="1"/>
  <c r="T26" i="1"/>
  <c r="Q26" i="1"/>
  <c r="O26" i="1"/>
  <c r="N26" i="1"/>
  <c r="H26" i="1"/>
  <c r="G26" i="1"/>
  <c r="C26" i="1"/>
  <c r="AC25" i="1"/>
  <c r="AB25" i="1"/>
  <c r="Z25" i="1"/>
  <c r="Y25" i="1"/>
  <c r="X25" i="1"/>
  <c r="W25" i="1"/>
  <c r="O25" i="1"/>
  <c r="N25" i="1"/>
  <c r="H25" i="1"/>
  <c r="G25" i="1"/>
  <c r="C25" i="1"/>
  <c r="T25" i="1" s="1"/>
  <c r="AC24" i="1"/>
  <c r="AB24" i="1"/>
  <c r="Z24" i="1"/>
  <c r="Y24" i="1"/>
  <c r="X24" i="1"/>
  <c r="W24" i="1"/>
  <c r="T24" i="1"/>
  <c r="O24" i="1"/>
  <c r="N24" i="1"/>
  <c r="H24" i="1"/>
  <c r="G24" i="1"/>
  <c r="C24" i="1"/>
  <c r="R24" i="1" s="1"/>
  <c r="AC23" i="1"/>
  <c r="AB23" i="1"/>
  <c r="Z23" i="1"/>
  <c r="Y23" i="1"/>
  <c r="X23" i="1"/>
  <c r="W23" i="1"/>
  <c r="T23" i="1"/>
  <c r="S23" i="1"/>
  <c r="O23" i="1"/>
  <c r="N23" i="1"/>
  <c r="H23" i="1"/>
  <c r="G23" i="1"/>
  <c r="C23" i="1"/>
  <c r="R23" i="1" s="1"/>
  <c r="AC22" i="1"/>
  <c r="AB22" i="1"/>
  <c r="Z22" i="1"/>
  <c r="Y22" i="1"/>
  <c r="X22" i="1"/>
  <c r="W22" i="1"/>
  <c r="S22" i="1"/>
  <c r="Q22" i="1"/>
  <c r="O22" i="1"/>
  <c r="N22" i="1"/>
  <c r="H22" i="1"/>
  <c r="G22" i="1"/>
  <c r="C22" i="1"/>
  <c r="R22" i="1" s="1"/>
  <c r="AC21" i="1"/>
  <c r="AB21" i="1"/>
  <c r="Z21" i="1"/>
  <c r="Y21" i="1"/>
  <c r="X21" i="1"/>
  <c r="W21" i="1"/>
  <c r="O21" i="1"/>
  <c r="N21" i="1"/>
  <c r="H21" i="1"/>
  <c r="G21" i="1"/>
  <c r="C21" i="1"/>
  <c r="R21" i="1" s="1"/>
  <c r="AC20" i="1"/>
  <c r="AB20" i="1"/>
  <c r="Z20" i="1"/>
  <c r="Y20" i="1"/>
  <c r="X20" i="1"/>
  <c r="W20" i="1"/>
  <c r="T20" i="1"/>
  <c r="O20" i="1"/>
  <c r="N20" i="1"/>
  <c r="H20" i="1"/>
  <c r="G20" i="1"/>
  <c r="C20" i="1"/>
  <c r="R20" i="1" s="1"/>
  <c r="AC19" i="1"/>
  <c r="AB19" i="1"/>
  <c r="Z19" i="1"/>
  <c r="Y19" i="1"/>
  <c r="X19" i="1"/>
  <c r="W19" i="1"/>
  <c r="T19" i="1"/>
  <c r="S19" i="1"/>
  <c r="O19" i="1"/>
  <c r="N19" i="1"/>
  <c r="H19" i="1"/>
  <c r="G19" i="1"/>
  <c r="C19" i="1"/>
  <c r="R19" i="1" s="1"/>
  <c r="AC18" i="1"/>
  <c r="AB18" i="1"/>
  <c r="Z18" i="1"/>
  <c r="Y18" i="1"/>
  <c r="X18" i="1"/>
  <c r="W18" i="1"/>
  <c r="S18" i="1"/>
  <c r="Q18" i="1"/>
  <c r="O18" i="1"/>
  <c r="N18" i="1"/>
  <c r="H18" i="1"/>
  <c r="G18" i="1"/>
  <c r="C18" i="1"/>
  <c r="R18" i="1" s="1"/>
  <c r="AC17" i="1"/>
  <c r="AB17" i="1"/>
  <c r="Z17" i="1"/>
  <c r="Y17" i="1"/>
  <c r="X17" i="1"/>
  <c r="W17" i="1"/>
  <c r="O17" i="1"/>
  <c r="N17" i="1"/>
  <c r="H17" i="1"/>
  <c r="G17" i="1"/>
  <c r="C17" i="1"/>
  <c r="R17" i="1" s="1"/>
  <c r="AC16" i="1"/>
  <c r="AB16" i="1"/>
  <c r="Z16" i="1"/>
  <c r="Y16" i="1"/>
  <c r="X16" i="1"/>
  <c r="W16" i="1"/>
  <c r="T16" i="1"/>
  <c r="O16" i="1"/>
  <c r="N16" i="1"/>
  <c r="H16" i="1"/>
  <c r="G16" i="1"/>
  <c r="C16" i="1"/>
  <c r="R16" i="1" s="1"/>
  <c r="AC15" i="1"/>
  <c r="AB15" i="1"/>
  <c r="Z15" i="1"/>
  <c r="Y15" i="1"/>
  <c r="X15" i="1"/>
  <c r="W15" i="1"/>
  <c r="T15" i="1"/>
  <c r="S15" i="1"/>
  <c r="O15" i="1"/>
  <c r="N15" i="1"/>
  <c r="H15" i="1"/>
  <c r="G15" i="1"/>
  <c r="C15" i="1"/>
  <c r="R15" i="1" s="1"/>
  <c r="AC14" i="1"/>
  <c r="AB14" i="1"/>
  <c r="Z14" i="1"/>
  <c r="Y14" i="1"/>
  <c r="X14" i="1"/>
  <c r="W14" i="1"/>
  <c r="S14" i="1"/>
  <c r="Q14" i="1"/>
  <c r="O14" i="1"/>
  <c r="N14" i="1"/>
  <c r="H14" i="1"/>
  <c r="G14" i="1"/>
  <c r="C14" i="1"/>
  <c r="R14" i="1" s="1"/>
  <c r="AC13" i="1"/>
  <c r="AB13" i="1"/>
  <c r="Z13" i="1"/>
  <c r="Y13" i="1"/>
  <c r="X13" i="1"/>
  <c r="W13" i="1"/>
  <c r="U13" i="1"/>
  <c r="R13" i="1"/>
  <c r="Q13" i="1"/>
  <c r="O13" i="1"/>
  <c r="N13" i="1"/>
  <c r="H13" i="1"/>
  <c r="G13" i="1"/>
  <c r="C13" i="1"/>
  <c r="T13" i="1" s="1"/>
  <c r="AC12" i="1"/>
  <c r="AB12" i="1"/>
  <c r="Z12" i="1"/>
  <c r="Y12" i="1"/>
  <c r="X12" i="1"/>
  <c r="W12" i="1"/>
  <c r="U12" i="1"/>
  <c r="R12" i="1"/>
  <c r="Q12" i="1"/>
  <c r="O12" i="1"/>
  <c r="N12" i="1"/>
  <c r="H12" i="1"/>
  <c r="G12" i="1"/>
  <c r="C12" i="1"/>
  <c r="T12" i="1" s="1"/>
  <c r="AC11" i="1"/>
  <c r="AB11" i="1"/>
  <c r="Z11" i="1"/>
  <c r="Y11" i="1"/>
  <c r="X11" i="1"/>
  <c r="W11" i="1"/>
  <c r="U11" i="1"/>
  <c r="R11" i="1"/>
  <c r="Q11" i="1"/>
  <c r="O11" i="1"/>
  <c r="N11" i="1"/>
  <c r="H11" i="1"/>
  <c r="G11" i="1"/>
  <c r="C11" i="1"/>
  <c r="T11" i="1" s="1"/>
  <c r="AC10" i="1"/>
  <c r="AB10" i="1"/>
  <c r="Z10" i="1"/>
  <c r="Y10" i="1"/>
  <c r="X10" i="1"/>
  <c r="W10" i="1"/>
  <c r="U10" i="1"/>
  <c r="R10" i="1"/>
  <c r="Q10" i="1"/>
  <c r="O10" i="1"/>
  <c r="N10" i="1"/>
  <c r="H10" i="1"/>
  <c r="G10" i="1"/>
  <c r="C10" i="1"/>
  <c r="T10" i="1" s="1"/>
  <c r="AC9" i="1"/>
  <c r="AB9" i="1"/>
  <c r="Z9" i="1"/>
  <c r="Y9" i="1"/>
  <c r="X9" i="1"/>
  <c r="W9" i="1"/>
  <c r="U9" i="1"/>
  <c r="R9" i="1"/>
  <c r="Q9" i="1"/>
  <c r="O9" i="1"/>
  <c r="N9" i="1"/>
  <c r="H9" i="1"/>
  <c r="G9" i="1"/>
  <c r="C9" i="1"/>
  <c r="T9" i="1" s="1"/>
  <c r="AC8" i="1"/>
  <c r="AB8" i="1"/>
  <c r="Z8" i="1"/>
  <c r="Y8" i="1"/>
  <c r="X8" i="1"/>
  <c r="W8" i="1"/>
  <c r="U8" i="1"/>
  <c r="R8" i="1"/>
  <c r="Q8" i="1"/>
  <c r="O8" i="1"/>
  <c r="N8" i="1"/>
  <c r="H8" i="1"/>
  <c r="G8" i="1"/>
  <c r="C8" i="1"/>
  <c r="T8" i="1" s="1"/>
  <c r="AC7" i="1"/>
  <c r="AB7" i="1"/>
  <c r="Z7" i="1"/>
  <c r="Y7" i="1"/>
  <c r="X7" i="1"/>
  <c r="W7" i="1"/>
  <c r="U7" i="1"/>
  <c r="R7" i="1"/>
  <c r="Q7" i="1"/>
  <c r="O7" i="1"/>
  <c r="N7" i="1"/>
  <c r="H7" i="1"/>
  <c r="G7" i="1"/>
  <c r="C7" i="1"/>
  <c r="T7" i="1" s="1"/>
  <c r="AC6" i="1"/>
  <c r="AB6" i="1"/>
  <c r="Z6" i="1"/>
  <c r="Y6" i="1"/>
  <c r="X6" i="1"/>
  <c r="W6" i="1"/>
  <c r="U6" i="1"/>
  <c r="R6" i="1"/>
  <c r="Q6" i="1"/>
  <c r="O6" i="1"/>
  <c r="N6" i="1"/>
  <c r="H6" i="1"/>
  <c r="G6" i="1"/>
  <c r="C6" i="1"/>
  <c r="T6" i="1" s="1"/>
  <c r="AC5" i="1"/>
  <c r="AB5" i="1"/>
  <c r="Z5" i="1"/>
  <c r="Y5" i="1"/>
  <c r="X5" i="1"/>
  <c r="W5" i="1"/>
  <c r="U5" i="1"/>
  <c r="R5" i="1"/>
  <c r="Q5" i="1"/>
  <c r="O5" i="1"/>
  <c r="N5" i="1"/>
  <c r="H5" i="1"/>
  <c r="G5" i="1"/>
  <c r="C5" i="1"/>
  <c r="T5" i="1" s="1"/>
  <c r="AC4" i="1"/>
  <c r="AB4" i="1"/>
  <c r="Z4" i="1"/>
  <c r="Y4" i="1"/>
  <c r="X4" i="1"/>
  <c r="W4" i="1"/>
  <c r="U4" i="1"/>
  <c r="R4" i="1"/>
  <c r="Q4" i="1"/>
  <c r="O4" i="1"/>
  <c r="N4" i="1"/>
  <c r="H4" i="1"/>
  <c r="G4" i="1"/>
  <c r="C4" i="1"/>
  <c r="T4" i="1" s="1"/>
  <c r="AC3" i="1"/>
  <c r="AB3" i="1"/>
  <c r="Z3" i="1"/>
  <c r="Y3" i="1"/>
  <c r="X3" i="1"/>
  <c r="W3" i="1"/>
  <c r="U3" i="1"/>
  <c r="R3" i="1"/>
  <c r="Q3" i="1"/>
  <c r="O3" i="1"/>
  <c r="N3" i="1"/>
  <c r="H3" i="1"/>
  <c r="G3" i="1"/>
  <c r="C3" i="1"/>
  <c r="T3" i="1" s="1"/>
  <c r="AC2" i="1"/>
  <c r="AB2" i="1"/>
  <c r="Z2" i="1"/>
  <c r="Y2" i="1"/>
  <c r="X2" i="1"/>
  <c r="W2" i="1"/>
  <c r="U2" i="1"/>
  <c r="R2" i="1"/>
  <c r="Q2" i="1"/>
  <c r="O2" i="1"/>
  <c r="N2" i="1"/>
  <c r="H2" i="1"/>
  <c r="G2" i="1"/>
  <c r="C2" i="1"/>
  <c r="T2" i="1" s="1"/>
  <c r="U17" i="1" l="1"/>
  <c r="U21" i="1"/>
  <c r="R29" i="1"/>
  <c r="Q29" i="1"/>
  <c r="R31" i="1"/>
  <c r="T31" i="1"/>
  <c r="R33" i="1"/>
  <c r="Q33" i="1"/>
  <c r="R42" i="1"/>
  <c r="T42" i="1"/>
  <c r="S42" i="1"/>
  <c r="R58" i="1"/>
  <c r="T58" i="1"/>
  <c r="S58" i="1"/>
  <c r="R77" i="1"/>
  <c r="S77" i="1"/>
  <c r="Q77" i="1"/>
  <c r="R95" i="1"/>
  <c r="U95" i="1"/>
  <c r="Q95" i="1"/>
  <c r="T95" i="1"/>
  <c r="S95" i="1"/>
  <c r="S162" i="1"/>
  <c r="R162" i="1"/>
  <c r="U162" i="1"/>
  <c r="T162" i="1"/>
  <c r="Q162" i="1"/>
  <c r="Q17" i="1"/>
  <c r="U20" i="1"/>
  <c r="Q21" i="1"/>
  <c r="S25" i="1"/>
  <c r="Q31" i="1"/>
  <c r="R46" i="1"/>
  <c r="T46" i="1"/>
  <c r="S46" i="1"/>
  <c r="T61" i="1"/>
  <c r="R65" i="1"/>
  <c r="S65" i="1"/>
  <c r="Q65" i="1"/>
  <c r="Q74" i="1"/>
  <c r="R78" i="1"/>
  <c r="T78" i="1"/>
  <c r="S78" i="1"/>
  <c r="Q90" i="1"/>
  <c r="S99" i="1"/>
  <c r="R99" i="1"/>
  <c r="Q99" i="1"/>
  <c r="U99" i="1"/>
  <c r="T99" i="1"/>
  <c r="S122" i="1"/>
  <c r="R122" i="1"/>
  <c r="U122" i="1"/>
  <c r="T122" i="1"/>
  <c r="Q122" i="1"/>
  <c r="S144" i="1"/>
  <c r="R144" i="1"/>
  <c r="U144" i="1"/>
  <c r="T144" i="1"/>
  <c r="S154" i="1"/>
  <c r="R154" i="1"/>
  <c r="U154" i="1"/>
  <c r="T154" i="1"/>
  <c r="Q154" i="1"/>
  <c r="S176" i="1"/>
  <c r="R176" i="1"/>
  <c r="U176" i="1"/>
  <c r="T176" i="1"/>
  <c r="S2" i="1"/>
  <c r="S3" i="1"/>
  <c r="S4" i="1"/>
  <c r="S5" i="1"/>
  <c r="S6" i="1"/>
  <c r="S7" i="1"/>
  <c r="S8" i="1"/>
  <c r="S9" i="1"/>
  <c r="S10" i="1"/>
  <c r="S11" i="1"/>
  <c r="S12" i="1"/>
  <c r="S13" i="1"/>
  <c r="T14" i="1"/>
  <c r="U15" i="1"/>
  <c r="Q16" i="1"/>
  <c r="S17" i="1"/>
  <c r="T18" i="1"/>
  <c r="U19" i="1"/>
  <c r="Q20" i="1"/>
  <c r="S21" i="1"/>
  <c r="T22" i="1"/>
  <c r="U23" i="1"/>
  <c r="Q24" i="1"/>
  <c r="R26" i="1"/>
  <c r="S26" i="1"/>
  <c r="T29" i="1"/>
  <c r="R30" i="1"/>
  <c r="S30" i="1"/>
  <c r="S31" i="1"/>
  <c r="T33" i="1"/>
  <c r="R34" i="1"/>
  <c r="S34" i="1"/>
  <c r="R38" i="1"/>
  <c r="S38" i="1"/>
  <c r="U42" i="1"/>
  <c r="Q46" i="1"/>
  <c r="R50" i="1"/>
  <c r="T50" i="1"/>
  <c r="S50" i="1"/>
  <c r="R53" i="1"/>
  <c r="S53" i="1"/>
  <c r="Q53" i="1"/>
  <c r="U58" i="1"/>
  <c r="T65" i="1"/>
  <c r="R66" i="1"/>
  <c r="T66" i="1"/>
  <c r="S66" i="1"/>
  <c r="R69" i="1"/>
  <c r="S69" i="1"/>
  <c r="Q69" i="1"/>
  <c r="U77" i="1"/>
  <c r="Q78" i="1"/>
  <c r="R82" i="1"/>
  <c r="T82" i="1"/>
  <c r="S82" i="1"/>
  <c r="R85" i="1"/>
  <c r="S85" i="1"/>
  <c r="Q85" i="1"/>
  <c r="S104" i="1"/>
  <c r="R104" i="1"/>
  <c r="U104" i="1"/>
  <c r="T104" i="1"/>
  <c r="S114" i="1"/>
  <c r="R114" i="1"/>
  <c r="U114" i="1"/>
  <c r="T114" i="1"/>
  <c r="Q114" i="1"/>
  <c r="S136" i="1"/>
  <c r="R136" i="1"/>
  <c r="U136" i="1"/>
  <c r="T136" i="1"/>
  <c r="Q144" i="1"/>
  <c r="S146" i="1"/>
  <c r="R146" i="1"/>
  <c r="U146" i="1"/>
  <c r="T146" i="1"/>
  <c r="Q146" i="1"/>
  <c r="S168" i="1"/>
  <c r="R168" i="1"/>
  <c r="U168" i="1"/>
  <c r="T168" i="1"/>
  <c r="Q176" i="1"/>
  <c r="S178" i="1"/>
  <c r="R178" i="1"/>
  <c r="U178" i="1"/>
  <c r="T178" i="1"/>
  <c r="Q178" i="1"/>
  <c r="R25" i="1"/>
  <c r="Q25" i="1"/>
  <c r="R27" i="1"/>
  <c r="T27" i="1"/>
  <c r="R35" i="1"/>
  <c r="T35" i="1"/>
  <c r="R37" i="1"/>
  <c r="Q37" i="1"/>
  <c r="R45" i="1"/>
  <c r="S45" i="1"/>
  <c r="Q45" i="1"/>
  <c r="R61" i="1"/>
  <c r="S61" i="1"/>
  <c r="Q61" i="1"/>
  <c r="R74" i="1"/>
  <c r="T74" i="1"/>
  <c r="S74" i="1"/>
  <c r="R90" i="1"/>
  <c r="T90" i="1"/>
  <c r="S90" i="1"/>
  <c r="R94" i="1"/>
  <c r="U94" i="1"/>
  <c r="Q94" i="1"/>
  <c r="T94" i="1"/>
  <c r="S120" i="1"/>
  <c r="R120" i="1"/>
  <c r="U120" i="1"/>
  <c r="T120" i="1"/>
  <c r="S130" i="1"/>
  <c r="R130" i="1"/>
  <c r="U130" i="1"/>
  <c r="T130" i="1"/>
  <c r="Q130" i="1"/>
  <c r="S152" i="1"/>
  <c r="R152" i="1"/>
  <c r="U152" i="1"/>
  <c r="T152" i="1"/>
  <c r="U16" i="1"/>
  <c r="U24" i="1"/>
  <c r="Q27" i="1"/>
  <c r="S29" i="1"/>
  <c r="S33" i="1"/>
  <c r="Q35" i="1"/>
  <c r="S37" i="1"/>
  <c r="Q42" i="1"/>
  <c r="T45" i="1"/>
  <c r="R49" i="1"/>
  <c r="S49" i="1"/>
  <c r="Q49" i="1"/>
  <c r="Q58" i="1"/>
  <c r="R62" i="1"/>
  <c r="T62" i="1"/>
  <c r="S62" i="1"/>
  <c r="T77" i="1"/>
  <c r="R81" i="1"/>
  <c r="S81" i="1"/>
  <c r="Q81" i="1"/>
  <c r="R98" i="1"/>
  <c r="U98" i="1"/>
  <c r="Q98" i="1"/>
  <c r="T98" i="1"/>
  <c r="S112" i="1"/>
  <c r="R112" i="1"/>
  <c r="U112" i="1"/>
  <c r="T112" i="1"/>
  <c r="Q120" i="1"/>
  <c r="U14" i="1"/>
  <c r="Q15" i="1"/>
  <c r="S16" i="1"/>
  <c r="T17" i="1"/>
  <c r="U18" i="1"/>
  <c r="Q19" i="1"/>
  <c r="S20" i="1"/>
  <c r="T21" i="1"/>
  <c r="U22" i="1"/>
  <c r="Q23" i="1"/>
  <c r="S24" i="1"/>
  <c r="U25" i="1"/>
  <c r="U27" i="1"/>
  <c r="U29" i="1"/>
  <c r="Q30" i="1"/>
  <c r="U31" i="1"/>
  <c r="U33" i="1"/>
  <c r="Q34" i="1"/>
  <c r="U35" i="1"/>
  <c r="U37" i="1"/>
  <c r="Q38" i="1"/>
  <c r="R41" i="1"/>
  <c r="S41" i="1"/>
  <c r="Q41" i="1"/>
  <c r="U46" i="1"/>
  <c r="U49" i="1"/>
  <c r="Q50" i="1"/>
  <c r="T53" i="1"/>
  <c r="R54" i="1"/>
  <c r="T54" i="1"/>
  <c r="S54" i="1"/>
  <c r="R57" i="1"/>
  <c r="S57" i="1"/>
  <c r="Q57" i="1"/>
  <c r="U62" i="1"/>
  <c r="U65" i="1"/>
  <c r="Q66" i="1"/>
  <c r="T69" i="1"/>
  <c r="R70" i="1"/>
  <c r="T70" i="1"/>
  <c r="S70" i="1"/>
  <c r="R73" i="1"/>
  <c r="S73" i="1"/>
  <c r="Q73" i="1"/>
  <c r="U78" i="1"/>
  <c r="U81" i="1"/>
  <c r="Q82" i="1"/>
  <c r="T85" i="1"/>
  <c r="R86" i="1"/>
  <c r="T86" i="1"/>
  <c r="S86" i="1"/>
  <c r="R89" i="1"/>
  <c r="S89" i="1"/>
  <c r="Q89" i="1"/>
  <c r="Q104" i="1"/>
  <c r="S106" i="1"/>
  <c r="R106" i="1"/>
  <c r="U106" i="1"/>
  <c r="T106" i="1"/>
  <c r="Q106" i="1"/>
  <c r="S128" i="1"/>
  <c r="R128" i="1"/>
  <c r="U128" i="1"/>
  <c r="T128" i="1"/>
  <c r="Q136" i="1"/>
  <c r="S138" i="1"/>
  <c r="R138" i="1"/>
  <c r="U138" i="1"/>
  <c r="T138" i="1"/>
  <c r="Q138" i="1"/>
  <c r="S160" i="1"/>
  <c r="R160" i="1"/>
  <c r="U160" i="1"/>
  <c r="T160" i="1"/>
  <c r="Q168" i="1"/>
  <c r="S170" i="1"/>
  <c r="R170" i="1"/>
  <c r="U170" i="1"/>
  <c r="T170" i="1"/>
  <c r="Q170" i="1"/>
  <c r="U28" i="1"/>
  <c r="U32" i="1"/>
  <c r="U36" i="1"/>
  <c r="T39" i="1"/>
  <c r="U40" i="1"/>
  <c r="T43" i="1"/>
  <c r="U44" i="1"/>
  <c r="T47" i="1"/>
  <c r="U48" i="1"/>
  <c r="T51" i="1"/>
  <c r="U52" i="1"/>
  <c r="T55" i="1"/>
  <c r="U56" i="1"/>
  <c r="T59" i="1"/>
  <c r="U60" i="1"/>
  <c r="T63" i="1"/>
  <c r="U64" i="1"/>
  <c r="T67" i="1"/>
  <c r="U68" i="1"/>
  <c r="T71" i="1"/>
  <c r="U72" i="1"/>
  <c r="T75" i="1"/>
  <c r="U76" i="1"/>
  <c r="T79" i="1"/>
  <c r="U80" i="1"/>
  <c r="T83" i="1"/>
  <c r="U84" i="1"/>
  <c r="T87" i="1"/>
  <c r="U88" i="1"/>
  <c r="T91" i="1"/>
  <c r="R92" i="1"/>
  <c r="U92" i="1"/>
  <c r="Q92" i="1"/>
  <c r="R96" i="1"/>
  <c r="U96" i="1"/>
  <c r="Q96" i="1"/>
  <c r="S100" i="1"/>
  <c r="R100" i="1"/>
  <c r="U100" i="1"/>
  <c r="T100" i="1"/>
  <c r="S108" i="1"/>
  <c r="R108" i="1"/>
  <c r="U108" i="1"/>
  <c r="T108" i="1"/>
  <c r="S116" i="1"/>
  <c r="R116" i="1"/>
  <c r="U116" i="1"/>
  <c r="T116" i="1"/>
  <c r="S124" i="1"/>
  <c r="R124" i="1"/>
  <c r="U124" i="1"/>
  <c r="T124" i="1"/>
  <c r="S132" i="1"/>
  <c r="R132" i="1"/>
  <c r="U132" i="1"/>
  <c r="T132" i="1"/>
  <c r="S140" i="1"/>
  <c r="R140" i="1"/>
  <c r="U140" i="1"/>
  <c r="T140" i="1"/>
  <c r="S148" i="1"/>
  <c r="R148" i="1"/>
  <c r="U148" i="1"/>
  <c r="T148" i="1"/>
  <c r="S156" i="1"/>
  <c r="R156" i="1"/>
  <c r="U156" i="1"/>
  <c r="T156" i="1"/>
  <c r="S164" i="1"/>
  <c r="R164" i="1"/>
  <c r="U164" i="1"/>
  <c r="T164" i="1"/>
  <c r="S172" i="1"/>
  <c r="R172" i="1"/>
  <c r="U172" i="1"/>
  <c r="T172" i="1"/>
  <c r="S180" i="1"/>
  <c r="R180" i="1"/>
  <c r="U180" i="1"/>
  <c r="T180" i="1"/>
  <c r="U39" i="1"/>
  <c r="U43" i="1"/>
  <c r="U47" i="1"/>
  <c r="U51" i="1"/>
  <c r="U55" i="1"/>
  <c r="U59" i="1"/>
  <c r="U63" i="1"/>
  <c r="U67" i="1"/>
  <c r="U71" i="1"/>
  <c r="U75" i="1"/>
  <c r="U79" i="1"/>
  <c r="U83" i="1"/>
  <c r="U87" i="1"/>
  <c r="U91" i="1"/>
  <c r="R93" i="1"/>
  <c r="U93" i="1"/>
  <c r="Q93" i="1"/>
  <c r="R97" i="1"/>
  <c r="U97" i="1"/>
  <c r="Q97" i="1"/>
  <c r="S102" i="1"/>
  <c r="R102" i="1"/>
  <c r="U102" i="1"/>
  <c r="T102" i="1"/>
  <c r="S110" i="1"/>
  <c r="R110" i="1"/>
  <c r="U110" i="1"/>
  <c r="T110" i="1"/>
  <c r="S118" i="1"/>
  <c r="R118" i="1"/>
  <c r="U118" i="1"/>
  <c r="T118" i="1"/>
  <c r="S126" i="1"/>
  <c r="R126" i="1"/>
  <c r="U126" i="1"/>
  <c r="T126" i="1"/>
  <c r="S134" i="1"/>
  <c r="R134" i="1"/>
  <c r="U134" i="1"/>
  <c r="T134" i="1"/>
  <c r="S142" i="1"/>
  <c r="R142" i="1"/>
  <c r="U142" i="1"/>
  <c r="T142" i="1"/>
  <c r="S150" i="1"/>
  <c r="R150" i="1"/>
  <c r="U150" i="1"/>
  <c r="T150" i="1"/>
  <c r="S158" i="1"/>
  <c r="R158" i="1"/>
  <c r="U158" i="1"/>
  <c r="T158" i="1"/>
  <c r="S166" i="1"/>
  <c r="R166" i="1"/>
  <c r="U166" i="1"/>
  <c r="T166" i="1"/>
  <c r="S174" i="1"/>
  <c r="R174" i="1"/>
  <c r="U174" i="1"/>
  <c r="T174" i="1"/>
  <c r="S182" i="1"/>
  <c r="R182" i="1"/>
  <c r="U182" i="1"/>
  <c r="T182" i="1"/>
  <c r="S101" i="1"/>
  <c r="R101" i="1"/>
  <c r="S103" i="1"/>
  <c r="R103" i="1"/>
  <c r="S105" i="1"/>
  <c r="R105" i="1"/>
  <c r="S107" i="1"/>
  <c r="R107" i="1"/>
  <c r="S109" i="1"/>
  <c r="R109" i="1"/>
  <c r="S111" i="1"/>
  <c r="R111" i="1"/>
  <c r="S113" i="1"/>
  <c r="R113" i="1"/>
  <c r="S115" i="1"/>
  <c r="R115" i="1"/>
  <c r="S117" i="1"/>
  <c r="R117" i="1"/>
  <c r="S119" i="1"/>
  <c r="R119" i="1"/>
  <c r="S121" i="1"/>
  <c r="R121" i="1"/>
  <c r="S123" i="1"/>
  <c r="R123" i="1"/>
  <c r="S125" i="1"/>
  <c r="R125" i="1"/>
  <c r="S127" i="1"/>
  <c r="R127" i="1"/>
  <c r="S129" i="1"/>
  <c r="R129" i="1"/>
  <c r="S131" i="1"/>
  <c r="R131" i="1"/>
  <c r="S133" i="1"/>
  <c r="R133" i="1"/>
  <c r="S135" i="1"/>
  <c r="R135" i="1"/>
  <c r="S137" i="1"/>
  <c r="R137" i="1"/>
  <c r="S139" i="1"/>
  <c r="R139" i="1"/>
  <c r="S141" i="1"/>
  <c r="R141" i="1"/>
  <c r="S143" i="1"/>
  <c r="R143" i="1"/>
  <c r="S145" i="1"/>
  <c r="R145" i="1"/>
  <c r="S147" i="1"/>
  <c r="R147" i="1"/>
  <c r="S149" i="1"/>
  <c r="R149" i="1"/>
  <c r="S151" i="1"/>
  <c r="R151" i="1"/>
  <c r="S153" i="1"/>
  <c r="R153" i="1"/>
  <c r="S155" i="1"/>
  <c r="R155" i="1"/>
  <c r="S157" i="1"/>
  <c r="R157" i="1"/>
  <c r="S159" i="1"/>
  <c r="R159" i="1"/>
  <c r="S161" i="1"/>
  <c r="R161" i="1"/>
  <c r="S163" i="1"/>
  <c r="R163" i="1"/>
  <c r="S165" i="1"/>
  <c r="R165" i="1"/>
  <c r="S167" i="1"/>
  <c r="R167" i="1"/>
  <c r="S169" i="1"/>
  <c r="R169" i="1"/>
  <c r="S171" i="1"/>
  <c r="R171" i="1"/>
  <c r="S173" i="1"/>
  <c r="R173" i="1"/>
  <c r="S175" i="1"/>
  <c r="R175" i="1"/>
  <c r="S177" i="1"/>
  <c r="R177" i="1"/>
  <c r="S179" i="1"/>
  <c r="R179" i="1"/>
  <c r="S181" i="1"/>
  <c r="R181" i="1"/>
  <c r="S183" i="1"/>
  <c r="R183" i="1"/>
  <c r="Q101" i="1"/>
  <c r="Q103" i="1"/>
  <c r="Q105" i="1"/>
  <c r="Q107" i="1"/>
  <c r="Q109" i="1"/>
  <c r="Q111" i="1"/>
  <c r="Q113" i="1"/>
  <c r="Q115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1" i="1"/>
  <c r="Q153" i="1"/>
  <c r="Q155" i="1"/>
  <c r="Q157" i="1"/>
  <c r="Q159" i="1"/>
  <c r="Q161" i="1"/>
  <c r="Q163" i="1"/>
  <c r="Q165" i="1"/>
  <c r="Q167" i="1"/>
  <c r="Q169" i="1"/>
  <c r="Q171" i="1"/>
  <c r="Q173" i="1"/>
  <c r="Q175" i="1"/>
  <c r="Q177" i="1"/>
  <c r="Q179" i="1"/>
  <c r="Q181" i="1"/>
  <c r="Q183" i="1"/>
</calcChain>
</file>

<file path=xl/sharedStrings.xml><?xml version="1.0" encoding="utf-8"?>
<sst xmlns="http://schemas.openxmlformats.org/spreadsheetml/2006/main" count="1330" uniqueCount="348">
  <si>
    <t>Substrate</t>
  </si>
  <si>
    <t>Gene name</t>
  </si>
  <si>
    <t>Site reported</t>
  </si>
  <si>
    <t>control_mean</t>
  </si>
  <si>
    <t>AZ20_mean</t>
  </si>
  <si>
    <t>control_mean - log10 intensity</t>
  </si>
  <si>
    <t>AZ20_mean - log10 intensity</t>
  </si>
  <si>
    <t>AZ20_fold_change</t>
  </si>
  <si>
    <t>AZ20_p-value</t>
  </si>
  <si>
    <t>ctrlCV</t>
  </si>
  <si>
    <t>AZ20_treatCV</t>
  </si>
  <si>
    <t>Fold control mean intensity over max</t>
  </si>
  <si>
    <t>Fold AZ20 mean intensity over max</t>
  </si>
  <si>
    <t>1 if non-phospho</t>
  </si>
  <si>
    <t>1 if serine phospho</t>
  </si>
  <si>
    <t>1 if threonine phospho</t>
  </si>
  <si>
    <t>1 if tyrosine phospho</t>
  </si>
  <si>
    <t>1 if methionine phospho</t>
  </si>
  <si>
    <t>1 if phospho-site detected in only - Control</t>
  </si>
  <si>
    <t>1 if phospho-site detected in only - AZ20</t>
  </si>
  <si>
    <t>1 if phospho-site detected in both conditions</t>
  </si>
  <si>
    <t>Log2 fold change - AZ20 over control</t>
  </si>
  <si>
    <t>1 if p-value &lt;=0.01</t>
  </si>
  <si>
    <t>1 if p-value &lt;=0.05</t>
  </si>
  <si>
    <t>ADNP(S970)</t>
  </si>
  <si>
    <t>ADNP</t>
  </si>
  <si>
    <t>CCT2(S260)</t>
  </si>
  <si>
    <t>CCT2</t>
  </si>
  <si>
    <t>DYNC1LI2(S443)</t>
  </si>
  <si>
    <t>DYNC1LI2</t>
  </si>
  <si>
    <t>MDC1(S485)</t>
  </si>
  <si>
    <t>MDC1</t>
  </si>
  <si>
    <t>MPG(S35)</t>
  </si>
  <si>
    <t>MPG</t>
  </si>
  <si>
    <t>PNISR(S290)</t>
  </si>
  <si>
    <t>PNISR</t>
  </si>
  <si>
    <t>PNISR(S311)</t>
  </si>
  <si>
    <t>PNISR(S313)</t>
  </si>
  <si>
    <t>PNISR(S321)</t>
  </si>
  <si>
    <t>SPECC1L(S55)</t>
  </si>
  <si>
    <t>SPECC1L</t>
  </si>
  <si>
    <t>UBE2T(S184)</t>
  </si>
  <si>
    <t>UBE2T</t>
  </si>
  <si>
    <t>WDR33(S1219)</t>
  </si>
  <si>
    <t>WDR33</t>
  </si>
  <si>
    <t>ZBTB11(S511)</t>
  </si>
  <si>
    <t>ZBTB11</t>
  </si>
  <si>
    <t>ZNF687(S1118)</t>
  </si>
  <si>
    <t>ZNF687</t>
  </si>
  <si>
    <t>ABL2(S655)</t>
  </si>
  <si>
    <t>ABL2</t>
  </si>
  <si>
    <t>inf</t>
  </si>
  <si>
    <t>ARHGAP29(S589)</t>
  </si>
  <si>
    <t>ARHGAP29</t>
  </si>
  <si>
    <t>C6orf132(S965)</t>
  </si>
  <si>
    <t>C6orf132</t>
  </si>
  <si>
    <t>CC2D1A(S118)</t>
  </si>
  <si>
    <t>CC2D1A</t>
  </si>
  <si>
    <t>CTAGE5(S559)</t>
  </si>
  <si>
    <t>CTAGE5</t>
  </si>
  <si>
    <t>GTF3C1(S739)</t>
  </si>
  <si>
    <t>GTF3C1</t>
  </si>
  <si>
    <t>IRS1(M336)</t>
  </si>
  <si>
    <t>IRS1</t>
  </si>
  <si>
    <t>IRS1(S348)</t>
  </si>
  <si>
    <t>MDC1(T1567)</t>
  </si>
  <si>
    <t>NOM1(S139)</t>
  </si>
  <si>
    <t>NOM1</t>
  </si>
  <si>
    <t>NRBF2(S113)</t>
  </si>
  <si>
    <t>NRBF2</t>
  </si>
  <si>
    <t>PACS1(S430)</t>
  </si>
  <si>
    <t>PACS1</t>
  </si>
  <si>
    <t>PLEC(S4626)</t>
  </si>
  <si>
    <t>PLEC</t>
  </si>
  <si>
    <t>RRP1B(S453)</t>
  </si>
  <si>
    <t>RRP1B</t>
  </si>
  <si>
    <t>RRP1B(S458)</t>
  </si>
  <si>
    <t>RRP1B(T454)</t>
  </si>
  <si>
    <t>SNRNP70(S410)</t>
  </si>
  <si>
    <t>SNRNP70</t>
  </si>
  <si>
    <t>SYNE2(S6361)</t>
  </si>
  <si>
    <t>SYNE2</t>
  </si>
  <si>
    <t>TMF1(S112)</t>
  </si>
  <si>
    <t>TMF1</t>
  </si>
  <si>
    <t>TP53BP1(S831)</t>
  </si>
  <si>
    <t>TP53BP1</t>
  </si>
  <si>
    <t>TRPS1(S1041)</t>
  </si>
  <si>
    <t>TRPS1</t>
  </si>
  <si>
    <t>VANGL1(S86)</t>
  </si>
  <si>
    <t>VANGL1</t>
  </si>
  <si>
    <t>VANGL1(S88)</t>
  </si>
  <si>
    <t>WWC3(T909)</t>
  </si>
  <si>
    <t>WWC3</t>
  </si>
  <si>
    <t>ZFHX3(S2226)</t>
  </si>
  <si>
    <t>ZFHX3</t>
  </si>
  <si>
    <t>ZFHX3(S2230)</t>
  </si>
  <si>
    <t>ZNF445(S171)</t>
  </si>
  <si>
    <t>ZNF445</t>
  </si>
  <si>
    <t>WDR24(S614)</t>
  </si>
  <si>
    <t>WDR24</t>
  </si>
  <si>
    <t>EEF2(T59)</t>
  </si>
  <si>
    <t>EEF2</t>
  </si>
  <si>
    <t>ASPM(S367)</t>
  </si>
  <si>
    <t>ASPM</t>
  </si>
  <si>
    <t>RB1(S855)</t>
  </si>
  <si>
    <t>RB1</t>
  </si>
  <si>
    <t>PRPF6(T266)</t>
  </si>
  <si>
    <t>PRPF6</t>
  </si>
  <si>
    <t>JMJD1C(S501)</t>
  </si>
  <si>
    <t>JMJD1C</t>
  </si>
  <si>
    <t>JMJD1C(T505)</t>
  </si>
  <si>
    <t>RAB7A(S72)</t>
  </si>
  <si>
    <t>RAB7A</t>
  </si>
  <si>
    <t>PRKDC(S3205)</t>
  </si>
  <si>
    <t>PRKDC</t>
  </si>
  <si>
    <t>USP54(S632)</t>
  </si>
  <si>
    <t>USP54</t>
  </si>
  <si>
    <t>ATAD2(S170)</t>
  </si>
  <si>
    <t>ATAD2</t>
  </si>
  <si>
    <t>MAST2(S900)</t>
  </si>
  <si>
    <t>MAST2</t>
  </si>
  <si>
    <t>IL16(S845)</t>
  </si>
  <si>
    <t>IL16</t>
  </si>
  <si>
    <t>AP1M1(T154)</t>
  </si>
  <si>
    <t>AP1M1</t>
  </si>
  <si>
    <t>HDAC10(None)</t>
  </si>
  <si>
    <t>HDAC10</t>
  </si>
  <si>
    <t>DTL(S676)</t>
  </si>
  <si>
    <t>DTL</t>
  </si>
  <si>
    <t>DTL(S679)</t>
  </si>
  <si>
    <t>PABPN1(S95)</t>
  </si>
  <si>
    <t>PABPN1</t>
  </si>
  <si>
    <t>SENP7(S25)</t>
  </si>
  <si>
    <t>SENP7</t>
  </si>
  <si>
    <t>AP1M2(T154)</t>
  </si>
  <si>
    <t>AP1M2</t>
  </si>
  <si>
    <t>DTL(S425)</t>
  </si>
  <si>
    <t>DTL(S426)</t>
  </si>
  <si>
    <t>EP400(T3152)</t>
  </si>
  <si>
    <t>EP400</t>
  </si>
  <si>
    <t>CLN6(S23)</t>
  </si>
  <si>
    <t>CLN6</t>
  </si>
  <si>
    <t>GINS2(S182)</t>
  </si>
  <si>
    <t>GINS2</t>
  </si>
  <si>
    <t>RIF1(T1047)</t>
  </si>
  <si>
    <t>RIF1</t>
  </si>
  <si>
    <t>ALMS1(S3801)</t>
  </si>
  <si>
    <t>ALMS1</t>
  </si>
  <si>
    <t>ETNK2(T322)</t>
  </si>
  <si>
    <t>ETNK2</t>
  </si>
  <si>
    <t>SALL2(S641)</t>
  </si>
  <si>
    <t>SALL2</t>
  </si>
  <si>
    <t>PGK2(S43)</t>
  </si>
  <si>
    <t>PGK2</t>
  </si>
  <si>
    <t>GSK3B(Y216)</t>
  </si>
  <si>
    <t>GSK3B</t>
  </si>
  <si>
    <t>ZNF280B(S114)</t>
  </si>
  <si>
    <t>ZNF280B</t>
  </si>
  <si>
    <t>RIF1(S2205)</t>
  </si>
  <si>
    <t>PAPOLA(S545)</t>
  </si>
  <si>
    <t>PAPOLA</t>
  </si>
  <si>
    <t>PPP2R5D(S89)</t>
  </si>
  <si>
    <t>PPP2R5D</t>
  </si>
  <si>
    <t>PPP2R5D(S90)</t>
  </si>
  <si>
    <t>STK25_HUMAN(T168)</t>
  </si>
  <si>
    <t>STK25_HUMAN</t>
  </si>
  <si>
    <t>GTF2I(S207)</t>
  </si>
  <si>
    <t>GTF2I</t>
  </si>
  <si>
    <t>GTF2I(S210)</t>
  </si>
  <si>
    <t>BAD(S25)</t>
  </si>
  <si>
    <t>BAD</t>
  </si>
  <si>
    <t>SUN2(S38)</t>
  </si>
  <si>
    <t>SUN2</t>
  </si>
  <si>
    <t>MTCL1(S1678)</t>
  </si>
  <si>
    <t>MTCL1</t>
  </si>
  <si>
    <t>MTCL1(S1681)</t>
  </si>
  <si>
    <t>ZGPAT(S373)</t>
  </si>
  <si>
    <t>ZGPAT</t>
  </si>
  <si>
    <t>TCEAL4(S102)</t>
  </si>
  <si>
    <t>TCEAL4</t>
  </si>
  <si>
    <t>TRIP12(S424)</t>
  </si>
  <si>
    <t>TRIP12</t>
  </si>
  <si>
    <t>TJP2(T1027)</t>
  </si>
  <si>
    <t>TJP2</t>
  </si>
  <si>
    <t>GBF1(T1337)</t>
  </si>
  <si>
    <t>GBF1</t>
  </si>
  <si>
    <t>EIF4G1(S1209)</t>
  </si>
  <si>
    <t>EIF4G1</t>
  </si>
  <si>
    <t>PAK1(M143)</t>
  </si>
  <si>
    <t>PAK1</t>
  </si>
  <si>
    <t>MLTK_HUMAN(S633)</t>
  </si>
  <si>
    <t>MLTK_HUMAN</t>
  </si>
  <si>
    <t>FOXK1(S441)</t>
  </si>
  <si>
    <t>FOXK1</t>
  </si>
  <si>
    <t>FOXK1(T436)</t>
  </si>
  <si>
    <t>BCL11B(S772)</t>
  </si>
  <si>
    <t>BCL11B</t>
  </si>
  <si>
    <t>G3BP2(T227)</t>
  </si>
  <si>
    <t>G3BP2</t>
  </si>
  <si>
    <t>SET(S28)</t>
  </si>
  <si>
    <t>SET</t>
  </si>
  <si>
    <t>ZNF638(S502)</t>
  </si>
  <si>
    <t>ZNF638</t>
  </si>
  <si>
    <t>GCN1L_HUMAN(T1629)</t>
  </si>
  <si>
    <t>GCN1L_HUMAN</t>
  </si>
  <si>
    <t>GTF3C1(S1068)</t>
  </si>
  <si>
    <t>NUMA1(T2106)</t>
  </si>
  <si>
    <t>NUMA1</t>
  </si>
  <si>
    <t>CHD7(S2559)</t>
  </si>
  <si>
    <t>CHD7</t>
  </si>
  <si>
    <t>CRAMP1(S1268)</t>
  </si>
  <si>
    <t>CRAMP1</t>
  </si>
  <si>
    <t>SPIN4(M164)</t>
  </si>
  <si>
    <t>SPIN4</t>
  </si>
  <si>
    <t>SPIN4(Y171)</t>
  </si>
  <si>
    <t>ZC3H13(S873)</t>
  </si>
  <si>
    <t>ZC3H13</t>
  </si>
  <si>
    <t>VPRBP_HUMAN(S979)</t>
  </si>
  <si>
    <t>VPRBP_HUMAN</t>
  </si>
  <si>
    <t>CHD8(T1982)</t>
  </si>
  <si>
    <t>CHD8</t>
  </si>
  <si>
    <t>NIFK(S230)</t>
  </si>
  <si>
    <t>NIFK</t>
  </si>
  <si>
    <t>NIFK(T234)</t>
  </si>
  <si>
    <t>NIFK(T238)</t>
  </si>
  <si>
    <t>RNF113A(S84)</t>
  </si>
  <si>
    <t>RNF113A</t>
  </si>
  <si>
    <t>STK32C(S18)</t>
  </si>
  <si>
    <t>STK32C</t>
  </si>
  <si>
    <t>FMNL1(S1031)</t>
  </si>
  <si>
    <t>FMNL1</t>
  </si>
  <si>
    <t>TNKS1BP1(S882)</t>
  </si>
  <si>
    <t>TNKS1BP1</t>
  </si>
  <si>
    <t>SFPQ(M38)</t>
  </si>
  <si>
    <t>SFPQ</t>
  </si>
  <si>
    <t>NUMA1(S1834)</t>
  </si>
  <si>
    <t>RNF113A(S85)</t>
  </si>
  <si>
    <t>NUCKS1(S54)</t>
  </si>
  <si>
    <t>NUCKS1</t>
  </si>
  <si>
    <t>RNF113A(Y80)</t>
  </si>
  <si>
    <t>DTL(T196)</t>
  </si>
  <si>
    <t>AUP1(S354)</t>
  </si>
  <si>
    <t>AUP1</t>
  </si>
  <si>
    <t>FOXK1(S428)</t>
  </si>
  <si>
    <t>SMG8(T657)</t>
  </si>
  <si>
    <t>SMG8</t>
  </si>
  <si>
    <t>PRR12(T740)</t>
  </si>
  <si>
    <t>PRR12</t>
  </si>
  <si>
    <t>SLC12A7(T926)</t>
  </si>
  <si>
    <t>SLC12A7</t>
  </si>
  <si>
    <t>HNRNPM(S618)</t>
  </si>
  <si>
    <t>HNRNPM</t>
  </si>
  <si>
    <t>CCAR1(S456)</t>
  </si>
  <si>
    <t>CCAR1</t>
  </si>
  <si>
    <t>USP32(T1326)</t>
  </si>
  <si>
    <t>USP32</t>
  </si>
  <si>
    <t>ETFB(None)</t>
  </si>
  <si>
    <t>ETFB</t>
  </si>
  <si>
    <t>CLASP2(S952)</t>
  </si>
  <si>
    <t>CLASP2</t>
  </si>
  <si>
    <t>CLASP2(S455)</t>
  </si>
  <si>
    <t>CLASP2(S459)</t>
  </si>
  <si>
    <t>NCL(S619)</t>
  </si>
  <si>
    <t>NCL</t>
  </si>
  <si>
    <t>RGPD6(S1478)</t>
  </si>
  <si>
    <t>RGPD6</t>
  </si>
  <si>
    <t>RGPD6(T1474)</t>
  </si>
  <si>
    <t>SMARCA4(S610)</t>
  </si>
  <si>
    <t>SMARCA4</t>
  </si>
  <si>
    <t>NUCKS1(S30)</t>
  </si>
  <si>
    <t>MAP1A(S1797)</t>
  </si>
  <si>
    <t>MAP1A</t>
  </si>
  <si>
    <t>MAP1A(S1801)</t>
  </si>
  <si>
    <t>PDLIM2(S134)</t>
  </si>
  <si>
    <t>PDLIM2</t>
  </si>
  <si>
    <t>PDLIM2(S137)</t>
  </si>
  <si>
    <t>PSMD4(S266)</t>
  </si>
  <si>
    <t>PSMD4</t>
  </si>
  <si>
    <t>ZNF24(T330)</t>
  </si>
  <si>
    <t>ZNF24</t>
  </si>
  <si>
    <t>HNRNPU(S59)</t>
  </si>
  <si>
    <t>HNRNPU</t>
  </si>
  <si>
    <t>NCAPD3(S1348)</t>
  </si>
  <si>
    <t>NCAPD3</t>
  </si>
  <si>
    <t>NCAPD3(S1357)</t>
  </si>
  <si>
    <t>TLK2(S117)</t>
  </si>
  <si>
    <t>TLK2</t>
  </si>
  <si>
    <t>HCFC1(S1205)</t>
  </si>
  <si>
    <t>HCFC1</t>
  </si>
  <si>
    <t>DNTTIP2(S121)</t>
  </si>
  <si>
    <t>DNTTIP2</t>
  </si>
  <si>
    <t>EXOC1(S501)</t>
  </si>
  <si>
    <t>EXOC1</t>
  </si>
  <si>
    <t>SLC4A8(S237)</t>
  </si>
  <si>
    <t>SLC4A8</t>
  </si>
  <si>
    <t>PRR12(S747)</t>
  </si>
  <si>
    <t>TMF1(S72)</t>
  </si>
  <si>
    <t>MKI67(S1207)</t>
  </si>
  <si>
    <t>MKI67</t>
  </si>
  <si>
    <t>TJP3(S319)</t>
  </si>
  <si>
    <t>TJP3</t>
  </si>
  <si>
    <t>RAI14(T249)</t>
  </si>
  <si>
    <t>RAI14</t>
  </si>
  <si>
    <t>PPP1R12A(T696)</t>
  </si>
  <si>
    <t>PPP1R12A</t>
  </si>
  <si>
    <t>GTF2F1(S433)</t>
  </si>
  <si>
    <t>GTF2F1</t>
  </si>
  <si>
    <t>TMPO(S378)</t>
  </si>
  <si>
    <t>TMPO</t>
  </si>
  <si>
    <t>TALDO1(S237)</t>
  </si>
  <si>
    <t>TALDO1</t>
  </si>
  <si>
    <t>CDK13(T1056)</t>
  </si>
  <si>
    <t>CDK13</t>
  </si>
  <si>
    <t>MKI67(S1636)</t>
  </si>
  <si>
    <t>JAZF1(T109)</t>
  </si>
  <si>
    <t>JAZF1</t>
  </si>
  <si>
    <t>JAZF1(T113)</t>
  </si>
  <si>
    <t>CBX3(S176)</t>
  </si>
  <si>
    <t>CBX3</t>
  </si>
  <si>
    <t>CENPC(S316)</t>
  </si>
  <si>
    <t>CENPC</t>
  </si>
  <si>
    <t>PGAM1(S14)</t>
  </si>
  <si>
    <t>PGAM1</t>
  </si>
  <si>
    <t>BARD1(S364)</t>
  </si>
  <si>
    <t>BARD1</t>
  </si>
  <si>
    <t>RPA1(T180)</t>
  </si>
  <si>
    <t>RPA1</t>
  </si>
  <si>
    <t>SRSF6(S119)</t>
  </si>
  <si>
    <t>SRSF6</t>
  </si>
  <si>
    <t>CDK3(T14)</t>
  </si>
  <si>
    <t>CDK3</t>
  </si>
  <si>
    <t>MKI67(T1801)</t>
  </si>
  <si>
    <t>RBM25(S683)</t>
  </si>
  <si>
    <t>RBM25</t>
  </si>
  <si>
    <t>PDLIM5(S360)</t>
  </si>
  <si>
    <t>PDLIM5</t>
  </si>
  <si>
    <t>NOLC1(S303)</t>
  </si>
  <si>
    <t>NOLC1</t>
  </si>
  <si>
    <t>EEF2(T57)</t>
  </si>
  <si>
    <t>AHDC1(S1064)</t>
  </si>
  <si>
    <t>AHDC1</t>
  </si>
  <si>
    <t>PPP1R13L(S526)</t>
  </si>
  <si>
    <t>PPP1R13L</t>
  </si>
  <si>
    <t>PCNP(T139)</t>
  </si>
  <si>
    <t>PCNP</t>
  </si>
  <si>
    <t>PPFIA3(S508)</t>
  </si>
  <si>
    <t>PPFIA3</t>
  </si>
  <si>
    <t>CDK13(T1058)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</si>
</sst>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name val="Calibri"/>
      <family val="2"/>
      <scheme val="minor"/>
    </font>
    <font>
      <sz val="10"/>
      <color rgb="FF303336"/>
      <name val="Inherit"/>
    </font>
    <font>
      <sz val="11"/>
      <color rgb="FF0000FF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EFE01"/>
      <name val="Calibri"/>
      <family val="2"/>
      <scheme val="minor"/>
    </font>
    <font>
      <sz val="11"/>
      <color rgb="FFFDFD02"/>
      <name val="Calibri"/>
      <family val="2"/>
      <scheme val="minor"/>
    </font>
    <font>
      <sz val="11"/>
      <color rgb="FFFCFC03"/>
      <name val="Calibri"/>
      <family val="2"/>
      <scheme val="minor"/>
    </font>
    <font>
      <sz val="11"/>
      <color rgb="FFFBFB04"/>
      <name val="Calibri"/>
      <family val="2"/>
      <scheme val="minor"/>
    </font>
    <font>
      <sz val="11"/>
      <color rgb="FFFAFA05"/>
      <name val="Calibri"/>
      <family val="2"/>
      <scheme val="minor"/>
    </font>
    <font>
      <sz val="11"/>
      <color rgb="FFF9F906"/>
      <name val="Calibri"/>
      <family val="2"/>
      <scheme val="minor"/>
    </font>
    <font>
      <sz val="11"/>
      <color rgb="FFF7F708"/>
      <name val="Calibri"/>
      <family val="2"/>
      <scheme val="minor"/>
    </font>
    <font>
      <sz val="11"/>
      <color rgb="FFF6F609"/>
      <name val="Calibri"/>
      <family val="2"/>
      <scheme val="minor"/>
    </font>
    <font>
      <sz val="11"/>
      <color rgb="FFF5F50A"/>
      <name val="Calibri"/>
      <family val="2"/>
      <scheme val="minor"/>
    </font>
    <font>
      <sz val="11"/>
      <color rgb="FFF4F40B"/>
      <name val="Calibri"/>
      <family val="2"/>
      <scheme val="minor"/>
    </font>
    <font>
      <sz val="11"/>
      <color rgb="FFF3F30C"/>
      <name val="Calibri"/>
      <family val="2"/>
      <scheme val="minor"/>
    </font>
    <font>
      <sz val="11"/>
      <color rgb="FFF0F00F"/>
      <name val="Calibri"/>
      <family val="2"/>
      <scheme val="minor"/>
    </font>
    <font>
      <sz val="11"/>
      <color rgb="FFEFEF10"/>
      <name val="Calibri"/>
      <family val="2"/>
      <scheme val="minor"/>
    </font>
    <font>
      <sz val="11"/>
      <color rgb="FFEEEE11"/>
      <name val="Calibri"/>
      <family val="2"/>
      <scheme val="minor"/>
    </font>
    <font>
      <sz val="11"/>
      <color rgb="FFECEC13"/>
      <name val="Calibri"/>
      <family val="2"/>
      <scheme val="minor"/>
    </font>
    <font>
      <sz val="11"/>
      <color rgb="FFEBEB14"/>
      <name val="Calibri"/>
      <family val="2"/>
      <scheme val="minor"/>
    </font>
    <font>
      <sz val="11"/>
      <color rgb="FFEAEA15"/>
      <name val="Calibri"/>
      <family val="2"/>
      <scheme val="minor"/>
    </font>
    <font>
      <sz val="11"/>
      <color rgb="FFE9E916"/>
      <name val="Calibri"/>
      <family val="2"/>
      <scheme val="minor"/>
    </font>
    <font>
      <sz val="11"/>
      <color rgb="FFE6E619"/>
      <name val="Calibri"/>
      <family val="2"/>
      <scheme val="minor"/>
    </font>
    <font>
      <sz val="11"/>
      <color rgb="FFE5E51A"/>
      <name val="Calibri"/>
      <family val="2"/>
      <scheme val="minor"/>
    </font>
    <font>
      <sz val="11"/>
      <color rgb="FFE4E41B"/>
      <name val="Calibri"/>
      <family val="2"/>
      <scheme val="minor"/>
    </font>
    <font>
      <sz val="11"/>
      <color rgb="FFE3E31C"/>
      <name val="Calibri"/>
      <family val="2"/>
      <scheme val="minor"/>
    </font>
    <font>
      <sz val="11"/>
      <color rgb="FFE2E21D"/>
      <name val="Calibri"/>
      <family val="2"/>
      <scheme val="minor"/>
    </font>
    <font>
      <sz val="11"/>
      <color rgb="FFE1E11E"/>
      <name val="Calibri"/>
      <family val="2"/>
      <scheme val="minor"/>
    </font>
    <font>
      <sz val="11"/>
      <color rgb="FFE0E01F"/>
      <name val="Calibri"/>
      <family val="2"/>
      <scheme val="minor"/>
    </font>
    <font>
      <sz val="11"/>
      <color rgb="FFDFDF20"/>
      <name val="Calibri"/>
      <family val="2"/>
      <scheme val="minor"/>
    </font>
    <font>
      <sz val="11"/>
      <color rgb="FFDEDE21"/>
      <name val="Calibri"/>
      <family val="2"/>
      <scheme val="minor"/>
    </font>
    <font>
      <sz val="11"/>
      <color rgb="FFDCDC23"/>
      <name val="Calibri"/>
      <family val="2"/>
      <scheme val="minor"/>
    </font>
    <font>
      <sz val="11"/>
      <color rgb="FFDBDB24"/>
      <name val="Calibri"/>
      <family val="2"/>
      <scheme val="minor"/>
    </font>
    <font>
      <sz val="11"/>
      <color rgb="FFD9D926"/>
      <name val="Calibri"/>
      <family val="2"/>
      <scheme val="minor"/>
    </font>
    <font>
      <sz val="11"/>
      <color rgb="FFD8D827"/>
      <name val="Calibri"/>
      <family val="2"/>
      <scheme val="minor"/>
    </font>
    <font>
      <sz val="11"/>
      <color rgb="FFD7D728"/>
      <name val="Calibri"/>
      <family val="2"/>
      <scheme val="minor"/>
    </font>
    <font>
      <sz val="11"/>
      <color rgb="FFD6D629"/>
      <name val="Calibri"/>
      <family val="2"/>
      <scheme val="minor"/>
    </font>
    <font>
      <sz val="11"/>
      <color rgb="FFD5D52A"/>
      <name val="Calibri"/>
      <family val="2"/>
      <scheme val="minor"/>
    </font>
    <font>
      <sz val="11"/>
      <color rgb="FFD4D42B"/>
      <name val="Calibri"/>
      <family val="2"/>
      <scheme val="minor"/>
    </font>
    <font>
      <sz val="11"/>
      <color rgb="FFD3D32C"/>
      <name val="Calibri"/>
      <family val="2"/>
      <scheme val="minor"/>
    </font>
    <font>
      <sz val="11"/>
      <color rgb="FFD1D12E"/>
      <name val="Calibri"/>
      <family val="2"/>
      <scheme val="minor"/>
    </font>
    <font>
      <sz val="11"/>
      <color rgb="FFD0D02F"/>
      <name val="Calibri"/>
      <family val="2"/>
      <scheme val="minor"/>
    </font>
    <font>
      <sz val="11"/>
      <color rgb="FFCFCF30"/>
      <name val="Calibri"/>
      <family val="2"/>
      <scheme val="minor"/>
    </font>
    <font>
      <sz val="11"/>
      <color rgb="FFCECE31"/>
      <name val="Calibri"/>
      <family val="2"/>
      <scheme val="minor"/>
    </font>
    <font>
      <sz val="11"/>
      <color rgb="FFCDCD32"/>
      <name val="Calibri"/>
      <family val="2"/>
      <scheme val="minor"/>
    </font>
    <font>
      <sz val="11"/>
      <color rgb="FFCCCC33"/>
      <name val="Calibri"/>
      <family val="2"/>
      <scheme val="minor"/>
    </font>
    <font>
      <sz val="11"/>
      <color rgb="FFCBCB34"/>
      <name val="Calibri"/>
      <family val="2"/>
      <scheme val="minor"/>
    </font>
    <font>
      <sz val="11"/>
      <color rgb="FFCACA35"/>
      <name val="Calibri"/>
      <family val="2"/>
      <scheme val="minor"/>
    </font>
    <font>
      <sz val="11"/>
      <color rgb="FFC8C837"/>
      <name val="Calibri"/>
      <family val="2"/>
      <scheme val="minor"/>
    </font>
    <font>
      <sz val="11"/>
      <color rgb="FFC4C43B"/>
      <name val="Calibri"/>
      <family val="2"/>
      <scheme val="minor"/>
    </font>
    <font>
      <sz val="11"/>
      <color rgb="FFC3C33C"/>
      <name val="Calibri"/>
      <family val="2"/>
      <scheme val="minor"/>
    </font>
    <font>
      <sz val="11"/>
      <color rgb="FFC2C23D"/>
      <name val="Calibri"/>
      <family val="2"/>
      <scheme val="minor"/>
    </font>
    <font>
      <sz val="11"/>
      <color rgb="FFC1C13E"/>
      <name val="Calibri"/>
      <family val="2"/>
      <scheme val="minor"/>
    </font>
    <font>
      <sz val="11"/>
      <color rgb="FFC0C03F"/>
      <name val="Calibri"/>
      <family val="2"/>
      <scheme val="minor"/>
    </font>
    <font>
      <sz val="11"/>
      <color rgb="FFBFBF40"/>
      <name val="Calibri"/>
      <family val="2"/>
      <scheme val="minor"/>
    </font>
    <font>
      <sz val="11"/>
      <color rgb="FFBDBD42"/>
      <name val="Calibri"/>
      <family val="2"/>
      <scheme val="minor"/>
    </font>
    <font>
      <sz val="11"/>
      <color rgb="FFBCBC43"/>
      <name val="Calibri"/>
      <family val="2"/>
      <scheme val="minor"/>
    </font>
    <font>
      <sz val="11"/>
      <color rgb="FFB9B946"/>
      <name val="Calibri"/>
      <family val="2"/>
      <scheme val="minor"/>
    </font>
    <font>
      <sz val="11"/>
      <color rgb="FFB8B847"/>
      <name val="Calibri"/>
      <family val="2"/>
      <scheme val="minor"/>
    </font>
    <font>
      <sz val="11"/>
      <color rgb="FFB7B748"/>
      <name val="Calibri"/>
      <family val="2"/>
      <scheme val="minor"/>
    </font>
    <font>
      <sz val="11"/>
      <color rgb="FFB6B649"/>
      <name val="Calibri"/>
      <family val="2"/>
      <scheme val="minor"/>
    </font>
    <font>
      <sz val="11"/>
      <color rgb="FFB5B54A"/>
      <name val="Calibri"/>
      <family val="2"/>
      <scheme val="minor"/>
    </font>
    <font>
      <sz val="11"/>
      <color rgb="FFB4B44B"/>
      <name val="Calibri"/>
      <family val="2"/>
      <scheme val="minor"/>
    </font>
    <font>
      <sz val="11"/>
      <color rgb="FFB3B34C"/>
      <name val="Calibri"/>
      <family val="2"/>
      <scheme val="minor"/>
    </font>
    <font>
      <sz val="11"/>
      <color rgb="FFB2B24D"/>
      <name val="Calibri"/>
      <family val="2"/>
      <scheme val="minor"/>
    </font>
    <font>
      <sz val="11"/>
      <color rgb="FFB1B14E"/>
      <name val="Calibri"/>
      <family val="2"/>
      <scheme val="minor"/>
    </font>
    <font>
      <sz val="11"/>
      <color rgb="FFB0B04F"/>
      <name val="Calibri"/>
      <family val="2"/>
      <scheme val="minor"/>
    </font>
    <font>
      <sz val="11"/>
      <color rgb="FFAFAF50"/>
      <name val="Calibri"/>
      <family val="2"/>
      <scheme val="minor"/>
    </font>
    <font>
      <sz val="11"/>
      <color rgb="FFACAC53"/>
      <name val="Calibri"/>
      <family val="2"/>
      <scheme val="minor"/>
    </font>
    <font>
      <sz val="11"/>
      <color rgb="FFABAB54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E01"/>
        <bgColor indexed="64"/>
      </patternFill>
    </fill>
    <fill>
      <patternFill patternType="solid">
        <fgColor rgb="FFFDFD02"/>
        <bgColor indexed="64"/>
      </patternFill>
    </fill>
    <fill>
      <patternFill patternType="solid">
        <fgColor rgb="FFFCFC03"/>
        <bgColor indexed="64"/>
      </patternFill>
    </fill>
    <fill>
      <patternFill patternType="solid">
        <fgColor rgb="FFFBFB04"/>
        <bgColor indexed="64"/>
      </patternFill>
    </fill>
    <fill>
      <patternFill patternType="solid">
        <fgColor rgb="FFFAFA05"/>
        <bgColor indexed="64"/>
      </patternFill>
    </fill>
    <fill>
      <patternFill patternType="solid">
        <fgColor rgb="FFF9F906"/>
        <bgColor indexed="64"/>
      </patternFill>
    </fill>
    <fill>
      <patternFill patternType="solid">
        <fgColor rgb="FFF7F708"/>
        <bgColor indexed="64"/>
      </patternFill>
    </fill>
    <fill>
      <patternFill patternType="solid">
        <fgColor rgb="FFF6F609"/>
        <bgColor indexed="64"/>
      </patternFill>
    </fill>
    <fill>
      <patternFill patternType="solid">
        <fgColor rgb="FFF5F50A"/>
        <bgColor indexed="64"/>
      </patternFill>
    </fill>
    <fill>
      <patternFill patternType="solid">
        <fgColor rgb="FFF4F40B"/>
        <bgColor indexed="64"/>
      </patternFill>
    </fill>
    <fill>
      <patternFill patternType="solid">
        <fgColor rgb="FFF3F30C"/>
        <bgColor indexed="64"/>
      </patternFill>
    </fill>
    <fill>
      <patternFill patternType="solid">
        <fgColor rgb="FFF0F00F"/>
        <bgColor indexed="64"/>
      </patternFill>
    </fill>
    <fill>
      <patternFill patternType="solid">
        <fgColor rgb="FFEFEF10"/>
        <bgColor indexed="64"/>
      </patternFill>
    </fill>
    <fill>
      <patternFill patternType="solid">
        <fgColor rgb="FFEEEE11"/>
        <bgColor indexed="64"/>
      </patternFill>
    </fill>
    <fill>
      <patternFill patternType="solid">
        <fgColor rgb="FFECEC13"/>
        <bgColor indexed="64"/>
      </patternFill>
    </fill>
    <fill>
      <patternFill patternType="solid">
        <fgColor rgb="FFEBEB14"/>
        <bgColor indexed="64"/>
      </patternFill>
    </fill>
    <fill>
      <patternFill patternType="solid">
        <fgColor rgb="FFEAEA15"/>
        <bgColor indexed="64"/>
      </patternFill>
    </fill>
    <fill>
      <patternFill patternType="solid">
        <fgColor rgb="FFE9E916"/>
        <bgColor indexed="64"/>
      </patternFill>
    </fill>
    <fill>
      <patternFill patternType="solid">
        <fgColor rgb="FFE6E619"/>
        <bgColor indexed="64"/>
      </patternFill>
    </fill>
    <fill>
      <patternFill patternType="solid">
        <fgColor rgb="FFE5E51A"/>
        <bgColor indexed="64"/>
      </patternFill>
    </fill>
    <fill>
      <patternFill patternType="solid">
        <fgColor rgb="FFE4E41B"/>
        <bgColor indexed="64"/>
      </patternFill>
    </fill>
    <fill>
      <patternFill patternType="solid">
        <fgColor rgb="FFE3E31C"/>
        <bgColor indexed="64"/>
      </patternFill>
    </fill>
    <fill>
      <patternFill patternType="solid">
        <fgColor rgb="FFE2E21D"/>
        <bgColor indexed="64"/>
      </patternFill>
    </fill>
    <fill>
      <patternFill patternType="solid">
        <fgColor rgb="FFE1E11E"/>
        <bgColor indexed="64"/>
      </patternFill>
    </fill>
    <fill>
      <patternFill patternType="solid">
        <fgColor rgb="FFE0E01F"/>
        <bgColor indexed="64"/>
      </patternFill>
    </fill>
    <fill>
      <patternFill patternType="solid">
        <fgColor rgb="FFDFDF20"/>
        <bgColor indexed="64"/>
      </patternFill>
    </fill>
    <fill>
      <patternFill patternType="solid">
        <fgColor rgb="FFDEDE21"/>
        <bgColor indexed="64"/>
      </patternFill>
    </fill>
    <fill>
      <patternFill patternType="solid">
        <fgColor rgb="FFDCDC23"/>
        <bgColor indexed="64"/>
      </patternFill>
    </fill>
    <fill>
      <patternFill patternType="solid">
        <fgColor rgb="FFDBDB24"/>
        <bgColor indexed="64"/>
      </patternFill>
    </fill>
    <fill>
      <patternFill patternType="solid">
        <fgColor rgb="FFD9D926"/>
        <bgColor indexed="64"/>
      </patternFill>
    </fill>
    <fill>
      <patternFill patternType="solid">
        <fgColor rgb="FFD8D827"/>
        <bgColor indexed="64"/>
      </patternFill>
    </fill>
    <fill>
      <patternFill patternType="solid">
        <fgColor rgb="FFD7D728"/>
        <bgColor indexed="64"/>
      </patternFill>
    </fill>
    <fill>
      <patternFill patternType="solid">
        <fgColor rgb="FFD6D629"/>
        <bgColor indexed="64"/>
      </patternFill>
    </fill>
    <fill>
      <patternFill patternType="solid">
        <fgColor rgb="FFD5D52A"/>
        <bgColor indexed="64"/>
      </patternFill>
    </fill>
    <fill>
      <patternFill patternType="solid">
        <fgColor rgb="FFD4D42B"/>
        <bgColor indexed="64"/>
      </patternFill>
    </fill>
    <fill>
      <patternFill patternType="solid">
        <fgColor rgb="FFD3D32C"/>
        <bgColor indexed="64"/>
      </patternFill>
    </fill>
    <fill>
      <patternFill patternType="solid">
        <fgColor rgb="FFD1D12E"/>
        <bgColor indexed="64"/>
      </patternFill>
    </fill>
    <fill>
      <patternFill patternType="solid">
        <fgColor rgb="FFD0D02F"/>
        <bgColor indexed="64"/>
      </patternFill>
    </fill>
    <fill>
      <patternFill patternType="solid">
        <fgColor rgb="FFCFCF30"/>
        <bgColor indexed="64"/>
      </patternFill>
    </fill>
    <fill>
      <patternFill patternType="solid">
        <fgColor rgb="FFCECE31"/>
        <bgColor indexed="64"/>
      </patternFill>
    </fill>
    <fill>
      <patternFill patternType="solid">
        <fgColor rgb="FFCDCD32"/>
        <bgColor indexed="64"/>
      </patternFill>
    </fill>
    <fill>
      <patternFill patternType="solid">
        <fgColor rgb="FFCCCC33"/>
        <bgColor indexed="64"/>
      </patternFill>
    </fill>
    <fill>
      <patternFill patternType="solid">
        <fgColor rgb="FFCBCB34"/>
        <bgColor indexed="64"/>
      </patternFill>
    </fill>
    <fill>
      <patternFill patternType="solid">
        <fgColor rgb="FFCACA35"/>
        <bgColor indexed="64"/>
      </patternFill>
    </fill>
    <fill>
      <patternFill patternType="solid">
        <fgColor rgb="FFC8C837"/>
        <bgColor indexed="64"/>
      </patternFill>
    </fill>
    <fill>
      <patternFill patternType="solid">
        <fgColor rgb="FFC4C43B"/>
        <bgColor indexed="64"/>
      </patternFill>
    </fill>
    <fill>
      <patternFill patternType="solid">
        <fgColor rgb="FFC3C33C"/>
        <bgColor indexed="64"/>
      </patternFill>
    </fill>
    <fill>
      <patternFill patternType="solid">
        <fgColor rgb="FFC2C23D"/>
        <bgColor indexed="64"/>
      </patternFill>
    </fill>
    <fill>
      <patternFill patternType="solid">
        <fgColor rgb="FFC1C13E"/>
        <bgColor indexed="64"/>
      </patternFill>
    </fill>
    <fill>
      <patternFill patternType="solid">
        <fgColor rgb="FFC0C03F"/>
        <bgColor indexed="64"/>
      </patternFill>
    </fill>
    <fill>
      <patternFill patternType="solid">
        <fgColor rgb="FFBFBF40"/>
        <bgColor indexed="64"/>
      </patternFill>
    </fill>
    <fill>
      <patternFill patternType="solid">
        <fgColor rgb="FFBDBD42"/>
        <bgColor indexed="64"/>
      </patternFill>
    </fill>
    <fill>
      <patternFill patternType="solid">
        <fgColor rgb="FFBCBC43"/>
        <bgColor indexed="64"/>
      </patternFill>
    </fill>
    <fill>
      <patternFill patternType="solid">
        <fgColor rgb="FFB9B946"/>
        <bgColor indexed="64"/>
      </patternFill>
    </fill>
    <fill>
      <patternFill patternType="solid">
        <fgColor rgb="FFB8B847"/>
        <bgColor indexed="64"/>
      </patternFill>
    </fill>
    <fill>
      <patternFill patternType="solid">
        <fgColor rgb="FFB7B748"/>
        <bgColor indexed="64"/>
      </patternFill>
    </fill>
    <fill>
      <patternFill patternType="solid">
        <fgColor rgb="FFB6B649"/>
        <bgColor indexed="64"/>
      </patternFill>
    </fill>
    <fill>
      <patternFill patternType="solid">
        <fgColor rgb="FFB5B54A"/>
        <bgColor indexed="64"/>
      </patternFill>
    </fill>
    <fill>
      <patternFill patternType="solid">
        <fgColor rgb="FFB4B44B"/>
        <bgColor indexed="64"/>
      </patternFill>
    </fill>
    <fill>
      <patternFill patternType="solid">
        <fgColor rgb="FFB3B34C"/>
        <bgColor indexed="64"/>
      </patternFill>
    </fill>
    <fill>
      <patternFill patternType="solid">
        <fgColor rgb="FFB2B24D"/>
        <bgColor indexed="64"/>
      </patternFill>
    </fill>
    <fill>
      <patternFill patternType="solid">
        <fgColor rgb="FFB1B14E"/>
        <bgColor indexed="64"/>
      </patternFill>
    </fill>
    <fill>
      <patternFill patternType="solid">
        <fgColor rgb="FFB0B04F"/>
        <bgColor indexed="64"/>
      </patternFill>
    </fill>
    <fill>
      <patternFill patternType="solid">
        <fgColor rgb="FFAFAF50"/>
        <bgColor indexed="64"/>
      </patternFill>
    </fill>
    <fill>
      <patternFill patternType="solid">
        <fgColor rgb="FFACAC53"/>
        <bgColor indexed="64"/>
      </patternFill>
    </fill>
    <fill>
      <patternFill patternType="solid">
        <fgColor rgb="FFABAB54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9">
    <xf numFmtId="0" fontId="0" fillId="0" borderId="0" xfId="0"/>
    <xf numFmtId="0" fontId="3" fillId="0" borderId="1" xfId="0" applyFont="1" applyBorder="1" applyAlignment="1">
      <alignment horizontal="center" textRotation="90" wrapText="1"/>
    </xf>
    <xf numFmtId="0" fontId="3" fillId="0" borderId="2" xfId="0" applyFont="1" applyBorder="1" applyAlignment="1">
      <alignment horizontal="center" textRotation="90" wrapText="1"/>
    </xf>
    <xf numFmtId="0" fontId="3" fillId="2" borderId="2" xfId="1" applyFont="1" applyBorder="1" applyAlignment="1">
      <alignment horizontal="center" textRotation="90" wrapText="1"/>
    </xf>
    <xf numFmtId="0" fontId="3" fillId="3" borderId="2" xfId="2" applyFont="1" applyBorder="1" applyAlignment="1">
      <alignment horizontal="center" textRotation="90" wrapText="1"/>
    </xf>
    <xf numFmtId="0" fontId="3" fillId="0" borderId="3" xfId="0" applyFont="1" applyBorder="1" applyAlignment="1">
      <alignment horizontal="center" textRotation="90" wrapText="1"/>
    </xf>
    <xf numFmtId="0" fontId="0" fillId="0" borderId="4" xfId="0" applyBorder="1"/>
    <xf numFmtId="0" fontId="4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0" fontId="12" fillId="11" borderId="5" xfId="0" applyFont="1" applyFill="1" applyBorder="1" applyAlignment="1">
      <alignment horizontal="center"/>
    </xf>
    <xf numFmtId="0" fontId="13" fillId="12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/>
    </xf>
    <xf numFmtId="0" fontId="17" fillId="16" borderId="5" xfId="0" applyFont="1" applyFill="1" applyBorder="1" applyAlignment="1">
      <alignment horizontal="center"/>
    </xf>
    <xf numFmtId="0" fontId="18" fillId="17" borderId="5" xfId="0" applyFont="1" applyFill="1" applyBorder="1" applyAlignment="1">
      <alignment horizontal="center"/>
    </xf>
    <xf numFmtId="0" fontId="19" fillId="18" borderId="5" xfId="0" applyFont="1" applyFill="1" applyBorder="1" applyAlignment="1">
      <alignment horizontal="center"/>
    </xf>
    <xf numFmtId="0" fontId="20" fillId="19" borderId="5" xfId="0" applyFont="1" applyFill="1" applyBorder="1" applyAlignment="1">
      <alignment horizontal="center"/>
    </xf>
    <xf numFmtId="0" fontId="21" fillId="20" borderId="5" xfId="0" applyFont="1" applyFill="1" applyBorder="1" applyAlignment="1">
      <alignment horizontal="center"/>
    </xf>
    <xf numFmtId="0" fontId="22" fillId="21" borderId="5" xfId="0" applyFont="1" applyFill="1" applyBorder="1" applyAlignment="1">
      <alignment horizontal="center"/>
    </xf>
    <xf numFmtId="0" fontId="23" fillId="22" borderId="5" xfId="0" applyFont="1" applyFill="1" applyBorder="1" applyAlignment="1">
      <alignment horizontal="center"/>
    </xf>
    <xf numFmtId="0" fontId="24" fillId="23" borderId="5" xfId="0" applyFont="1" applyFill="1" applyBorder="1" applyAlignment="1">
      <alignment horizontal="center"/>
    </xf>
    <xf numFmtId="0" fontId="25" fillId="24" borderId="5" xfId="0" applyFont="1" applyFill="1" applyBorder="1" applyAlignment="1">
      <alignment horizontal="center"/>
    </xf>
    <xf numFmtId="0" fontId="26" fillId="25" borderId="5" xfId="0" applyFont="1" applyFill="1" applyBorder="1" applyAlignment="1">
      <alignment horizontal="center"/>
    </xf>
    <xf numFmtId="0" fontId="27" fillId="26" borderId="5" xfId="0" applyFont="1" applyFill="1" applyBorder="1" applyAlignment="1">
      <alignment horizontal="center"/>
    </xf>
    <xf numFmtId="0" fontId="28" fillId="27" borderId="5" xfId="0" applyFont="1" applyFill="1" applyBorder="1" applyAlignment="1">
      <alignment horizontal="center"/>
    </xf>
    <xf numFmtId="0" fontId="29" fillId="28" borderId="5" xfId="0" applyFont="1" applyFill="1" applyBorder="1" applyAlignment="1">
      <alignment horizontal="center"/>
    </xf>
    <xf numFmtId="0" fontId="30" fillId="29" borderId="5" xfId="0" applyFont="1" applyFill="1" applyBorder="1" applyAlignment="1">
      <alignment horizontal="center"/>
    </xf>
    <xf numFmtId="0" fontId="31" fillId="30" borderId="5" xfId="0" applyFont="1" applyFill="1" applyBorder="1" applyAlignment="1">
      <alignment horizontal="center"/>
    </xf>
    <xf numFmtId="0" fontId="32" fillId="31" borderId="5" xfId="0" applyFont="1" applyFill="1" applyBorder="1" applyAlignment="1">
      <alignment horizontal="center"/>
    </xf>
    <xf numFmtId="0" fontId="33" fillId="32" borderId="5" xfId="0" applyFont="1" applyFill="1" applyBorder="1" applyAlignment="1">
      <alignment horizontal="center"/>
    </xf>
    <xf numFmtId="0" fontId="34" fillId="33" borderId="5" xfId="0" applyFont="1" applyFill="1" applyBorder="1" applyAlignment="1">
      <alignment horizontal="center"/>
    </xf>
    <xf numFmtId="0" fontId="35" fillId="34" borderId="5" xfId="0" applyFont="1" applyFill="1" applyBorder="1" applyAlignment="1">
      <alignment horizontal="center"/>
    </xf>
    <xf numFmtId="0" fontId="36" fillId="35" borderId="5" xfId="0" applyFont="1" applyFill="1" applyBorder="1" applyAlignment="1">
      <alignment horizontal="center"/>
    </xf>
    <xf numFmtId="0" fontId="37" fillId="36" borderId="5" xfId="0" applyFont="1" applyFill="1" applyBorder="1" applyAlignment="1">
      <alignment horizontal="center"/>
    </xf>
    <xf numFmtId="0" fontId="38" fillId="37" borderId="5" xfId="0" applyFont="1" applyFill="1" applyBorder="1" applyAlignment="1">
      <alignment horizontal="center"/>
    </xf>
    <xf numFmtId="0" fontId="39" fillId="38" borderId="5" xfId="0" applyFont="1" applyFill="1" applyBorder="1" applyAlignment="1">
      <alignment horizontal="center"/>
    </xf>
    <xf numFmtId="0" fontId="40" fillId="39" borderId="5" xfId="0" applyFont="1" applyFill="1" applyBorder="1" applyAlignment="1">
      <alignment horizontal="center"/>
    </xf>
    <xf numFmtId="0" fontId="41" fillId="40" borderId="5" xfId="0" applyFont="1" applyFill="1" applyBorder="1" applyAlignment="1">
      <alignment horizontal="center"/>
    </xf>
    <xf numFmtId="0" fontId="42" fillId="41" borderId="5" xfId="0" applyFont="1" applyFill="1" applyBorder="1" applyAlignment="1">
      <alignment horizontal="center"/>
    </xf>
    <xf numFmtId="0" fontId="43" fillId="42" borderId="5" xfId="0" applyFont="1" applyFill="1" applyBorder="1" applyAlignment="1">
      <alignment horizontal="center"/>
    </xf>
    <xf numFmtId="0" fontId="44" fillId="43" borderId="5" xfId="0" applyFont="1" applyFill="1" applyBorder="1" applyAlignment="1">
      <alignment horizontal="center"/>
    </xf>
    <xf numFmtId="0" fontId="45" fillId="44" borderId="5" xfId="0" applyFont="1" applyFill="1" applyBorder="1" applyAlignment="1">
      <alignment horizontal="center"/>
    </xf>
    <xf numFmtId="0" fontId="46" fillId="45" borderId="5" xfId="0" applyFont="1" applyFill="1" applyBorder="1" applyAlignment="1">
      <alignment horizontal="center"/>
    </xf>
    <xf numFmtId="0" fontId="47" fillId="46" borderId="5" xfId="0" applyFont="1" applyFill="1" applyBorder="1" applyAlignment="1">
      <alignment horizontal="center"/>
    </xf>
    <xf numFmtId="0" fontId="48" fillId="47" borderId="5" xfId="0" applyFont="1" applyFill="1" applyBorder="1" applyAlignment="1">
      <alignment horizontal="center"/>
    </xf>
    <xf numFmtId="0" fontId="49" fillId="48" borderId="5" xfId="0" applyFont="1" applyFill="1" applyBorder="1" applyAlignment="1">
      <alignment horizontal="center"/>
    </xf>
    <xf numFmtId="0" fontId="50" fillId="49" borderId="5" xfId="0" applyFont="1" applyFill="1" applyBorder="1" applyAlignment="1">
      <alignment horizontal="center"/>
    </xf>
    <xf numFmtId="0" fontId="51" fillId="50" borderId="5" xfId="0" applyFont="1" applyFill="1" applyBorder="1" applyAlignment="1">
      <alignment horizontal="center"/>
    </xf>
    <xf numFmtId="0" fontId="52" fillId="51" borderId="5" xfId="0" applyFont="1" applyFill="1" applyBorder="1" applyAlignment="1">
      <alignment horizontal="center"/>
    </xf>
    <xf numFmtId="0" fontId="53" fillId="52" borderId="5" xfId="0" applyFont="1" applyFill="1" applyBorder="1" applyAlignment="1">
      <alignment horizontal="center"/>
    </xf>
    <xf numFmtId="0" fontId="54" fillId="53" borderId="5" xfId="0" applyFont="1" applyFill="1" applyBorder="1" applyAlignment="1">
      <alignment horizontal="center"/>
    </xf>
    <xf numFmtId="0" fontId="55" fillId="54" borderId="5" xfId="0" applyFont="1" applyFill="1" applyBorder="1" applyAlignment="1">
      <alignment horizontal="center"/>
    </xf>
    <xf numFmtId="0" fontId="56" fillId="55" borderId="5" xfId="0" applyFont="1" applyFill="1" applyBorder="1" applyAlignment="1">
      <alignment horizontal="center"/>
    </xf>
    <xf numFmtId="0" fontId="57" fillId="56" borderId="5" xfId="0" applyFont="1" applyFill="1" applyBorder="1" applyAlignment="1">
      <alignment horizontal="center"/>
    </xf>
    <xf numFmtId="0" fontId="58" fillId="57" borderId="5" xfId="0" applyFont="1" applyFill="1" applyBorder="1" applyAlignment="1">
      <alignment horizontal="center"/>
    </xf>
    <xf numFmtId="0" fontId="59" fillId="58" borderId="5" xfId="0" applyFont="1" applyFill="1" applyBorder="1" applyAlignment="1">
      <alignment horizontal="center"/>
    </xf>
    <xf numFmtId="0" fontId="60" fillId="59" borderId="5" xfId="0" applyFont="1" applyFill="1" applyBorder="1" applyAlignment="1">
      <alignment horizontal="center"/>
    </xf>
    <xf numFmtId="0" fontId="61" fillId="60" borderId="5" xfId="0" applyFont="1" applyFill="1" applyBorder="1" applyAlignment="1">
      <alignment horizontal="center"/>
    </xf>
    <xf numFmtId="0" fontId="62" fillId="61" borderId="5" xfId="0" applyFont="1" applyFill="1" applyBorder="1" applyAlignment="1">
      <alignment horizontal="center"/>
    </xf>
    <xf numFmtId="0" fontId="63" fillId="62" borderId="5" xfId="0" applyFont="1" applyFill="1" applyBorder="1" applyAlignment="1">
      <alignment horizontal="center"/>
    </xf>
    <xf numFmtId="0" fontId="64" fillId="63" borderId="5" xfId="0" applyFont="1" applyFill="1" applyBorder="1" applyAlignment="1">
      <alignment horizontal="center"/>
    </xf>
    <xf numFmtId="0" fontId="65" fillId="64" borderId="5" xfId="0" applyFont="1" applyFill="1" applyBorder="1" applyAlignment="1">
      <alignment horizontal="center"/>
    </xf>
    <xf numFmtId="0" fontId="66" fillId="65" borderId="5" xfId="0" applyFont="1" applyFill="1" applyBorder="1" applyAlignment="1">
      <alignment horizontal="center"/>
    </xf>
    <xf numFmtId="0" fontId="67" fillId="66" borderId="5" xfId="0" applyFont="1" applyFill="1" applyBorder="1" applyAlignment="1">
      <alignment horizontal="center"/>
    </xf>
    <xf numFmtId="0" fontId="68" fillId="67" borderId="5" xfId="0" applyFont="1" applyFill="1" applyBorder="1" applyAlignment="1">
      <alignment horizontal="center"/>
    </xf>
    <xf numFmtId="0" fontId="69" fillId="68" borderId="5" xfId="0" applyFont="1" applyFill="1" applyBorder="1" applyAlignment="1">
      <alignment horizontal="center"/>
    </xf>
    <xf numFmtId="0" fontId="70" fillId="69" borderId="5" xfId="0" applyFont="1" applyFill="1" applyBorder="1" applyAlignment="1">
      <alignment horizontal="center"/>
    </xf>
    <xf numFmtId="0" fontId="71" fillId="70" borderId="5" xfId="0" applyFont="1" applyFill="1" applyBorder="1" applyAlignment="1">
      <alignment horizontal="center"/>
    </xf>
    <xf numFmtId="0" fontId="72" fillId="71" borderId="5" xfId="0" applyFont="1" applyFill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14E9-A41F-4A82-A494-08A29BCBEF68}">
  <dimension ref="A1:AC183"/>
  <sheetViews>
    <sheetView tabSelected="1" workbookViewId="0">
      <selection sqref="A1:AC183"/>
    </sheetView>
  </sheetViews>
  <sheetFormatPr defaultRowHeight="15"/>
  <sheetData>
    <row r="1" spans="1:29" ht="138" thickBo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1</v>
      </c>
      <c r="G1" s="3" t="s">
        <v>5</v>
      </c>
      <c r="H1" s="4" t="s">
        <v>6</v>
      </c>
      <c r="I1" s="2" t="s">
        <v>7</v>
      </c>
      <c r="J1" s="2" t="s">
        <v>8</v>
      </c>
      <c r="K1" s="3" t="s">
        <v>9</v>
      </c>
      <c r="L1" s="4" t="s">
        <v>10</v>
      </c>
      <c r="M1" s="2" t="s">
        <v>1</v>
      </c>
      <c r="N1" s="3" t="s">
        <v>11</v>
      </c>
      <c r="O1" s="4" t="s">
        <v>12</v>
      </c>
      <c r="P1" s="2" t="s">
        <v>1</v>
      </c>
      <c r="Q1" s="5" t="s">
        <v>13</v>
      </c>
      <c r="R1" s="5" t="s">
        <v>14</v>
      </c>
      <c r="S1" s="5" t="s">
        <v>15</v>
      </c>
      <c r="T1" s="5" t="s">
        <v>16</v>
      </c>
      <c r="U1" s="2" t="s">
        <v>17</v>
      </c>
      <c r="V1" s="2" t="s">
        <v>1</v>
      </c>
      <c r="W1" s="5" t="s">
        <v>18</v>
      </c>
      <c r="X1" s="5" t="s">
        <v>19</v>
      </c>
      <c r="Y1" s="5" t="s">
        <v>20</v>
      </c>
      <c r="Z1" s="2" t="s">
        <v>21</v>
      </c>
      <c r="AA1" s="2" t="s">
        <v>1</v>
      </c>
      <c r="AB1" s="2" t="s">
        <v>22</v>
      </c>
      <c r="AC1" s="2" t="s">
        <v>23</v>
      </c>
    </row>
    <row r="2" spans="1:29">
      <c r="A2" s="6" t="s">
        <v>24</v>
      </c>
      <c r="B2" s="6" t="s">
        <v>25</v>
      </c>
      <c r="C2" s="7" t="str">
        <f t="shared" ref="C2:C65" si="0">MID(A2, FIND("(", A2)+1, FIND(")",A2)-FIND("(",A2)-1)</f>
        <v>S970</v>
      </c>
      <c r="D2" s="8">
        <v>157886968.90000001</v>
      </c>
      <c r="E2" s="8">
        <v>0</v>
      </c>
      <c r="F2" s="6" t="s">
        <v>25</v>
      </c>
      <c r="G2" s="8">
        <f t="shared" ref="G2:H65" si="1">IFERROR(LOG10(D2),0)</f>
        <v>8.1983462872700965</v>
      </c>
      <c r="H2" s="8">
        <f t="shared" si="1"/>
        <v>0</v>
      </c>
      <c r="I2" s="8">
        <v>0</v>
      </c>
      <c r="J2" s="8">
        <v>1.97398E-4</v>
      </c>
      <c r="K2" s="8">
        <v>0.21532905899999999</v>
      </c>
      <c r="L2" s="8"/>
      <c r="M2" s="6" t="s">
        <v>25</v>
      </c>
      <c r="N2" s="9">
        <f t="shared" ref="N2:O65" si="2">D2/MAX($D2:$E2)</f>
        <v>1</v>
      </c>
      <c r="O2" s="10">
        <f t="shared" si="2"/>
        <v>0</v>
      </c>
      <c r="P2" s="6" t="s">
        <v>25</v>
      </c>
      <c r="Q2" s="11">
        <f t="shared" ref="Q2:Q65" si="3">IF(ISNUMBER(SEARCH("None",C2)),1,0)</f>
        <v>0</v>
      </c>
      <c r="R2" s="11">
        <f t="shared" ref="R2:R65" si="4">IF(ISNUMBER(SEARCH("S",C2)),1,0)</f>
        <v>1</v>
      </c>
      <c r="S2" s="11">
        <f t="shared" ref="S2:S65" si="5">IF(ISNUMBER(SEARCH("T",C2)),1,0)</f>
        <v>0</v>
      </c>
      <c r="T2" s="11">
        <f t="shared" ref="T2:T65" si="6">IF(ISNUMBER(SEARCH("Y",C2)),1,0)</f>
        <v>0</v>
      </c>
      <c r="U2" s="8">
        <f t="shared" ref="U2:U65" si="7">IF(ISNUMBER(SEARCH("M",C2)),1,0)</f>
        <v>0</v>
      </c>
      <c r="V2" s="6" t="s">
        <v>25</v>
      </c>
      <c r="W2" s="11">
        <f t="shared" ref="W2:W65" si="8">IF(AND(D2&gt;0,E2=0),1,0)</f>
        <v>1</v>
      </c>
      <c r="X2" s="11">
        <f t="shared" ref="X2:X65" si="9">IF(AND(E2&gt;0,D2=0),1,0)</f>
        <v>0</v>
      </c>
      <c r="Y2" s="11">
        <f t="shared" ref="Y2:Y65" si="10">IF(MIN(D2:E2)&gt;0,1,0)</f>
        <v>0</v>
      </c>
      <c r="Z2" s="8" t="str">
        <f>IFERROR(LOG(IF(D2&gt;0,E2/D2,"infinite"),2),"infinite")</f>
        <v>infinite</v>
      </c>
      <c r="AA2" s="6" t="s">
        <v>25</v>
      </c>
      <c r="AB2" s="8">
        <f t="shared" ref="AB2:AB65" si="11">IF(J2&lt;=0.01,1,0)</f>
        <v>1</v>
      </c>
      <c r="AC2" s="8">
        <f t="shared" ref="AC2:AC65" si="12">IF(J2&lt;=0.05,1,0)</f>
        <v>1</v>
      </c>
    </row>
    <row r="3" spans="1:29">
      <c r="A3" s="6" t="s">
        <v>26</v>
      </c>
      <c r="B3" s="6" t="s">
        <v>27</v>
      </c>
      <c r="C3" s="7" t="str">
        <f t="shared" si="0"/>
        <v>S260</v>
      </c>
      <c r="D3" s="8">
        <v>165541579.40000001</v>
      </c>
      <c r="E3" s="8">
        <v>0</v>
      </c>
      <c r="F3" s="6" t="s">
        <v>27</v>
      </c>
      <c r="G3" s="8">
        <f t="shared" si="1"/>
        <v>8.2189070944017484</v>
      </c>
      <c r="H3" s="8">
        <f t="shared" si="1"/>
        <v>0</v>
      </c>
      <c r="I3" s="8">
        <v>0</v>
      </c>
      <c r="J3" s="8">
        <v>1.7709299999999999E-4</v>
      </c>
      <c r="K3" s="8">
        <v>0.21116705799999999</v>
      </c>
      <c r="L3" s="8"/>
      <c r="M3" s="6" t="s">
        <v>27</v>
      </c>
      <c r="N3" s="9">
        <f t="shared" si="2"/>
        <v>1</v>
      </c>
      <c r="O3" s="10">
        <f t="shared" si="2"/>
        <v>0</v>
      </c>
      <c r="P3" s="6" t="s">
        <v>27</v>
      </c>
      <c r="Q3" s="11">
        <f t="shared" si="3"/>
        <v>0</v>
      </c>
      <c r="R3" s="11">
        <f t="shared" si="4"/>
        <v>1</v>
      </c>
      <c r="S3" s="11">
        <f t="shared" si="5"/>
        <v>0</v>
      </c>
      <c r="T3" s="11">
        <f t="shared" si="6"/>
        <v>0</v>
      </c>
      <c r="U3" s="8">
        <f t="shared" si="7"/>
        <v>0</v>
      </c>
      <c r="V3" s="6" t="s">
        <v>27</v>
      </c>
      <c r="W3" s="11">
        <f t="shared" si="8"/>
        <v>1</v>
      </c>
      <c r="X3" s="11">
        <f t="shared" si="9"/>
        <v>0</v>
      </c>
      <c r="Y3" s="11">
        <f t="shared" si="10"/>
        <v>0</v>
      </c>
      <c r="Z3" s="8" t="str">
        <f t="shared" ref="Z3:Z66" si="13">IFERROR(LOG(IF(D3&gt;0,E3/D3,"infinite"),2),"infinite")</f>
        <v>infinite</v>
      </c>
      <c r="AA3" s="6" t="s">
        <v>27</v>
      </c>
      <c r="AB3" s="8">
        <f t="shared" si="11"/>
        <v>1</v>
      </c>
      <c r="AC3" s="8">
        <f t="shared" si="12"/>
        <v>1</v>
      </c>
    </row>
    <row r="4" spans="1:29">
      <c r="A4" s="6" t="s">
        <v>28</v>
      </c>
      <c r="B4" s="6" t="s">
        <v>29</v>
      </c>
      <c r="C4" s="7" t="str">
        <f t="shared" si="0"/>
        <v>S443</v>
      </c>
      <c r="D4" s="8">
        <v>9342046.7530000005</v>
      </c>
      <c r="E4" s="8">
        <v>0</v>
      </c>
      <c r="F4" s="6" t="s">
        <v>29</v>
      </c>
      <c r="G4" s="8">
        <f t="shared" si="1"/>
        <v>6.9704420364177357</v>
      </c>
      <c r="H4" s="8">
        <f t="shared" si="1"/>
        <v>0</v>
      </c>
      <c r="I4" s="8">
        <v>0</v>
      </c>
      <c r="J4" s="8">
        <v>2.1902369999999998E-3</v>
      </c>
      <c r="K4" s="8">
        <v>0.338661983</v>
      </c>
      <c r="L4" s="8"/>
      <c r="M4" s="6" t="s">
        <v>29</v>
      </c>
      <c r="N4" s="9">
        <f t="shared" si="2"/>
        <v>1</v>
      </c>
      <c r="O4" s="10">
        <f t="shared" si="2"/>
        <v>0</v>
      </c>
      <c r="P4" s="6" t="s">
        <v>29</v>
      </c>
      <c r="Q4" s="11">
        <f t="shared" si="3"/>
        <v>0</v>
      </c>
      <c r="R4" s="11">
        <f t="shared" si="4"/>
        <v>1</v>
      </c>
      <c r="S4" s="11">
        <f t="shared" si="5"/>
        <v>0</v>
      </c>
      <c r="T4" s="11">
        <f t="shared" si="6"/>
        <v>0</v>
      </c>
      <c r="U4" s="8">
        <f t="shared" si="7"/>
        <v>0</v>
      </c>
      <c r="V4" s="6" t="s">
        <v>29</v>
      </c>
      <c r="W4" s="11">
        <f t="shared" si="8"/>
        <v>1</v>
      </c>
      <c r="X4" s="11">
        <f t="shared" si="9"/>
        <v>0</v>
      </c>
      <c r="Y4" s="11">
        <f t="shared" si="10"/>
        <v>0</v>
      </c>
      <c r="Z4" s="8" t="str">
        <f t="shared" si="13"/>
        <v>infinite</v>
      </c>
      <c r="AA4" s="6" t="s">
        <v>29</v>
      </c>
      <c r="AB4" s="8">
        <f t="shared" si="11"/>
        <v>1</v>
      </c>
      <c r="AC4" s="8">
        <f t="shared" si="12"/>
        <v>1</v>
      </c>
    </row>
    <row r="5" spans="1:29">
      <c r="A5" s="6" t="s">
        <v>30</v>
      </c>
      <c r="B5" s="6" t="s">
        <v>31</v>
      </c>
      <c r="C5" s="7" t="str">
        <f t="shared" si="0"/>
        <v>S485</v>
      </c>
      <c r="D5" s="8">
        <v>137968093.30000001</v>
      </c>
      <c r="E5" s="8">
        <v>0</v>
      </c>
      <c r="F5" s="6" t="s">
        <v>31</v>
      </c>
      <c r="G5" s="8">
        <f t="shared" si="1"/>
        <v>8.1397786624453961</v>
      </c>
      <c r="H5" s="8">
        <f t="shared" si="1"/>
        <v>0</v>
      </c>
      <c r="I5" s="8">
        <v>0</v>
      </c>
      <c r="J5" s="8">
        <v>5.4160240000000002E-3</v>
      </c>
      <c r="K5" s="8">
        <v>0.40812068499999998</v>
      </c>
      <c r="L5" s="8"/>
      <c r="M5" s="6" t="s">
        <v>31</v>
      </c>
      <c r="N5" s="9">
        <f t="shared" si="2"/>
        <v>1</v>
      </c>
      <c r="O5" s="10">
        <f t="shared" si="2"/>
        <v>0</v>
      </c>
      <c r="P5" s="6" t="s">
        <v>31</v>
      </c>
      <c r="Q5" s="11">
        <f t="shared" si="3"/>
        <v>0</v>
      </c>
      <c r="R5" s="11">
        <f t="shared" si="4"/>
        <v>1</v>
      </c>
      <c r="S5" s="11">
        <f t="shared" si="5"/>
        <v>0</v>
      </c>
      <c r="T5" s="11">
        <f t="shared" si="6"/>
        <v>0</v>
      </c>
      <c r="U5" s="8">
        <f t="shared" si="7"/>
        <v>0</v>
      </c>
      <c r="V5" s="6" t="s">
        <v>31</v>
      </c>
      <c r="W5" s="11">
        <f t="shared" si="8"/>
        <v>1</v>
      </c>
      <c r="X5" s="11">
        <f t="shared" si="9"/>
        <v>0</v>
      </c>
      <c r="Y5" s="11">
        <f t="shared" si="10"/>
        <v>0</v>
      </c>
      <c r="Z5" s="8" t="str">
        <f t="shared" si="13"/>
        <v>infinite</v>
      </c>
      <c r="AA5" s="6" t="s">
        <v>31</v>
      </c>
      <c r="AB5" s="8">
        <f t="shared" si="11"/>
        <v>1</v>
      </c>
      <c r="AC5" s="8">
        <f t="shared" si="12"/>
        <v>1</v>
      </c>
    </row>
    <row r="6" spans="1:29">
      <c r="A6" s="6" t="s">
        <v>32</v>
      </c>
      <c r="B6" s="6" t="s">
        <v>33</v>
      </c>
      <c r="C6" s="7" t="str">
        <f t="shared" si="0"/>
        <v>S35</v>
      </c>
      <c r="D6" s="8">
        <v>234467107.30000001</v>
      </c>
      <c r="E6" s="8">
        <v>0</v>
      </c>
      <c r="F6" s="6" t="s">
        <v>33</v>
      </c>
      <c r="G6" s="8">
        <f t="shared" si="1"/>
        <v>8.3700819254303482</v>
      </c>
      <c r="H6" s="8">
        <f t="shared" si="1"/>
        <v>0</v>
      </c>
      <c r="I6" s="8">
        <v>0</v>
      </c>
      <c r="J6" s="8">
        <v>9.1217699999999995E-3</v>
      </c>
      <c r="K6" s="8">
        <v>0.45755351799999999</v>
      </c>
      <c r="L6" s="8"/>
      <c r="M6" s="6" t="s">
        <v>33</v>
      </c>
      <c r="N6" s="9">
        <f t="shared" si="2"/>
        <v>1</v>
      </c>
      <c r="O6" s="10">
        <f t="shared" si="2"/>
        <v>0</v>
      </c>
      <c r="P6" s="6" t="s">
        <v>33</v>
      </c>
      <c r="Q6" s="11">
        <f t="shared" si="3"/>
        <v>0</v>
      </c>
      <c r="R6" s="11">
        <f t="shared" si="4"/>
        <v>1</v>
      </c>
      <c r="S6" s="11">
        <f t="shared" si="5"/>
        <v>0</v>
      </c>
      <c r="T6" s="11">
        <f t="shared" si="6"/>
        <v>0</v>
      </c>
      <c r="U6" s="8">
        <f t="shared" si="7"/>
        <v>0</v>
      </c>
      <c r="V6" s="6" t="s">
        <v>33</v>
      </c>
      <c r="W6" s="11">
        <f t="shared" si="8"/>
        <v>1</v>
      </c>
      <c r="X6" s="11">
        <f t="shared" si="9"/>
        <v>0</v>
      </c>
      <c r="Y6" s="11">
        <f t="shared" si="10"/>
        <v>0</v>
      </c>
      <c r="Z6" s="8" t="str">
        <f t="shared" si="13"/>
        <v>infinite</v>
      </c>
      <c r="AA6" s="6" t="s">
        <v>33</v>
      </c>
      <c r="AB6" s="8">
        <f t="shared" si="11"/>
        <v>1</v>
      </c>
      <c r="AC6" s="8">
        <f t="shared" si="12"/>
        <v>1</v>
      </c>
    </row>
    <row r="7" spans="1:29">
      <c r="A7" s="6" t="s">
        <v>34</v>
      </c>
      <c r="B7" s="6" t="s">
        <v>35</v>
      </c>
      <c r="C7" s="7" t="str">
        <f t="shared" si="0"/>
        <v>S290</v>
      </c>
      <c r="D7" s="8">
        <v>201380729.5</v>
      </c>
      <c r="E7" s="8">
        <v>0</v>
      </c>
      <c r="F7" s="6" t="s">
        <v>35</v>
      </c>
      <c r="G7" s="8">
        <f t="shared" si="1"/>
        <v>8.3040179097517264</v>
      </c>
      <c r="H7" s="8">
        <f t="shared" si="1"/>
        <v>0</v>
      </c>
      <c r="I7" s="8">
        <v>0</v>
      </c>
      <c r="J7" s="8">
        <v>5.0101300000000002E-4</v>
      </c>
      <c r="K7" s="8">
        <v>0.25524666899999998</v>
      </c>
      <c r="L7" s="8"/>
      <c r="M7" s="6" t="s">
        <v>35</v>
      </c>
      <c r="N7" s="9">
        <f t="shared" si="2"/>
        <v>1</v>
      </c>
      <c r="O7" s="10">
        <f t="shared" si="2"/>
        <v>0</v>
      </c>
      <c r="P7" s="6" t="s">
        <v>35</v>
      </c>
      <c r="Q7" s="11">
        <f t="shared" si="3"/>
        <v>0</v>
      </c>
      <c r="R7" s="11">
        <f t="shared" si="4"/>
        <v>1</v>
      </c>
      <c r="S7" s="11">
        <f t="shared" si="5"/>
        <v>0</v>
      </c>
      <c r="T7" s="11">
        <f t="shared" si="6"/>
        <v>0</v>
      </c>
      <c r="U7" s="8">
        <f t="shared" si="7"/>
        <v>0</v>
      </c>
      <c r="V7" s="6" t="s">
        <v>35</v>
      </c>
      <c r="W7" s="11">
        <f t="shared" si="8"/>
        <v>1</v>
      </c>
      <c r="X7" s="11">
        <f t="shared" si="9"/>
        <v>0</v>
      </c>
      <c r="Y7" s="11">
        <f t="shared" si="10"/>
        <v>0</v>
      </c>
      <c r="Z7" s="8" t="str">
        <f t="shared" si="13"/>
        <v>infinite</v>
      </c>
      <c r="AA7" s="6" t="s">
        <v>35</v>
      </c>
      <c r="AB7" s="8">
        <f t="shared" si="11"/>
        <v>1</v>
      </c>
      <c r="AC7" s="8">
        <f t="shared" si="12"/>
        <v>1</v>
      </c>
    </row>
    <row r="8" spans="1:29">
      <c r="A8" s="6" t="s">
        <v>36</v>
      </c>
      <c r="B8" s="6" t="s">
        <v>35</v>
      </c>
      <c r="C8" s="7" t="str">
        <f t="shared" si="0"/>
        <v>S311</v>
      </c>
      <c r="D8" s="8">
        <v>282885365.89999998</v>
      </c>
      <c r="E8" s="8">
        <v>0</v>
      </c>
      <c r="F8" s="6" t="s">
        <v>35</v>
      </c>
      <c r="G8" s="8">
        <f t="shared" si="1"/>
        <v>8.4516104813090056</v>
      </c>
      <c r="H8" s="8">
        <f t="shared" si="1"/>
        <v>0</v>
      </c>
      <c r="I8" s="8">
        <v>0</v>
      </c>
      <c r="J8" s="12">
        <v>9.4900000000000004E-7</v>
      </c>
      <c r="K8" s="8">
        <v>8.5634454999999998E-2</v>
      </c>
      <c r="L8" s="8"/>
      <c r="M8" s="6" t="s">
        <v>35</v>
      </c>
      <c r="N8" s="9">
        <f t="shared" si="2"/>
        <v>1</v>
      </c>
      <c r="O8" s="10">
        <f t="shared" si="2"/>
        <v>0</v>
      </c>
      <c r="P8" s="6" t="s">
        <v>35</v>
      </c>
      <c r="Q8" s="11">
        <f t="shared" si="3"/>
        <v>0</v>
      </c>
      <c r="R8" s="11">
        <f t="shared" si="4"/>
        <v>1</v>
      </c>
      <c r="S8" s="11">
        <f t="shared" si="5"/>
        <v>0</v>
      </c>
      <c r="T8" s="11">
        <f t="shared" si="6"/>
        <v>0</v>
      </c>
      <c r="U8" s="8">
        <f t="shared" si="7"/>
        <v>0</v>
      </c>
      <c r="V8" s="6" t="s">
        <v>35</v>
      </c>
      <c r="W8" s="11">
        <f t="shared" si="8"/>
        <v>1</v>
      </c>
      <c r="X8" s="11">
        <f t="shared" si="9"/>
        <v>0</v>
      </c>
      <c r="Y8" s="11">
        <f t="shared" si="10"/>
        <v>0</v>
      </c>
      <c r="Z8" s="8" t="str">
        <f t="shared" si="13"/>
        <v>infinite</v>
      </c>
      <c r="AA8" s="6" t="s">
        <v>35</v>
      </c>
      <c r="AB8" s="8">
        <f t="shared" si="11"/>
        <v>1</v>
      </c>
      <c r="AC8" s="8">
        <f t="shared" si="12"/>
        <v>1</v>
      </c>
    </row>
    <row r="9" spans="1:29">
      <c r="A9" s="6" t="s">
        <v>37</v>
      </c>
      <c r="B9" s="6" t="s">
        <v>35</v>
      </c>
      <c r="C9" s="7" t="str">
        <f t="shared" si="0"/>
        <v>S313</v>
      </c>
      <c r="D9" s="8">
        <v>282885365.89999998</v>
      </c>
      <c r="E9" s="8">
        <v>0</v>
      </c>
      <c r="F9" s="6" t="s">
        <v>35</v>
      </c>
      <c r="G9" s="8">
        <f t="shared" si="1"/>
        <v>8.4516104813090056</v>
      </c>
      <c r="H9" s="8">
        <f t="shared" si="1"/>
        <v>0</v>
      </c>
      <c r="I9" s="8">
        <v>0</v>
      </c>
      <c r="J9" s="12">
        <v>9.4900000000000004E-7</v>
      </c>
      <c r="K9" s="8">
        <v>8.5634454999999998E-2</v>
      </c>
      <c r="L9" s="8"/>
      <c r="M9" s="6" t="s">
        <v>35</v>
      </c>
      <c r="N9" s="9">
        <f t="shared" si="2"/>
        <v>1</v>
      </c>
      <c r="O9" s="10">
        <f t="shared" si="2"/>
        <v>0</v>
      </c>
      <c r="P9" s="6" t="s">
        <v>35</v>
      </c>
      <c r="Q9" s="11">
        <f t="shared" si="3"/>
        <v>0</v>
      </c>
      <c r="R9" s="11">
        <f t="shared" si="4"/>
        <v>1</v>
      </c>
      <c r="S9" s="11">
        <f t="shared" si="5"/>
        <v>0</v>
      </c>
      <c r="T9" s="11">
        <f t="shared" si="6"/>
        <v>0</v>
      </c>
      <c r="U9" s="8">
        <f t="shared" si="7"/>
        <v>0</v>
      </c>
      <c r="V9" s="6" t="s">
        <v>35</v>
      </c>
      <c r="W9" s="11">
        <f t="shared" si="8"/>
        <v>1</v>
      </c>
      <c r="X9" s="11">
        <f t="shared" si="9"/>
        <v>0</v>
      </c>
      <c r="Y9" s="11">
        <f t="shared" si="10"/>
        <v>0</v>
      </c>
      <c r="Z9" s="8" t="str">
        <f t="shared" si="13"/>
        <v>infinite</v>
      </c>
      <c r="AA9" s="6" t="s">
        <v>35</v>
      </c>
      <c r="AB9" s="8">
        <f t="shared" si="11"/>
        <v>1</v>
      </c>
      <c r="AC9" s="8">
        <f t="shared" si="12"/>
        <v>1</v>
      </c>
    </row>
    <row r="10" spans="1:29">
      <c r="A10" s="6" t="s">
        <v>38</v>
      </c>
      <c r="B10" s="6" t="s">
        <v>35</v>
      </c>
      <c r="C10" s="7" t="str">
        <f t="shared" si="0"/>
        <v>S321</v>
      </c>
      <c r="D10" s="8">
        <v>266047193</v>
      </c>
      <c r="E10" s="8">
        <v>0</v>
      </c>
      <c r="F10" s="6" t="s">
        <v>35</v>
      </c>
      <c r="G10" s="8">
        <f t="shared" si="1"/>
        <v>8.4249586811481993</v>
      </c>
      <c r="H10" s="8">
        <f t="shared" si="1"/>
        <v>0</v>
      </c>
      <c r="I10" s="8">
        <v>0</v>
      </c>
      <c r="J10" s="12">
        <v>7.9799999999999993E-9</v>
      </c>
      <c r="K10" s="8">
        <v>3.8424047000000003E-2</v>
      </c>
      <c r="L10" s="8"/>
      <c r="M10" s="6" t="s">
        <v>35</v>
      </c>
      <c r="N10" s="9">
        <f t="shared" si="2"/>
        <v>1</v>
      </c>
      <c r="O10" s="10">
        <f t="shared" si="2"/>
        <v>0</v>
      </c>
      <c r="P10" s="6" t="s">
        <v>35</v>
      </c>
      <c r="Q10" s="11">
        <f t="shared" si="3"/>
        <v>0</v>
      </c>
      <c r="R10" s="11">
        <f t="shared" si="4"/>
        <v>1</v>
      </c>
      <c r="S10" s="11">
        <f t="shared" si="5"/>
        <v>0</v>
      </c>
      <c r="T10" s="11">
        <f t="shared" si="6"/>
        <v>0</v>
      </c>
      <c r="U10" s="8">
        <f t="shared" si="7"/>
        <v>0</v>
      </c>
      <c r="V10" s="6" t="s">
        <v>35</v>
      </c>
      <c r="W10" s="11">
        <f t="shared" si="8"/>
        <v>1</v>
      </c>
      <c r="X10" s="11">
        <f t="shared" si="9"/>
        <v>0</v>
      </c>
      <c r="Y10" s="11">
        <f t="shared" si="10"/>
        <v>0</v>
      </c>
      <c r="Z10" s="8" t="str">
        <f t="shared" si="13"/>
        <v>infinite</v>
      </c>
      <c r="AA10" s="6" t="s">
        <v>35</v>
      </c>
      <c r="AB10" s="8">
        <f t="shared" si="11"/>
        <v>1</v>
      </c>
      <c r="AC10" s="8">
        <f t="shared" si="12"/>
        <v>1</v>
      </c>
    </row>
    <row r="11" spans="1:29">
      <c r="A11" s="6" t="s">
        <v>39</v>
      </c>
      <c r="B11" s="6" t="s">
        <v>40</v>
      </c>
      <c r="C11" s="7" t="str">
        <f t="shared" si="0"/>
        <v>S55</v>
      </c>
      <c r="D11" s="8">
        <v>130350969.3</v>
      </c>
      <c r="E11" s="8">
        <v>0</v>
      </c>
      <c r="F11" s="6" t="s">
        <v>40</v>
      </c>
      <c r="G11" s="8">
        <f t="shared" si="1"/>
        <v>8.1151142649640811</v>
      </c>
      <c r="H11" s="8">
        <f t="shared" si="1"/>
        <v>0</v>
      </c>
      <c r="I11" s="8">
        <v>0</v>
      </c>
      <c r="J11" s="8">
        <v>3.5605559999999999E-3</v>
      </c>
      <c r="K11" s="8">
        <v>0.37372244399999999</v>
      </c>
      <c r="L11" s="8"/>
      <c r="M11" s="6" t="s">
        <v>40</v>
      </c>
      <c r="N11" s="9">
        <f t="shared" si="2"/>
        <v>1</v>
      </c>
      <c r="O11" s="10">
        <f t="shared" si="2"/>
        <v>0</v>
      </c>
      <c r="P11" s="6" t="s">
        <v>40</v>
      </c>
      <c r="Q11" s="11">
        <f t="shared" si="3"/>
        <v>0</v>
      </c>
      <c r="R11" s="11">
        <f t="shared" si="4"/>
        <v>1</v>
      </c>
      <c r="S11" s="11">
        <f t="shared" si="5"/>
        <v>0</v>
      </c>
      <c r="T11" s="11">
        <f t="shared" si="6"/>
        <v>0</v>
      </c>
      <c r="U11" s="8">
        <f t="shared" si="7"/>
        <v>0</v>
      </c>
      <c r="V11" s="6" t="s">
        <v>40</v>
      </c>
      <c r="W11" s="11">
        <f t="shared" si="8"/>
        <v>1</v>
      </c>
      <c r="X11" s="11">
        <f t="shared" si="9"/>
        <v>0</v>
      </c>
      <c r="Y11" s="11">
        <f t="shared" si="10"/>
        <v>0</v>
      </c>
      <c r="Z11" s="8" t="str">
        <f t="shared" si="13"/>
        <v>infinite</v>
      </c>
      <c r="AA11" s="6" t="s">
        <v>40</v>
      </c>
      <c r="AB11" s="8">
        <f t="shared" si="11"/>
        <v>1</v>
      </c>
      <c r="AC11" s="8">
        <f t="shared" si="12"/>
        <v>1</v>
      </c>
    </row>
    <row r="12" spans="1:29">
      <c r="A12" s="6" t="s">
        <v>41</v>
      </c>
      <c r="B12" s="6" t="s">
        <v>42</v>
      </c>
      <c r="C12" s="7" t="str">
        <f t="shared" si="0"/>
        <v>S184</v>
      </c>
      <c r="D12" s="8">
        <v>26694282.170000002</v>
      </c>
      <c r="E12" s="8">
        <v>0</v>
      </c>
      <c r="F12" s="6" t="s">
        <v>42</v>
      </c>
      <c r="G12" s="8">
        <f t="shared" si="1"/>
        <v>7.4264182468347029</v>
      </c>
      <c r="H12" s="8">
        <f t="shared" si="1"/>
        <v>0</v>
      </c>
      <c r="I12" s="8">
        <v>0</v>
      </c>
      <c r="J12" s="8">
        <v>4.60588E-4</v>
      </c>
      <c r="K12" s="8">
        <v>0.25130173500000003</v>
      </c>
      <c r="L12" s="8"/>
      <c r="M12" s="6" t="s">
        <v>42</v>
      </c>
      <c r="N12" s="9">
        <f t="shared" si="2"/>
        <v>1</v>
      </c>
      <c r="O12" s="10">
        <f t="shared" si="2"/>
        <v>0</v>
      </c>
      <c r="P12" s="6" t="s">
        <v>42</v>
      </c>
      <c r="Q12" s="11">
        <f t="shared" si="3"/>
        <v>0</v>
      </c>
      <c r="R12" s="11">
        <f t="shared" si="4"/>
        <v>1</v>
      </c>
      <c r="S12" s="11">
        <f t="shared" si="5"/>
        <v>0</v>
      </c>
      <c r="T12" s="11">
        <f t="shared" si="6"/>
        <v>0</v>
      </c>
      <c r="U12" s="8">
        <f t="shared" si="7"/>
        <v>0</v>
      </c>
      <c r="V12" s="6" t="s">
        <v>42</v>
      </c>
      <c r="W12" s="11">
        <f t="shared" si="8"/>
        <v>1</v>
      </c>
      <c r="X12" s="11">
        <f t="shared" si="9"/>
        <v>0</v>
      </c>
      <c r="Y12" s="11">
        <f t="shared" si="10"/>
        <v>0</v>
      </c>
      <c r="Z12" s="8" t="str">
        <f t="shared" si="13"/>
        <v>infinite</v>
      </c>
      <c r="AA12" s="6" t="s">
        <v>42</v>
      </c>
      <c r="AB12" s="8">
        <f t="shared" si="11"/>
        <v>1</v>
      </c>
      <c r="AC12" s="8">
        <f t="shared" si="12"/>
        <v>1</v>
      </c>
    </row>
    <row r="13" spans="1:29">
      <c r="A13" s="6" t="s">
        <v>43</v>
      </c>
      <c r="B13" s="6" t="s">
        <v>44</v>
      </c>
      <c r="C13" s="7" t="str">
        <f t="shared" si="0"/>
        <v>S1219</v>
      </c>
      <c r="D13" s="8">
        <v>180467443.09999999</v>
      </c>
      <c r="E13" s="8">
        <v>0</v>
      </c>
      <c r="F13" s="6" t="s">
        <v>44</v>
      </c>
      <c r="G13" s="8">
        <f t="shared" si="1"/>
        <v>8.2563988652038542</v>
      </c>
      <c r="H13" s="8">
        <f t="shared" si="1"/>
        <v>0</v>
      </c>
      <c r="I13" s="8">
        <v>0</v>
      </c>
      <c r="J13" s="8">
        <v>5.9069919999999998E-3</v>
      </c>
      <c r="K13" s="8">
        <v>0.415792206</v>
      </c>
      <c r="L13" s="8"/>
      <c r="M13" s="6" t="s">
        <v>44</v>
      </c>
      <c r="N13" s="9">
        <f t="shared" si="2"/>
        <v>1</v>
      </c>
      <c r="O13" s="10">
        <f t="shared" si="2"/>
        <v>0</v>
      </c>
      <c r="P13" s="6" t="s">
        <v>44</v>
      </c>
      <c r="Q13" s="11">
        <f t="shared" si="3"/>
        <v>0</v>
      </c>
      <c r="R13" s="11">
        <f t="shared" si="4"/>
        <v>1</v>
      </c>
      <c r="S13" s="11">
        <f t="shared" si="5"/>
        <v>0</v>
      </c>
      <c r="T13" s="11">
        <f t="shared" si="6"/>
        <v>0</v>
      </c>
      <c r="U13" s="8">
        <f t="shared" si="7"/>
        <v>0</v>
      </c>
      <c r="V13" s="6" t="s">
        <v>44</v>
      </c>
      <c r="W13" s="11">
        <f t="shared" si="8"/>
        <v>1</v>
      </c>
      <c r="X13" s="11">
        <f t="shared" si="9"/>
        <v>0</v>
      </c>
      <c r="Y13" s="11">
        <f t="shared" si="10"/>
        <v>0</v>
      </c>
      <c r="Z13" s="8" t="str">
        <f t="shared" si="13"/>
        <v>infinite</v>
      </c>
      <c r="AA13" s="6" t="s">
        <v>44</v>
      </c>
      <c r="AB13" s="8">
        <f t="shared" si="11"/>
        <v>1</v>
      </c>
      <c r="AC13" s="8">
        <f t="shared" si="12"/>
        <v>1</v>
      </c>
    </row>
    <row r="14" spans="1:29">
      <c r="A14" s="6" t="s">
        <v>45</v>
      </c>
      <c r="B14" s="6" t="s">
        <v>46</v>
      </c>
      <c r="C14" s="7" t="str">
        <f t="shared" si="0"/>
        <v>S511</v>
      </c>
      <c r="D14" s="8">
        <v>33041867.300000001</v>
      </c>
      <c r="E14" s="8">
        <v>0</v>
      </c>
      <c r="F14" s="6" t="s">
        <v>46</v>
      </c>
      <c r="G14" s="8">
        <f t="shared" si="1"/>
        <v>7.5190645826910423</v>
      </c>
      <c r="H14" s="8">
        <f t="shared" si="1"/>
        <v>0</v>
      </c>
      <c r="I14" s="8">
        <v>0</v>
      </c>
      <c r="J14" s="8">
        <v>5.18288E-4</v>
      </c>
      <c r="K14" s="8">
        <v>0.25685712199999999</v>
      </c>
      <c r="L14" s="8"/>
      <c r="M14" s="6" t="s">
        <v>46</v>
      </c>
      <c r="N14" s="9">
        <f t="shared" si="2"/>
        <v>1</v>
      </c>
      <c r="O14" s="10">
        <f t="shared" si="2"/>
        <v>0</v>
      </c>
      <c r="P14" s="6" t="s">
        <v>46</v>
      </c>
      <c r="Q14" s="11">
        <f t="shared" si="3"/>
        <v>0</v>
      </c>
      <c r="R14" s="11">
        <f t="shared" si="4"/>
        <v>1</v>
      </c>
      <c r="S14" s="11">
        <f t="shared" si="5"/>
        <v>0</v>
      </c>
      <c r="T14" s="11">
        <f t="shared" si="6"/>
        <v>0</v>
      </c>
      <c r="U14" s="8">
        <f t="shared" si="7"/>
        <v>0</v>
      </c>
      <c r="V14" s="6" t="s">
        <v>46</v>
      </c>
      <c r="W14" s="11">
        <f t="shared" si="8"/>
        <v>1</v>
      </c>
      <c r="X14" s="11">
        <f t="shared" si="9"/>
        <v>0</v>
      </c>
      <c r="Y14" s="11">
        <f t="shared" si="10"/>
        <v>0</v>
      </c>
      <c r="Z14" s="8" t="str">
        <f t="shared" si="13"/>
        <v>infinite</v>
      </c>
      <c r="AA14" s="6" t="s">
        <v>46</v>
      </c>
      <c r="AB14" s="8">
        <f t="shared" si="11"/>
        <v>1</v>
      </c>
      <c r="AC14" s="8">
        <f t="shared" si="12"/>
        <v>1</v>
      </c>
    </row>
    <row r="15" spans="1:29">
      <c r="A15" s="6" t="s">
        <v>47</v>
      </c>
      <c r="B15" s="6" t="s">
        <v>48</v>
      </c>
      <c r="C15" s="7" t="str">
        <f t="shared" si="0"/>
        <v>S1118</v>
      </c>
      <c r="D15" s="8">
        <v>233042496.69999999</v>
      </c>
      <c r="E15" s="8">
        <v>0</v>
      </c>
      <c r="F15" s="6" t="s">
        <v>48</v>
      </c>
      <c r="G15" s="8">
        <f t="shared" si="1"/>
        <v>8.367435124456998</v>
      </c>
      <c r="H15" s="8">
        <f t="shared" si="1"/>
        <v>0</v>
      </c>
      <c r="I15" s="8">
        <v>0</v>
      </c>
      <c r="J15" s="8">
        <v>1.801335E-3</v>
      </c>
      <c r="K15" s="8">
        <v>0.32579301700000002</v>
      </c>
      <c r="L15" s="8"/>
      <c r="M15" s="6" t="s">
        <v>48</v>
      </c>
      <c r="N15" s="9">
        <f t="shared" si="2"/>
        <v>1</v>
      </c>
      <c r="O15" s="10">
        <f t="shared" si="2"/>
        <v>0</v>
      </c>
      <c r="P15" s="6" t="s">
        <v>48</v>
      </c>
      <c r="Q15" s="11">
        <f t="shared" si="3"/>
        <v>0</v>
      </c>
      <c r="R15" s="11">
        <f t="shared" si="4"/>
        <v>1</v>
      </c>
      <c r="S15" s="11">
        <f t="shared" si="5"/>
        <v>0</v>
      </c>
      <c r="T15" s="11">
        <f t="shared" si="6"/>
        <v>0</v>
      </c>
      <c r="U15" s="8">
        <f t="shared" si="7"/>
        <v>0</v>
      </c>
      <c r="V15" s="6" t="s">
        <v>48</v>
      </c>
      <c r="W15" s="11">
        <f t="shared" si="8"/>
        <v>1</v>
      </c>
      <c r="X15" s="11">
        <f t="shared" si="9"/>
        <v>0</v>
      </c>
      <c r="Y15" s="11">
        <f t="shared" si="10"/>
        <v>0</v>
      </c>
      <c r="Z15" s="8" t="str">
        <f t="shared" si="13"/>
        <v>infinite</v>
      </c>
      <c r="AA15" s="6" t="s">
        <v>48</v>
      </c>
      <c r="AB15" s="8">
        <f t="shared" si="11"/>
        <v>1</v>
      </c>
      <c r="AC15" s="8">
        <f t="shared" si="12"/>
        <v>1</v>
      </c>
    </row>
    <row r="16" spans="1:29">
      <c r="A16" s="6" t="s">
        <v>49</v>
      </c>
      <c r="B16" s="6" t="s">
        <v>50</v>
      </c>
      <c r="C16" s="7" t="str">
        <f t="shared" si="0"/>
        <v>S655</v>
      </c>
      <c r="D16" s="8">
        <v>0</v>
      </c>
      <c r="E16" s="8">
        <v>6558867.7949999999</v>
      </c>
      <c r="F16" s="6" t="s">
        <v>50</v>
      </c>
      <c r="G16" s="8">
        <f t="shared" si="1"/>
        <v>0</v>
      </c>
      <c r="H16" s="8">
        <f t="shared" si="1"/>
        <v>6.8168288770553156</v>
      </c>
      <c r="I16" s="8" t="s">
        <v>51</v>
      </c>
      <c r="J16" s="8">
        <v>9.9351000000000005E-3</v>
      </c>
      <c r="K16" s="8"/>
      <c r="L16" s="8">
        <v>0.46649173100000002</v>
      </c>
      <c r="M16" s="6" t="s">
        <v>50</v>
      </c>
      <c r="N16" s="10">
        <f t="shared" si="2"/>
        <v>0</v>
      </c>
      <c r="O16" s="9">
        <f t="shared" si="2"/>
        <v>1</v>
      </c>
      <c r="P16" s="6" t="s">
        <v>50</v>
      </c>
      <c r="Q16" s="11">
        <f t="shared" si="3"/>
        <v>0</v>
      </c>
      <c r="R16" s="11">
        <f t="shared" si="4"/>
        <v>1</v>
      </c>
      <c r="S16" s="11">
        <f t="shared" si="5"/>
        <v>0</v>
      </c>
      <c r="T16" s="11">
        <f t="shared" si="6"/>
        <v>0</v>
      </c>
      <c r="U16" s="8">
        <f t="shared" si="7"/>
        <v>0</v>
      </c>
      <c r="V16" s="6" t="s">
        <v>50</v>
      </c>
      <c r="W16" s="11">
        <f t="shared" si="8"/>
        <v>0</v>
      </c>
      <c r="X16" s="11">
        <f t="shared" si="9"/>
        <v>1</v>
      </c>
      <c r="Y16" s="11">
        <f t="shared" si="10"/>
        <v>0</v>
      </c>
      <c r="Z16" s="8" t="str">
        <f t="shared" si="13"/>
        <v>infinite</v>
      </c>
      <c r="AA16" s="6" t="s">
        <v>50</v>
      </c>
      <c r="AB16" s="8">
        <f t="shared" si="11"/>
        <v>1</v>
      </c>
      <c r="AC16" s="8">
        <f t="shared" si="12"/>
        <v>1</v>
      </c>
    </row>
    <row r="17" spans="1:29">
      <c r="A17" s="6" t="s">
        <v>52</v>
      </c>
      <c r="B17" s="6" t="s">
        <v>53</v>
      </c>
      <c r="C17" s="7" t="str">
        <f t="shared" si="0"/>
        <v>S589</v>
      </c>
      <c r="D17" s="8">
        <v>0</v>
      </c>
      <c r="E17" s="8">
        <v>90354610.359999999</v>
      </c>
      <c r="F17" s="6" t="s">
        <v>53</v>
      </c>
      <c r="G17" s="8">
        <f t="shared" si="1"/>
        <v>0</v>
      </c>
      <c r="H17" s="8">
        <f t="shared" si="1"/>
        <v>7.9559503174152022</v>
      </c>
      <c r="I17" s="8" t="s">
        <v>51</v>
      </c>
      <c r="J17" s="8">
        <v>7.4034870000000003E-3</v>
      </c>
      <c r="K17" s="8"/>
      <c r="L17" s="8">
        <v>0.436760449</v>
      </c>
      <c r="M17" s="6" t="s">
        <v>53</v>
      </c>
      <c r="N17" s="10">
        <f t="shared" si="2"/>
        <v>0</v>
      </c>
      <c r="O17" s="9">
        <f t="shared" si="2"/>
        <v>1</v>
      </c>
      <c r="P17" s="6" t="s">
        <v>53</v>
      </c>
      <c r="Q17" s="11">
        <f t="shared" si="3"/>
        <v>0</v>
      </c>
      <c r="R17" s="11">
        <f t="shared" si="4"/>
        <v>1</v>
      </c>
      <c r="S17" s="11">
        <f t="shared" si="5"/>
        <v>0</v>
      </c>
      <c r="T17" s="11">
        <f t="shared" si="6"/>
        <v>0</v>
      </c>
      <c r="U17" s="8">
        <f t="shared" si="7"/>
        <v>0</v>
      </c>
      <c r="V17" s="6" t="s">
        <v>53</v>
      </c>
      <c r="W17" s="11">
        <f t="shared" si="8"/>
        <v>0</v>
      </c>
      <c r="X17" s="11">
        <f t="shared" si="9"/>
        <v>1</v>
      </c>
      <c r="Y17" s="11">
        <f t="shared" si="10"/>
        <v>0</v>
      </c>
      <c r="Z17" s="8" t="str">
        <f t="shared" si="13"/>
        <v>infinite</v>
      </c>
      <c r="AA17" s="6" t="s">
        <v>53</v>
      </c>
      <c r="AB17" s="8">
        <f t="shared" si="11"/>
        <v>1</v>
      </c>
      <c r="AC17" s="8">
        <f t="shared" si="12"/>
        <v>1</v>
      </c>
    </row>
    <row r="18" spans="1:29">
      <c r="A18" s="6" t="s">
        <v>54</v>
      </c>
      <c r="B18" s="6" t="s">
        <v>55</v>
      </c>
      <c r="C18" s="7" t="str">
        <f t="shared" si="0"/>
        <v>S965</v>
      </c>
      <c r="D18" s="8">
        <v>0</v>
      </c>
      <c r="E18" s="8">
        <v>381358832.89999998</v>
      </c>
      <c r="F18" s="6" t="s">
        <v>55</v>
      </c>
      <c r="G18" s="8">
        <f t="shared" si="1"/>
        <v>0</v>
      </c>
      <c r="H18" s="8">
        <f t="shared" si="1"/>
        <v>8.5813338098182275</v>
      </c>
      <c r="I18" s="8" t="s">
        <v>51</v>
      </c>
      <c r="J18" s="8">
        <v>5.3506059999999999E-3</v>
      </c>
      <c r="K18" s="8"/>
      <c r="L18" s="8">
        <v>0.40706255099999999</v>
      </c>
      <c r="M18" s="6" t="s">
        <v>55</v>
      </c>
      <c r="N18" s="10">
        <f t="shared" si="2"/>
        <v>0</v>
      </c>
      <c r="O18" s="9">
        <f t="shared" si="2"/>
        <v>1</v>
      </c>
      <c r="P18" s="6" t="s">
        <v>55</v>
      </c>
      <c r="Q18" s="11">
        <f t="shared" si="3"/>
        <v>0</v>
      </c>
      <c r="R18" s="11">
        <f t="shared" si="4"/>
        <v>1</v>
      </c>
      <c r="S18" s="11">
        <f t="shared" si="5"/>
        <v>0</v>
      </c>
      <c r="T18" s="11">
        <f t="shared" si="6"/>
        <v>0</v>
      </c>
      <c r="U18" s="8">
        <f t="shared" si="7"/>
        <v>0</v>
      </c>
      <c r="V18" s="6" t="s">
        <v>55</v>
      </c>
      <c r="W18" s="11">
        <f t="shared" si="8"/>
        <v>0</v>
      </c>
      <c r="X18" s="11">
        <f t="shared" si="9"/>
        <v>1</v>
      </c>
      <c r="Y18" s="11">
        <f t="shared" si="10"/>
        <v>0</v>
      </c>
      <c r="Z18" s="8" t="str">
        <f t="shared" si="13"/>
        <v>infinite</v>
      </c>
      <c r="AA18" s="6" t="s">
        <v>55</v>
      </c>
      <c r="AB18" s="8">
        <f t="shared" si="11"/>
        <v>1</v>
      </c>
      <c r="AC18" s="8">
        <f t="shared" si="12"/>
        <v>1</v>
      </c>
    </row>
    <row r="19" spans="1:29">
      <c r="A19" s="6" t="s">
        <v>56</v>
      </c>
      <c r="B19" s="6" t="s">
        <v>57</v>
      </c>
      <c r="C19" s="7" t="str">
        <f t="shared" si="0"/>
        <v>S118</v>
      </c>
      <c r="D19" s="8">
        <v>0</v>
      </c>
      <c r="E19" s="8">
        <v>56395084.93</v>
      </c>
      <c r="F19" s="6" t="s">
        <v>57</v>
      </c>
      <c r="G19" s="8">
        <f t="shared" si="1"/>
        <v>0</v>
      </c>
      <c r="H19" s="8">
        <f t="shared" si="1"/>
        <v>7.7512412550330652</v>
      </c>
      <c r="I19" s="8" t="s">
        <v>51</v>
      </c>
      <c r="J19" s="8">
        <v>1.5662E-4</v>
      </c>
      <c r="K19" s="8"/>
      <c r="L19" s="8">
        <v>0.20656685599999999</v>
      </c>
      <c r="M19" s="6" t="s">
        <v>57</v>
      </c>
      <c r="N19" s="10">
        <f t="shared" si="2"/>
        <v>0</v>
      </c>
      <c r="O19" s="9">
        <f t="shared" si="2"/>
        <v>1</v>
      </c>
      <c r="P19" s="6" t="s">
        <v>57</v>
      </c>
      <c r="Q19" s="11">
        <f t="shared" si="3"/>
        <v>0</v>
      </c>
      <c r="R19" s="11">
        <f t="shared" si="4"/>
        <v>1</v>
      </c>
      <c r="S19" s="11">
        <f t="shared" si="5"/>
        <v>0</v>
      </c>
      <c r="T19" s="11">
        <f t="shared" si="6"/>
        <v>0</v>
      </c>
      <c r="U19" s="8">
        <f t="shared" si="7"/>
        <v>0</v>
      </c>
      <c r="V19" s="6" t="s">
        <v>57</v>
      </c>
      <c r="W19" s="11">
        <f t="shared" si="8"/>
        <v>0</v>
      </c>
      <c r="X19" s="11">
        <f t="shared" si="9"/>
        <v>1</v>
      </c>
      <c r="Y19" s="11">
        <f t="shared" si="10"/>
        <v>0</v>
      </c>
      <c r="Z19" s="8" t="str">
        <f t="shared" si="13"/>
        <v>infinite</v>
      </c>
      <c r="AA19" s="6" t="s">
        <v>57</v>
      </c>
      <c r="AB19" s="8">
        <f t="shared" si="11"/>
        <v>1</v>
      </c>
      <c r="AC19" s="8">
        <f t="shared" si="12"/>
        <v>1</v>
      </c>
    </row>
    <row r="20" spans="1:29">
      <c r="A20" s="6" t="s">
        <v>58</v>
      </c>
      <c r="B20" s="6" t="s">
        <v>59</v>
      </c>
      <c r="C20" s="7" t="str">
        <f t="shared" si="0"/>
        <v>S559</v>
      </c>
      <c r="D20" s="8">
        <v>0</v>
      </c>
      <c r="E20" s="8">
        <v>111016401.2</v>
      </c>
      <c r="F20" s="6" t="s">
        <v>59</v>
      </c>
      <c r="G20" s="8">
        <f t="shared" si="1"/>
        <v>0</v>
      </c>
      <c r="H20" s="8">
        <f t="shared" si="1"/>
        <v>8.0453871447728726</v>
      </c>
      <c r="I20" s="8" t="s">
        <v>51</v>
      </c>
      <c r="J20" s="12">
        <v>9.9599999999999995E-5</v>
      </c>
      <c r="K20" s="8"/>
      <c r="L20" s="8">
        <v>0.19055515000000001</v>
      </c>
      <c r="M20" s="6" t="s">
        <v>59</v>
      </c>
      <c r="N20" s="10">
        <f t="shared" si="2"/>
        <v>0</v>
      </c>
      <c r="O20" s="9">
        <f t="shared" si="2"/>
        <v>1</v>
      </c>
      <c r="P20" s="6" t="s">
        <v>59</v>
      </c>
      <c r="Q20" s="11">
        <f t="shared" si="3"/>
        <v>0</v>
      </c>
      <c r="R20" s="11">
        <f t="shared" si="4"/>
        <v>1</v>
      </c>
      <c r="S20" s="11">
        <f t="shared" si="5"/>
        <v>0</v>
      </c>
      <c r="T20" s="11">
        <f t="shared" si="6"/>
        <v>0</v>
      </c>
      <c r="U20" s="8">
        <f t="shared" si="7"/>
        <v>0</v>
      </c>
      <c r="V20" s="6" t="s">
        <v>59</v>
      </c>
      <c r="W20" s="11">
        <f t="shared" si="8"/>
        <v>0</v>
      </c>
      <c r="X20" s="11">
        <f t="shared" si="9"/>
        <v>1</v>
      </c>
      <c r="Y20" s="11">
        <f t="shared" si="10"/>
        <v>0</v>
      </c>
      <c r="Z20" s="8" t="str">
        <f t="shared" si="13"/>
        <v>infinite</v>
      </c>
      <c r="AA20" s="6" t="s">
        <v>59</v>
      </c>
      <c r="AB20" s="8">
        <f t="shared" si="11"/>
        <v>1</v>
      </c>
      <c r="AC20" s="8">
        <f t="shared" si="12"/>
        <v>1</v>
      </c>
    </row>
    <row r="21" spans="1:29">
      <c r="A21" s="6" t="s">
        <v>60</v>
      </c>
      <c r="B21" s="6" t="s">
        <v>61</v>
      </c>
      <c r="C21" s="7" t="str">
        <f t="shared" si="0"/>
        <v>S739</v>
      </c>
      <c r="D21" s="8">
        <v>0</v>
      </c>
      <c r="E21" s="8">
        <v>424072627.69999999</v>
      </c>
      <c r="F21" s="6" t="s">
        <v>61</v>
      </c>
      <c r="G21" s="8">
        <f t="shared" si="1"/>
        <v>0</v>
      </c>
      <c r="H21" s="8">
        <f t="shared" si="1"/>
        <v>8.6274402412819455</v>
      </c>
      <c r="I21" s="8" t="s">
        <v>51</v>
      </c>
      <c r="J21" s="12">
        <v>4.9400000000000001E-6</v>
      </c>
      <c r="K21" s="8"/>
      <c r="L21" s="8">
        <v>0.113268405</v>
      </c>
      <c r="M21" s="6" t="s">
        <v>61</v>
      </c>
      <c r="N21" s="10">
        <f t="shared" si="2"/>
        <v>0</v>
      </c>
      <c r="O21" s="9">
        <f t="shared" si="2"/>
        <v>1</v>
      </c>
      <c r="P21" s="6" t="s">
        <v>61</v>
      </c>
      <c r="Q21" s="11">
        <f t="shared" si="3"/>
        <v>0</v>
      </c>
      <c r="R21" s="11">
        <f t="shared" si="4"/>
        <v>1</v>
      </c>
      <c r="S21" s="11">
        <f t="shared" si="5"/>
        <v>0</v>
      </c>
      <c r="T21" s="11">
        <f t="shared" si="6"/>
        <v>0</v>
      </c>
      <c r="U21" s="8">
        <f t="shared" si="7"/>
        <v>0</v>
      </c>
      <c r="V21" s="6" t="s">
        <v>61</v>
      </c>
      <c r="W21" s="11">
        <f t="shared" si="8"/>
        <v>0</v>
      </c>
      <c r="X21" s="11">
        <f t="shared" si="9"/>
        <v>1</v>
      </c>
      <c r="Y21" s="11">
        <f t="shared" si="10"/>
        <v>0</v>
      </c>
      <c r="Z21" s="8" t="str">
        <f t="shared" si="13"/>
        <v>infinite</v>
      </c>
      <c r="AA21" s="6" t="s">
        <v>61</v>
      </c>
      <c r="AB21" s="8">
        <f t="shared" si="11"/>
        <v>1</v>
      </c>
      <c r="AC21" s="8">
        <f t="shared" si="12"/>
        <v>1</v>
      </c>
    </row>
    <row r="22" spans="1:29">
      <c r="A22" s="6" t="s">
        <v>62</v>
      </c>
      <c r="B22" s="6" t="s">
        <v>63</v>
      </c>
      <c r="C22" s="7" t="str">
        <f t="shared" si="0"/>
        <v>M336</v>
      </c>
      <c r="D22" s="8">
        <v>0</v>
      </c>
      <c r="E22" s="8">
        <v>60244592.210000001</v>
      </c>
      <c r="F22" s="6" t="s">
        <v>63</v>
      </c>
      <c r="G22" s="8">
        <f t="shared" si="1"/>
        <v>0</v>
      </c>
      <c r="H22" s="8">
        <f t="shared" si="1"/>
        <v>7.7799180690267944</v>
      </c>
      <c r="I22" s="8" t="s">
        <v>51</v>
      </c>
      <c r="J22" s="8">
        <v>4.1044360000000004E-3</v>
      </c>
      <c r="K22" s="8"/>
      <c r="L22" s="8">
        <v>0.384910005</v>
      </c>
      <c r="M22" s="6" t="s">
        <v>63</v>
      </c>
      <c r="N22" s="10">
        <f t="shared" si="2"/>
        <v>0</v>
      </c>
      <c r="O22" s="9">
        <f t="shared" si="2"/>
        <v>1</v>
      </c>
      <c r="P22" s="6" t="s">
        <v>63</v>
      </c>
      <c r="Q22" s="11">
        <f t="shared" si="3"/>
        <v>0</v>
      </c>
      <c r="R22" s="11">
        <f t="shared" si="4"/>
        <v>0</v>
      </c>
      <c r="S22" s="11">
        <f t="shared" si="5"/>
        <v>0</v>
      </c>
      <c r="T22" s="11">
        <f t="shared" si="6"/>
        <v>0</v>
      </c>
      <c r="U22" s="8">
        <f t="shared" si="7"/>
        <v>1</v>
      </c>
      <c r="V22" s="6" t="s">
        <v>63</v>
      </c>
      <c r="W22" s="11">
        <f t="shared" si="8"/>
        <v>0</v>
      </c>
      <c r="X22" s="11">
        <f t="shared" si="9"/>
        <v>1</v>
      </c>
      <c r="Y22" s="11">
        <f t="shared" si="10"/>
        <v>0</v>
      </c>
      <c r="Z22" s="8" t="str">
        <f t="shared" si="13"/>
        <v>infinite</v>
      </c>
      <c r="AA22" s="6" t="s">
        <v>63</v>
      </c>
      <c r="AB22" s="8">
        <f t="shared" si="11"/>
        <v>1</v>
      </c>
      <c r="AC22" s="8">
        <f t="shared" si="12"/>
        <v>1</v>
      </c>
    </row>
    <row r="23" spans="1:29">
      <c r="A23" s="6" t="s">
        <v>64</v>
      </c>
      <c r="B23" s="6" t="s">
        <v>63</v>
      </c>
      <c r="C23" s="7" t="str">
        <f t="shared" si="0"/>
        <v>S348</v>
      </c>
      <c r="D23" s="8">
        <v>0</v>
      </c>
      <c r="E23" s="8">
        <v>60244592.210000001</v>
      </c>
      <c r="F23" s="6" t="s">
        <v>63</v>
      </c>
      <c r="G23" s="8">
        <f t="shared" si="1"/>
        <v>0</v>
      </c>
      <c r="H23" s="8">
        <f t="shared" si="1"/>
        <v>7.7799180690267944</v>
      </c>
      <c r="I23" s="8" t="s">
        <v>51</v>
      </c>
      <c r="J23" s="8">
        <v>4.1044360000000004E-3</v>
      </c>
      <c r="K23" s="8"/>
      <c r="L23" s="8">
        <v>0.384910005</v>
      </c>
      <c r="M23" s="6" t="s">
        <v>63</v>
      </c>
      <c r="N23" s="10">
        <f t="shared" si="2"/>
        <v>0</v>
      </c>
      <c r="O23" s="9">
        <f t="shared" si="2"/>
        <v>1</v>
      </c>
      <c r="P23" s="6" t="s">
        <v>63</v>
      </c>
      <c r="Q23" s="11">
        <f t="shared" si="3"/>
        <v>0</v>
      </c>
      <c r="R23" s="11">
        <f t="shared" si="4"/>
        <v>1</v>
      </c>
      <c r="S23" s="11">
        <f t="shared" si="5"/>
        <v>0</v>
      </c>
      <c r="T23" s="11">
        <f t="shared" si="6"/>
        <v>0</v>
      </c>
      <c r="U23" s="8">
        <f t="shared" si="7"/>
        <v>0</v>
      </c>
      <c r="V23" s="6" t="s">
        <v>63</v>
      </c>
      <c r="W23" s="11">
        <f t="shared" si="8"/>
        <v>0</v>
      </c>
      <c r="X23" s="11">
        <f t="shared" si="9"/>
        <v>1</v>
      </c>
      <c r="Y23" s="11">
        <f t="shared" si="10"/>
        <v>0</v>
      </c>
      <c r="Z23" s="8" t="str">
        <f t="shared" si="13"/>
        <v>infinite</v>
      </c>
      <c r="AA23" s="6" t="s">
        <v>63</v>
      </c>
      <c r="AB23" s="8">
        <f t="shared" si="11"/>
        <v>1</v>
      </c>
      <c r="AC23" s="8">
        <f t="shared" si="12"/>
        <v>1</v>
      </c>
    </row>
    <row r="24" spans="1:29">
      <c r="A24" s="6" t="s">
        <v>65</v>
      </c>
      <c r="B24" s="6" t="s">
        <v>31</v>
      </c>
      <c r="C24" s="7" t="str">
        <f t="shared" si="0"/>
        <v>T1567</v>
      </c>
      <c r="D24" s="8">
        <v>0</v>
      </c>
      <c r="E24" s="8">
        <v>27998471.77</v>
      </c>
      <c r="F24" s="6" t="s">
        <v>31</v>
      </c>
      <c r="G24" s="8">
        <f t="shared" si="1"/>
        <v>0</v>
      </c>
      <c r="H24" s="8">
        <f t="shared" si="1"/>
        <v>7.4471343270576105</v>
      </c>
      <c r="I24" s="8" t="s">
        <v>51</v>
      </c>
      <c r="J24" s="8">
        <v>3.1935840000000002E-3</v>
      </c>
      <c r="K24" s="8"/>
      <c r="L24" s="8">
        <v>0.36546198899999999</v>
      </c>
      <c r="M24" s="6" t="s">
        <v>31</v>
      </c>
      <c r="N24" s="10">
        <f t="shared" si="2"/>
        <v>0</v>
      </c>
      <c r="O24" s="9">
        <f t="shared" si="2"/>
        <v>1</v>
      </c>
      <c r="P24" s="6" t="s">
        <v>31</v>
      </c>
      <c r="Q24" s="11">
        <f t="shared" si="3"/>
        <v>0</v>
      </c>
      <c r="R24" s="11">
        <f t="shared" si="4"/>
        <v>0</v>
      </c>
      <c r="S24" s="11">
        <f t="shared" si="5"/>
        <v>1</v>
      </c>
      <c r="T24" s="11">
        <f t="shared" si="6"/>
        <v>0</v>
      </c>
      <c r="U24" s="8">
        <f t="shared" si="7"/>
        <v>0</v>
      </c>
      <c r="V24" s="6" t="s">
        <v>31</v>
      </c>
      <c r="W24" s="11">
        <f t="shared" si="8"/>
        <v>0</v>
      </c>
      <c r="X24" s="11">
        <f t="shared" si="9"/>
        <v>1</v>
      </c>
      <c r="Y24" s="11">
        <f t="shared" si="10"/>
        <v>0</v>
      </c>
      <c r="Z24" s="8" t="str">
        <f t="shared" si="13"/>
        <v>infinite</v>
      </c>
      <c r="AA24" s="6" t="s">
        <v>31</v>
      </c>
      <c r="AB24" s="8">
        <f t="shared" si="11"/>
        <v>1</v>
      </c>
      <c r="AC24" s="8">
        <f t="shared" si="12"/>
        <v>1</v>
      </c>
    </row>
    <row r="25" spans="1:29">
      <c r="A25" s="6" t="s">
        <v>66</v>
      </c>
      <c r="B25" s="6" t="s">
        <v>67</v>
      </c>
      <c r="C25" s="7" t="str">
        <f t="shared" si="0"/>
        <v>S139</v>
      </c>
      <c r="D25" s="8">
        <v>0</v>
      </c>
      <c r="E25" s="8">
        <v>10569836.220000001</v>
      </c>
      <c r="F25" s="6" t="s">
        <v>67</v>
      </c>
      <c r="G25" s="8">
        <f t="shared" si="1"/>
        <v>0</v>
      </c>
      <c r="H25" s="8">
        <f t="shared" si="1"/>
        <v>7.0240682579506322</v>
      </c>
      <c r="I25" s="8" t="s">
        <v>51</v>
      </c>
      <c r="J25" s="8">
        <v>3.8244849999999999E-3</v>
      </c>
      <c r="K25" s="8"/>
      <c r="L25" s="8">
        <v>0.37929310199999999</v>
      </c>
      <c r="M25" s="6" t="s">
        <v>67</v>
      </c>
      <c r="N25" s="10">
        <f t="shared" si="2"/>
        <v>0</v>
      </c>
      <c r="O25" s="9">
        <f t="shared" si="2"/>
        <v>1</v>
      </c>
      <c r="P25" s="6" t="s">
        <v>67</v>
      </c>
      <c r="Q25" s="11">
        <f t="shared" si="3"/>
        <v>0</v>
      </c>
      <c r="R25" s="11">
        <f t="shared" si="4"/>
        <v>1</v>
      </c>
      <c r="S25" s="11">
        <f t="shared" si="5"/>
        <v>0</v>
      </c>
      <c r="T25" s="11">
        <f t="shared" si="6"/>
        <v>0</v>
      </c>
      <c r="U25" s="8">
        <f t="shared" si="7"/>
        <v>0</v>
      </c>
      <c r="V25" s="6" t="s">
        <v>67</v>
      </c>
      <c r="W25" s="11">
        <f t="shared" si="8"/>
        <v>0</v>
      </c>
      <c r="X25" s="11">
        <f t="shared" si="9"/>
        <v>1</v>
      </c>
      <c r="Y25" s="11">
        <f t="shared" si="10"/>
        <v>0</v>
      </c>
      <c r="Z25" s="8" t="str">
        <f t="shared" si="13"/>
        <v>infinite</v>
      </c>
      <c r="AA25" s="6" t="s">
        <v>67</v>
      </c>
      <c r="AB25" s="8">
        <f t="shared" si="11"/>
        <v>1</v>
      </c>
      <c r="AC25" s="8">
        <f t="shared" si="12"/>
        <v>1</v>
      </c>
    </row>
    <row r="26" spans="1:29">
      <c r="A26" s="6" t="s">
        <v>68</v>
      </c>
      <c r="B26" s="6" t="s">
        <v>69</v>
      </c>
      <c r="C26" s="7" t="str">
        <f t="shared" si="0"/>
        <v>S113</v>
      </c>
      <c r="D26" s="8">
        <v>0</v>
      </c>
      <c r="E26" s="8">
        <v>116319516.09999999</v>
      </c>
      <c r="F26" s="6" t="s">
        <v>69</v>
      </c>
      <c r="G26" s="8">
        <f t="shared" si="1"/>
        <v>0</v>
      </c>
      <c r="H26" s="8">
        <f t="shared" si="1"/>
        <v>8.0656525868133038</v>
      </c>
      <c r="I26" s="8" t="s">
        <v>51</v>
      </c>
      <c r="J26" s="8">
        <v>5.9267579999999999E-3</v>
      </c>
      <c r="K26" s="8"/>
      <c r="L26" s="8">
        <v>0.416091659</v>
      </c>
      <c r="M26" s="6" t="s">
        <v>69</v>
      </c>
      <c r="N26" s="10">
        <f t="shared" si="2"/>
        <v>0</v>
      </c>
      <c r="O26" s="9">
        <f t="shared" si="2"/>
        <v>1</v>
      </c>
      <c r="P26" s="6" t="s">
        <v>69</v>
      </c>
      <c r="Q26" s="11">
        <f t="shared" si="3"/>
        <v>0</v>
      </c>
      <c r="R26" s="11">
        <f t="shared" si="4"/>
        <v>1</v>
      </c>
      <c r="S26" s="11">
        <f t="shared" si="5"/>
        <v>0</v>
      </c>
      <c r="T26" s="11">
        <f t="shared" si="6"/>
        <v>0</v>
      </c>
      <c r="U26" s="8">
        <f t="shared" si="7"/>
        <v>0</v>
      </c>
      <c r="V26" s="6" t="s">
        <v>69</v>
      </c>
      <c r="W26" s="11">
        <f t="shared" si="8"/>
        <v>0</v>
      </c>
      <c r="X26" s="11">
        <f t="shared" si="9"/>
        <v>1</v>
      </c>
      <c r="Y26" s="11">
        <f t="shared" si="10"/>
        <v>0</v>
      </c>
      <c r="Z26" s="8" t="str">
        <f t="shared" si="13"/>
        <v>infinite</v>
      </c>
      <c r="AA26" s="6" t="s">
        <v>69</v>
      </c>
      <c r="AB26" s="8">
        <f t="shared" si="11"/>
        <v>1</v>
      </c>
      <c r="AC26" s="8">
        <f t="shared" si="12"/>
        <v>1</v>
      </c>
    </row>
    <row r="27" spans="1:29">
      <c r="A27" s="6" t="s">
        <v>70</v>
      </c>
      <c r="B27" s="6" t="s">
        <v>71</v>
      </c>
      <c r="C27" s="7" t="str">
        <f t="shared" si="0"/>
        <v>S430</v>
      </c>
      <c r="D27" s="8">
        <v>0</v>
      </c>
      <c r="E27" s="8">
        <v>215666689.80000001</v>
      </c>
      <c r="F27" s="6" t="s">
        <v>71</v>
      </c>
      <c r="G27" s="8">
        <f t="shared" si="1"/>
        <v>0</v>
      </c>
      <c r="H27" s="8">
        <f t="shared" si="1"/>
        <v>8.3337830725333273</v>
      </c>
      <c r="I27" s="8" t="s">
        <v>51</v>
      </c>
      <c r="J27" s="8">
        <v>2.19519E-4</v>
      </c>
      <c r="K27" s="8"/>
      <c r="L27" s="8">
        <v>0.21949300899999999</v>
      </c>
      <c r="M27" s="6" t="s">
        <v>71</v>
      </c>
      <c r="N27" s="10">
        <f t="shared" si="2"/>
        <v>0</v>
      </c>
      <c r="O27" s="9">
        <f t="shared" si="2"/>
        <v>1</v>
      </c>
      <c r="P27" s="6" t="s">
        <v>71</v>
      </c>
      <c r="Q27" s="11">
        <f t="shared" si="3"/>
        <v>0</v>
      </c>
      <c r="R27" s="11">
        <f t="shared" si="4"/>
        <v>1</v>
      </c>
      <c r="S27" s="11">
        <f t="shared" si="5"/>
        <v>0</v>
      </c>
      <c r="T27" s="11">
        <f t="shared" si="6"/>
        <v>0</v>
      </c>
      <c r="U27" s="8">
        <f t="shared" si="7"/>
        <v>0</v>
      </c>
      <c r="V27" s="6" t="s">
        <v>71</v>
      </c>
      <c r="W27" s="11">
        <f t="shared" si="8"/>
        <v>0</v>
      </c>
      <c r="X27" s="11">
        <f t="shared" si="9"/>
        <v>1</v>
      </c>
      <c r="Y27" s="11">
        <f t="shared" si="10"/>
        <v>0</v>
      </c>
      <c r="Z27" s="8" t="str">
        <f t="shared" si="13"/>
        <v>infinite</v>
      </c>
      <c r="AA27" s="6" t="s">
        <v>71</v>
      </c>
      <c r="AB27" s="8">
        <f t="shared" si="11"/>
        <v>1</v>
      </c>
      <c r="AC27" s="8">
        <f t="shared" si="12"/>
        <v>1</v>
      </c>
    </row>
    <row r="28" spans="1:29">
      <c r="A28" s="6" t="s">
        <v>72</v>
      </c>
      <c r="B28" s="6" t="s">
        <v>73</v>
      </c>
      <c r="C28" s="7" t="str">
        <f t="shared" si="0"/>
        <v>S4626</v>
      </c>
      <c r="D28" s="8">
        <v>0</v>
      </c>
      <c r="E28" s="8">
        <v>94632294.569999993</v>
      </c>
      <c r="F28" s="6" t="s">
        <v>73</v>
      </c>
      <c r="G28" s="8">
        <f t="shared" si="1"/>
        <v>0</v>
      </c>
      <c r="H28" s="8">
        <f t="shared" si="1"/>
        <v>7.9760393706523418</v>
      </c>
      <c r="I28" s="8" t="s">
        <v>51</v>
      </c>
      <c r="J28" s="12">
        <v>9.31E-5</v>
      </c>
      <c r="K28" s="8"/>
      <c r="L28" s="8">
        <v>0.18829347599999999</v>
      </c>
      <c r="M28" s="6" t="s">
        <v>73</v>
      </c>
      <c r="N28" s="10">
        <f t="shared" si="2"/>
        <v>0</v>
      </c>
      <c r="O28" s="9">
        <f t="shared" si="2"/>
        <v>1</v>
      </c>
      <c r="P28" s="6" t="s">
        <v>73</v>
      </c>
      <c r="Q28" s="11">
        <f t="shared" si="3"/>
        <v>0</v>
      </c>
      <c r="R28" s="11">
        <f t="shared" si="4"/>
        <v>1</v>
      </c>
      <c r="S28" s="11">
        <f t="shared" si="5"/>
        <v>0</v>
      </c>
      <c r="T28" s="11">
        <f t="shared" si="6"/>
        <v>0</v>
      </c>
      <c r="U28" s="8">
        <f t="shared" si="7"/>
        <v>0</v>
      </c>
      <c r="V28" s="6" t="s">
        <v>73</v>
      </c>
      <c r="W28" s="11">
        <f t="shared" si="8"/>
        <v>0</v>
      </c>
      <c r="X28" s="11">
        <f t="shared" si="9"/>
        <v>1</v>
      </c>
      <c r="Y28" s="11">
        <f t="shared" si="10"/>
        <v>0</v>
      </c>
      <c r="Z28" s="8" t="str">
        <f t="shared" si="13"/>
        <v>infinite</v>
      </c>
      <c r="AA28" s="6" t="s">
        <v>73</v>
      </c>
      <c r="AB28" s="8">
        <f t="shared" si="11"/>
        <v>1</v>
      </c>
      <c r="AC28" s="8">
        <f t="shared" si="12"/>
        <v>1</v>
      </c>
    </row>
    <row r="29" spans="1:29">
      <c r="A29" s="6" t="s">
        <v>74</v>
      </c>
      <c r="B29" s="6" t="s">
        <v>75</v>
      </c>
      <c r="C29" s="7" t="str">
        <f t="shared" si="0"/>
        <v>S453</v>
      </c>
      <c r="D29" s="8">
        <v>0</v>
      </c>
      <c r="E29" s="8">
        <v>38311305.049999997</v>
      </c>
      <c r="F29" s="6" t="s">
        <v>75</v>
      </c>
      <c r="G29" s="8">
        <f t="shared" si="1"/>
        <v>0</v>
      </c>
      <c r="H29" s="8">
        <f t="shared" si="1"/>
        <v>7.5833269461976451</v>
      </c>
      <c r="I29" s="8" t="s">
        <v>51</v>
      </c>
      <c r="J29" s="8">
        <v>7.47038E-4</v>
      </c>
      <c r="K29" s="8"/>
      <c r="L29" s="8">
        <v>0.27503138399999999</v>
      </c>
      <c r="M29" s="6" t="s">
        <v>75</v>
      </c>
      <c r="N29" s="10">
        <f t="shared" si="2"/>
        <v>0</v>
      </c>
      <c r="O29" s="9">
        <f t="shared" si="2"/>
        <v>1</v>
      </c>
      <c r="P29" s="6" t="s">
        <v>75</v>
      </c>
      <c r="Q29" s="11">
        <f t="shared" si="3"/>
        <v>0</v>
      </c>
      <c r="R29" s="11">
        <f t="shared" si="4"/>
        <v>1</v>
      </c>
      <c r="S29" s="11">
        <f t="shared" si="5"/>
        <v>0</v>
      </c>
      <c r="T29" s="11">
        <f t="shared" si="6"/>
        <v>0</v>
      </c>
      <c r="U29" s="8">
        <f t="shared" si="7"/>
        <v>0</v>
      </c>
      <c r="V29" s="6" t="s">
        <v>75</v>
      </c>
      <c r="W29" s="11">
        <f t="shared" si="8"/>
        <v>0</v>
      </c>
      <c r="X29" s="11">
        <f t="shared" si="9"/>
        <v>1</v>
      </c>
      <c r="Y29" s="11">
        <f t="shared" si="10"/>
        <v>0</v>
      </c>
      <c r="Z29" s="8" t="str">
        <f t="shared" si="13"/>
        <v>infinite</v>
      </c>
      <c r="AA29" s="6" t="s">
        <v>75</v>
      </c>
      <c r="AB29" s="8">
        <f t="shared" si="11"/>
        <v>1</v>
      </c>
      <c r="AC29" s="8">
        <f t="shared" si="12"/>
        <v>1</v>
      </c>
    </row>
    <row r="30" spans="1:29">
      <c r="A30" s="6" t="s">
        <v>76</v>
      </c>
      <c r="B30" s="6" t="s">
        <v>75</v>
      </c>
      <c r="C30" s="7" t="str">
        <f t="shared" si="0"/>
        <v>S458</v>
      </c>
      <c r="D30" s="8">
        <v>0</v>
      </c>
      <c r="E30" s="8">
        <v>38311305.049999997</v>
      </c>
      <c r="F30" s="6" t="s">
        <v>75</v>
      </c>
      <c r="G30" s="8">
        <f t="shared" si="1"/>
        <v>0</v>
      </c>
      <c r="H30" s="8">
        <f t="shared" si="1"/>
        <v>7.5833269461976451</v>
      </c>
      <c r="I30" s="8" t="s">
        <v>51</v>
      </c>
      <c r="J30" s="8">
        <v>7.47038E-4</v>
      </c>
      <c r="K30" s="8"/>
      <c r="L30" s="8">
        <v>0.27503138399999999</v>
      </c>
      <c r="M30" s="6" t="s">
        <v>75</v>
      </c>
      <c r="N30" s="10">
        <f t="shared" si="2"/>
        <v>0</v>
      </c>
      <c r="O30" s="9">
        <f t="shared" si="2"/>
        <v>1</v>
      </c>
      <c r="P30" s="6" t="s">
        <v>75</v>
      </c>
      <c r="Q30" s="11">
        <f t="shared" si="3"/>
        <v>0</v>
      </c>
      <c r="R30" s="11">
        <f t="shared" si="4"/>
        <v>1</v>
      </c>
      <c r="S30" s="11">
        <f t="shared" si="5"/>
        <v>0</v>
      </c>
      <c r="T30" s="11">
        <f t="shared" si="6"/>
        <v>0</v>
      </c>
      <c r="U30" s="8">
        <f t="shared" si="7"/>
        <v>0</v>
      </c>
      <c r="V30" s="6" t="s">
        <v>75</v>
      </c>
      <c r="W30" s="11">
        <f t="shared" si="8"/>
        <v>0</v>
      </c>
      <c r="X30" s="11">
        <f t="shared" si="9"/>
        <v>1</v>
      </c>
      <c r="Y30" s="11">
        <f t="shared" si="10"/>
        <v>0</v>
      </c>
      <c r="Z30" s="8" t="str">
        <f t="shared" si="13"/>
        <v>infinite</v>
      </c>
      <c r="AA30" s="6" t="s">
        <v>75</v>
      </c>
      <c r="AB30" s="8">
        <f t="shared" si="11"/>
        <v>1</v>
      </c>
      <c r="AC30" s="8">
        <f t="shared" si="12"/>
        <v>1</v>
      </c>
    </row>
    <row r="31" spans="1:29">
      <c r="A31" s="6" t="s">
        <v>77</v>
      </c>
      <c r="B31" s="6" t="s">
        <v>75</v>
      </c>
      <c r="C31" s="7" t="str">
        <f t="shared" si="0"/>
        <v>T454</v>
      </c>
      <c r="D31" s="8">
        <v>0</v>
      </c>
      <c r="E31" s="8">
        <v>38311305.049999997</v>
      </c>
      <c r="F31" s="6" t="s">
        <v>75</v>
      </c>
      <c r="G31" s="8">
        <f t="shared" si="1"/>
        <v>0</v>
      </c>
      <c r="H31" s="8">
        <f t="shared" si="1"/>
        <v>7.5833269461976451</v>
      </c>
      <c r="I31" s="8" t="s">
        <v>51</v>
      </c>
      <c r="J31" s="8">
        <v>7.47038E-4</v>
      </c>
      <c r="K31" s="8"/>
      <c r="L31" s="8">
        <v>0.27503138399999999</v>
      </c>
      <c r="M31" s="6" t="s">
        <v>75</v>
      </c>
      <c r="N31" s="10">
        <f t="shared" si="2"/>
        <v>0</v>
      </c>
      <c r="O31" s="9">
        <f t="shared" si="2"/>
        <v>1</v>
      </c>
      <c r="P31" s="6" t="s">
        <v>75</v>
      </c>
      <c r="Q31" s="11">
        <f t="shared" si="3"/>
        <v>0</v>
      </c>
      <c r="R31" s="11">
        <f t="shared" si="4"/>
        <v>0</v>
      </c>
      <c r="S31" s="11">
        <f t="shared" si="5"/>
        <v>1</v>
      </c>
      <c r="T31" s="11">
        <f t="shared" si="6"/>
        <v>0</v>
      </c>
      <c r="U31" s="8">
        <f t="shared" si="7"/>
        <v>0</v>
      </c>
      <c r="V31" s="6" t="s">
        <v>75</v>
      </c>
      <c r="W31" s="11">
        <f t="shared" si="8"/>
        <v>0</v>
      </c>
      <c r="X31" s="11">
        <f t="shared" si="9"/>
        <v>1</v>
      </c>
      <c r="Y31" s="11">
        <f t="shared" si="10"/>
        <v>0</v>
      </c>
      <c r="Z31" s="8" t="str">
        <f t="shared" si="13"/>
        <v>infinite</v>
      </c>
      <c r="AA31" s="6" t="s">
        <v>75</v>
      </c>
      <c r="AB31" s="8">
        <f t="shared" si="11"/>
        <v>1</v>
      </c>
      <c r="AC31" s="8">
        <f t="shared" si="12"/>
        <v>1</v>
      </c>
    </row>
    <row r="32" spans="1:29">
      <c r="A32" s="6" t="s">
        <v>78</v>
      </c>
      <c r="B32" s="6" t="s">
        <v>79</v>
      </c>
      <c r="C32" s="7" t="str">
        <f t="shared" si="0"/>
        <v>S410</v>
      </c>
      <c r="D32" s="8">
        <v>0</v>
      </c>
      <c r="E32" s="8">
        <v>952685319</v>
      </c>
      <c r="F32" s="6" t="s">
        <v>79</v>
      </c>
      <c r="G32" s="8">
        <f t="shared" si="1"/>
        <v>0</v>
      </c>
      <c r="H32" s="8">
        <f t="shared" si="1"/>
        <v>8.9789494727368364</v>
      </c>
      <c r="I32" s="8" t="s">
        <v>51</v>
      </c>
      <c r="J32" s="8">
        <v>1.1227599999999999E-4</v>
      </c>
      <c r="K32" s="8"/>
      <c r="L32" s="8">
        <v>0.19466334199999999</v>
      </c>
      <c r="M32" s="6" t="s">
        <v>79</v>
      </c>
      <c r="N32" s="10">
        <f t="shared" si="2"/>
        <v>0</v>
      </c>
      <c r="O32" s="9">
        <f t="shared" si="2"/>
        <v>1</v>
      </c>
      <c r="P32" s="6" t="s">
        <v>79</v>
      </c>
      <c r="Q32" s="11">
        <f t="shared" si="3"/>
        <v>0</v>
      </c>
      <c r="R32" s="11">
        <f t="shared" si="4"/>
        <v>1</v>
      </c>
      <c r="S32" s="11">
        <f t="shared" si="5"/>
        <v>0</v>
      </c>
      <c r="T32" s="11">
        <f t="shared" si="6"/>
        <v>0</v>
      </c>
      <c r="U32" s="8">
        <f t="shared" si="7"/>
        <v>0</v>
      </c>
      <c r="V32" s="6" t="s">
        <v>79</v>
      </c>
      <c r="W32" s="11">
        <f t="shared" si="8"/>
        <v>0</v>
      </c>
      <c r="X32" s="11">
        <f t="shared" si="9"/>
        <v>1</v>
      </c>
      <c r="Y32" s="11">
        <f t="shared" si="10"/>
        <v>0</v>
      </c>
      <c r="Z32" s="8" t="str">
        <f t="shared" si="13"/>
        <v>infinite</v>
      </c>
      <c r="AA32" s="6" t="s">
        <v>79</v>
      </c>
      <c r="AB32" s="8">
        <f t="shared" si="11"/>
        <v>1</v>
      </c>
      <c r="AC32" s="8">
        <f t="shared" si="12"/>
        <v>1</v>
      </c>
    </row>
    <row r="33" spans="1:29">
      <c r="A33" s="6" t="s">
        <v>80</v>
      </c>
      <c r="B33" s="6" t="s">
        <v>81</v>
      </c>
      <c r="C33" s="7" t="str">
        <f t="shared" si="0"/>
        <v>S6361</v>
      </c>
      <c r="D33" s="8">
        <v>0</v>
      </c>
      <c r="E33" s="8">
        <v>173506501.59999999</v>
      </c>
      <c r="F33" s="6" t="s">
        <v>81</v>
      </c>
      <c r="G33" s="8">
        <f t="shared" si="1"/>
        <v>0</v>
      </c>
      <c r="H33" s="8">
        <f t="shared" si="1"/>
        <v>8.2393157532254513</v>
      </c>
      <c r="I33" s="8" t="s">
        <v>51</v>
      </c>
      <c r="J33" s="12">
        <v>3.4400000000000001E-6</v>
      </c>
      <c r="K33" s="8"/>
      <c r="L33" s="8">
        <v>0.10649734199999999</v>
      </c>
      <c r="M33" s="6" t="s">
        <v>81</v>
      </c>
      <c r="N33" s="10">
        <f t="shared" si="2"/>
        <v>0</v>
      </c>
      <c r="O33" s="9">
        <f t="shared" si="2"/>
        <v>1</v>
      </c>
      <c r="P33" s="6" t="s">
        <v>81</v>
      </c>
      <c r="Q33" s="11">
        <f t="shared" si="3"/>
        <v>0</v>
      </c>
      <c r="R33" s="11">
        <f t="shared" si="4"/>
        <v>1</v>
      </c>
      <c r="S33" s="11">
        <f t="shared" si="5"/>
        <v>0</v>
      </c>
      <c r="T33" s="11">
        <f t="shared" si="6"/>
        <v>0</v>
      </c>
      <c r="U33" s="8">
        <f t="shared" si="7"/>
        <v>0</v>
      </c>
      <c r="V33" s="6" t="s">
        <v>81</v>
      </c>
      <c r="W33" s="11">
        <f t="shared" si="8"/>
        <v>0</v>
      </c>
      <c r="X33" s="11">
        <f t="shared" si="9"/>
        <v>1</v>
      </c>
      <c r="Y33" s="11">
        <f t="shared" si="10"/>
        <v>0</v>
      </c>
      <c r="Z33" s="8" t="str">
        <f t="shared" si="13"/>
        <v>infinite</v>
      </c>
      <c r="AA33" s="6" t="s">
        <v>81</v>
      </c>
      <c r="AB33" s="8">
        <f t="shared" si="11"/>
        <v>1</v>
      </c>
      <c r="AC33" s="8">
        <f t="shared" si="12"/>
        <v>1</v>
      </c>
    </row>
    <row r="34" spans="1:29">
      <c r="A34" s="6" t="s">
        <v>82</v>
      </c>
      <c r="B34" s="6" t="s">
        <v>83</v>
      </c>
      <c r="C34" s="7" t="str">
        <f t="shared" si="0"/>
        <v>S112</v>
      </c>
      <c r="D34" s="8">
        <v>0</v>
      </c>
      <c r="E34" s="8">
        <v>92988794.75</v>
      </c>
      <c r="F34" s="6" t="s">
        <v>83</v>
      </c>
      <c r="G34" s="8">
        <f t="shared" si="1"/>
        <v>0</v>
      </c>
      <c r="H34" s="8">
        <f t="shared" si="1"/>
        <v>7.9684306187535752</v>
      </c>
      <c r="I34" s="8" t="s">
        <v>51</v>
      </c>
      <c r="J34" s="8">
        <v>2.2838700000000001E-4</v>
      </c>
      <c r="K34" s="8"/>
      <c r="L34" s="8">
        <v>0.22106936699999999</v>
      </c>
      <c r="M34" s="6" t="s">
        <v>83</v>
      </c>
      <c r="N34" s="10">
        <f t="shared" si="2"/>
        <v>0</v>
      </c>
      <c r="O34" s="9">
        <f t="shared" si="2"/>
        <v>1</v>
      </c>
      <c r="P34" s="6" t="s">
        <v>83</v>
      </c>
      <c r="Q34" s="11">
        <f t="shared" si="3"/>
        <v>0</v>
      </c>
      <c r="R34" s="11">
        <f t="shared" si="4"/>
        <v>1</v>
      </c>
      <c r="S34" s="11">
        <f t="shared" si="5"/>
        <v>0</v>
      </c>
      <c r="T34" s="11">
        <f t="shared" si="6"/>
        <v>0</v>
      </c>
      <c r="U34" s="8">
        <f t="shared" si="7"/>
        <v>0</v>
      </c>
      <c r="V34" s="6" t="s">
        <v>83</v>
      </c>
      <c r="W34" s="11">
        <f t="shared" si="8"/>
        <v>0</v>
      </c>
      <c r="X34" s="11">
        <f t="shared" si="9"/>
        <v>1</v>
      </c>
      <c r="Y34" s="11">
        <f t="shared" si="10"/>
        <v>0</v>
      </c>
      <c r="Z34" s="8" t="str">
        <f t="shared" si="13"/>
        <v>infinite</v>
      </c>
      <c r="AA34" s="6" t="s">
        <v>83</v>
      </c>
      <c r="AB34" s="8">
        <f t="shared" si="11"/>
        <v>1</v>
      </c>
      <c r="AC34" s="8">
        <f t="shared" si="12"/>
        <v>1</v>
      </c>
    </row>
    <row r="35" spans="1:29">
      <c r="A35" s="6" t="s">
        <v>84</v>
      </c>
      <c r="B35" s="6" t="s">
        <v>85</v>
      </c>
      <c r="C35" s="7" t="str">
        <f t="shared" si="0"/>
        <v>S831</v>
      </c>
      <c r="D35" s="8">
        <v>0</v>
      </c>
      <c r="E35" s="8">
        <v>74858377.730000004</v>
      </c>
      <c r="F35" s="6" t="s">
        <v>85</v>
      </c>
      <c r="G35" s="8">
        <f t="shared" si="1"/>
        <v>0</v>
      </c>
      <c r="H35" s="8">
        <f t="shared" si="1"/>
        <v>7.8742404112028854</v>
      </c>
      <c r="I35" s="8" t="s">
        <v>51</v>
      </c>
      <c r="J35" s="8">
        <v>1.4182369999999999E-3</v>
      </c>
      <c r="K35" s="8"/>
      <c r="L35" s="8">
        <v>0.31090285000000001</v>
      </c>
      <c r="M35" s="6" t="s">
        <v>85</v>
      </c>
      <c r="N35" s="10">
        <f t="shared" si="2"/>
        <v>0</v>
      </c>
      <c r="O35" s="9">
        <f t="shared" si="2"/>
        <v>1</v>
      </c>
      <c r="P35" s="6" t="s">
        <v>85</v>
      </c>
      <c r="Q35" s="11">
        <f t="shared" si="3"/>
        <v>0</v>
      </c>
      <c r="R35" s="11">
        <f t="shared" si="4"/>
        <v>1</v>
      </c>
      <c r="S35" s="11">
        <f t="shared" si="5"/>
        <v>0</v>
      </c>
      <c r="T35" s="11">
        <f t="shared" si="6"/>
        <v>0</v>
      </c>
      <c r="U35" s="8">
        <f t="shared" si="7"/>
        <v>0</v>
      </c>
      <c r="V35" s="6" t="s">
        <v>85</v>
      </c>
      <c r="W35" s="11">
        <f t="shared" si="8"/>
        <v>0</v>
      </c>
      <c r="X35" s="11">
        <f t="shared" si="9"/>
        <v>1</v>
      </c>
      <c r="Y35" s="11">
        <f t="shared" si="10"/>
        <v>0</v>
      </c>
      <c r="Z35" s="8" t="str">
        <f t="shared" si="13"/>
        <v>infinite</v>
      </c>
      <c r="AA35" s="6" t="s">
        <v>85</v>
      </c>
      <c r="AB35" s="8">
        <f t="shared" si="11"/>
        <v>1</v>
      </c>
      <c r="AC35" s="8">
        <f t="shared" si="12"/>
        <v>1</v>
      </c>
    </row>
    <row r="36" spans="1:29">
      <c r="A36" s="6" t="s">
        <v>86</v>
      </c>
      <c r="B36" s="6" t="s">
        <v>87</v>
      </c>
      <c r="C36" s="7" t="str">
        <f t="shared" si="0"/>
        <v>S1041</v>
      </c>
      <c r="D36" s="8">
        <v>0</v>
      </c>
      <c r="E36" s="8">
        <v>24847366.27</v>
      </c>
      <c r="F36" s="6" t="s">
        <v>87</v>
      </c>
      <c r="G36" s="8">
        <f t="shared" si="1"/>
        <v>0</v>
      </c>
      <c r="H36" s="8">
        <f t="shared" si="1"/>
        <v>7.3952803618812721</v>
      </c>
      <c r="I36" s="8" t="s">
        <v>51</v>
      </c>
      <c r="J36" s="8">
        <v>2.41764E-4</v>
      </c>
      <c r="K36" s="8"/>
      <c r="L36" s="8">
        <v>0.22335786799999999</v>
      </c>
      <c r="M36" s="6" t="s">
        <v>87</v>
      </c>
      <c r="N36" s="10">
        <f t="shared" si="2"/>
        <v>0</v>
      </c>
      <c r="O36" s="9">
        <f t="shared" si="2"/>
        <v>1</v>
      </c>
      <c r="P36" s="6" t="s">
        <v>87</v>
      </c>
      <c r="Q36" s="11">
        <f t="shared" si="3"/>
        <v>0</v>
      </c>
      <c r="R36" s="11">
        <f t="shared" si="4"/>
        <v>1</v>
      </c>
      <c r="S36" s="11">
        <f t="shared" si="5"/>
        <v>0</v>
      </c>
      <c r="T36" s="11">
        <f t="shared" si="6"/>
        <v>0</v>
      </c>
      <c r="U36" s="8">
        <f t="shared" si="7"/>
        <v>0</v>
      </c>
      <c r="V36" s="6" t="s">
        <v>87</v>
      </c>
      <c r="W36" s="11">
        <f t="shared" si="8"/>
        <v>0</v>
      </c>
      <c r="X36" s="11">
        <f t="shared" si="9"/>
        <v>1</v>
      </c>
      <c r="Y36" s="11">
        <f t="shared" si="10"/>
        <v>0</v>
      </c>
      <c r="Z36" s="8" t="str">
        <f t="shared" si="13"/>
        <v>infinite</v>
      </c>
      <c r="AA36" s="6" t="s">
        <v>87</v>
      </c>
      <c r="AB36" s="8">
        <f t="shared" si="11"/>
        <v>1</v>
      </c>
      <c r="AC36" s="8">
        <f t="shared" si="12"/>
        <v>1</v>
      </c>
    </row>
    <row r="37" spans="1:29">
      <c r="A37" s="6" t="s">
        <v>88</v>
      </c>
      <c r="B37" s="6" t="s">
        <v>89</v>
      </c>
      <c r="C37" s="7" t="str">
        <f t="shared" si="0"/>
        <v>S86</v>
      </c>
      <c r="D37" s="8">
        <v>0</v>
      </c>
      <c r="E37" s="8">
        <v>86398278.849999994</v>
      </c>
      <c r="F37" s="6" t="s">
        <v>89</v>
      </c>
      <c r="G37" s="8">
        <f t="shared" si="1"/>
        <v>0</v>
      </c>
      <c r="H37" s="8">
        <f t="shared" si="1"/>
        <v>7.9365050909349941</v>
      </c>
      <c r="I37" s="8" t="s">
        <v>51</v>
      </c>
      <c r="J37" s="8">
        <v>5.2651200000000003E-4</v>
      </c>
      <c r="K37" s="8"/>
      <c r="L37" s="8">
        <v>0.25760925099999998</v>
      </c>
      <c r="M37" s="6" t="s">
        <v>89</v>
      </c>
      <c r="N37" s="10">
        <f t="shared" si="2"/>
        <v>0</v>
      </c>
      <c r="O37" s="9">
        <f t="shared" si="2"/>
        <v>1</v>
      </c>
      <c r="P37" s="6" t="s">
        <v>89</v>
      </c>
      <c r="Q37" s="11">
        <f t="shared" si="3"/>
        <v>0</v>
      </c>
      <c r="R37" s="11">
        <f t="shared" si="4"/>
        <v>1</v>
      </c>
      <c r="S37" s="11">
        <f t="shared" si="5"/>
        <v>0</v>
      </c>
      <c r="T37" s="11">
        <f t="shared" si="6"/>
        <v>0</v>
      </c>
      <c r="U37" s="8">
        <f t="shared" si="7"/>
        <v>0</v>
      </c>
      <c r="V37" s="6" t="s">
        <v>89</v>
      </c>
      <c r="W37" s="11">
        <f t="shared" si="8"/>
        <v>0</v>
      </c>
      <c r="X37" s="11">
        <f t="shared" si="9"/>
        <v>1</v>
      </c>
      <c r="Y37" s="11">
        <f t="shared" si="10"/>
        <v>0</v>
      </c>
      <c r="Z37" s="8" t="str">
        <f t="shared" si="13"/>
        <v>infinite</v>
      </c>
      <c r="AA37" s="6" t="s">
        <v>89</v>
      </c>
      <c r="AB37" s="8">
        <f t="shared" si="11"/>
        <v>1</v>
      </c>
      <c r="AC37" s="8">
        <f t="shared" si="12"/>
        <v>1</v>
      </c>
    </row>
    <row r="38" spans="1:29">
      <c r="A38" s="6" t="s">
        <v>90</v>
      </c>
      <c r="B38" s="6" t="s">
        <v>89</v>
      </c>
      <c r="C38" s="7" t="str">
        <f t="shared" si="0"/>
        <v>S88</v>
      </c>
      <c r="D38" s="8">
        <v>0</v>
      </c>
      <c r="E38" s="8">
        <v>86398278.849999994</v>
      </c>
      <c r="F38" s="6" t="s">
        <v>89</v>
      </c>
      <c r="G38" s="8">
        <f t="shared" si="1"/>
        <v>0</v>
      </c>
      <c r="H38" s="8">
        <f t="shared" si="1"/>
        <v>7.9365050909349941</v>
      </c>
      <c r="I38" s="8" t="s">
        <v>51</v>
      </c>
      <c r="J38" s="8">
        <v>5.2651200000000003E-4</v>
      </c>
      <c r="K38" s="8"/>
      <c r="L38" s="8">
        <v>0.25760925099999998</v>
      </c>
      <c r="M38" s="6" t="s">
        <v>89</v>
      </c>
      <c r="N38" s="10">
        <f t="shared" si="2"/>
        <v>0</v>
      </c>
      <c r="O38" s="9">
        <f t="shared" si="2"/>
        <v>1</v>
      </c>
      <c r="P38" s="6" t="s">
        <v>89</v>
      </c>
      <c r="Q38" s="11">
        <f t="shared" si="3"/>
        <v>0</v>
      </c>
      <c r="R38" s="11">
        <f t="shared" si="4"/>
        <v>1</v>
      </c>
      <c r="S38" s="11">
        <f t="shared" si="5"/>
        <v>0</v>
      </c>
      <c r="T38" s="11">
        <f t="shared" si="6"/>
        <v>0</v>
      </c>
      <c r="U38" s="8">
        <f t="shared" si="7"/>
        <v>0</v>
      </c>
      <c r="V38" s="6" t="s">
        <v>89</v>
      </c>
      <c r="W38" s="11">
        <f t="shared" si="8"/>
        <v>0</v>
      </c>
      <c r="X38" s="11">
        <f t="shared" si="9"/>
        <v>1</v>
      </c>
      <c r="Y38" s="11">
        <f t="shared" si="10"/>
        <v>0</v>
      </c>
      <c r="Z38" s="8" t="str">
        <f t="shared" si="13"/>
        <v>infinite</v>
      </c>
      <c r="AA38" s="6" t="s">
        <v>89</v>
      </c>
      <c r="AB38" s="8">
        <f t="shared" si="11"/>
        <v>1</v>
      </c>
      <c r="AC38" s="8">
        <f t="shared" si="12"/>
        <v>1</v>
      </c>
    </row>
    <row r="39" spans="1:29">
      <c r="A39" s="6" t="s">
        <v>91</v>
      </c>
      <c r="B39" s="6" t="s">
        <v>92</v>
      </c>
      <c r="C39" s="7" t="str">
        <f t="shared" si="0"/>
        <v>T909</v>
      </c>
      <c r="D39" s="8">
        <v>0</v>
      </c>
      <c r="E39" s="8">
        <v>402576053.60000002</v>
      </c>
      <c r="F39" s="6" t="s">
        <v>92</v>
      </c>
      <c r="G39" s="8">
        <f t="shared" si="1"/>
        <v>0</v>
      </c>
      <c r="H39" s="8">
        <f t="shared" si="1"/>
        <v>8.6048479382161229</v>
      </c>
      <c r="I39" s="8" t="s">
        <v>51</v>
      </c>
      <c r="J39" s="12">
        <v>5.8300000000000001E-5</v>
      </c>
      <c r="K39" s="8"/>
      <c r="L39" s="8">
        <v>0.17341863299999999</v>
      </c>
      <c r="M39" s="6" t="s">
        <v>92</v>
      </c>
      <c r="N39" s="10">
        <f t="shared" si="2"/>
        <v>0</v>
      </c>
      <c r="O39" s="9">
        <f t="shared" si="2"/>
        <v>1</v>
      </c>
      <c r="P39" s="6" t="s">
        <v>92</v>
      </c>
      <c r="Q39" s="11">
        <f t="shared" si="3"/>
        <v>0</v>
      </c>
      <c r="R39" s="11">
        <f t="shared" si="4"/>
        <v>0</v>
      </c>
      <c r="S39" s="11">
        <f t="shared" si="5"/>
        <v>1</v>
      </c>
      <c r="T39" s="11">
        <f t="shared" si="6"/>
        <v>0</v>
      </c>
      <c r="U39" s="8">
        <f t="shared" si="7"/>
        <v>0</v>
      </c>
      <c r="V39" s="6" t="s">
        <v>92</v>
      </c>
      <c r="W39" s="11">
        <f t="shared" si="8"/>
        <v>0</v>
      </c>
      <c r="X39" s="11">
        <f t="shared" si="9"/>
        <v>1</v>
      </c>
      <c r="Y39" s="11">
        <f t="shared" si="10"/>
        <v>0</v>
      </c>
      <c r="Z39" s="8" t="str">
        <f t="shared" si="13"/>
        <v>infinite</v>
      </c>
      <c r="AA39" s="6" t="s">
        <v>92</v>
      </c>
      <c r="AB39" s="8">
        <f t="shared" si="11"/>
        <v>1</v>
      </c>
      <c r="AC39" s="8">
        <f t="shared" si="12"/>
        <v>1</v>
      </c>
    </row>
    <row r="40" spans="1:29">
      <c r="A40" s="6" t="s">
        <v>93</v>
      </c>
      <c r="B40" s="6" t="s">
        <v>94</v>
      </c>
      <c r="C40" s="7" t="str">
        <f t="shared" si="0"/>
        <v>S2226</v>
      </c>
      <c r="D40" s="8">
        <v>0</v>
      </c>
      <c r="E40" s="8">
        <v>328545720</v>
      </c>
      <c r="F40" s="6" t="s">
        <v>94</v>
      </c>
      <c r="G40" s="8">
        <f t="shared" si="1"/>
        <v>0</v>
      </c>
      <c r="H40" s="8">
        <f t="shared" si="1"/>
        <v>8.5165958139630291</v>
      </c>
      <c r="I40" s="8" t="s">
        <v>51</v>
      </c>
      <c r="J40" s="8">
        <v>4.0893800000000002E-4</v>
      </c>
      <c r="K40" s="8"/>
      <c r="L40" s="8">
        <v>0.24584798199999999</v>
      </c>
      <c r="M40" s="6" t="s">
        <v>94</v>
      </c>
      <c r="N40" s="10">
        <f t="shared" si="2"/>
        <v>0</v>
      </c>
      <c r="O40" s="9">
        <f t="shared" si="2"/>
        <v>1</v>
      </c>
      <c r="P40" s="6" t="s">
        <v>94</v>
      </c>
      <c r="Q40" s="11">
        <f t="shared" si="3"/>
        <v>0</v>
      </c>
      <c r="R40" s="11">
        <f t="shared" si="4"/>
        <v>1</v>
      </c>
      <c r="S40" s="11">
        <f t="shared" si="5"/>
        <v>0</v>
      </c>
      <c r="T40" s="11">
        <f t="shared" si="6"/>
        <v>0</v>
      </c>
      <c r="U40" s="8">
        <f t="shared" si="7"/>
        <v>0</v>
      </c>
      <c r="V40" s="6" t="s">
        <v>94</v>
      </c>
      <c r="W40" s="11">
        <f t="shared" si="8"/>
        <v>0</v>
      </c>
      <c r="X40" s="11">
        <f t="shared" si="9"/>
        <v>1</v>
      </c>
      <c r="Y40" s="11">
        <f t="shared" si="10"/>
        <v>0</v>
      </c>
      <c r="Z40" s="8" t="str">
        <f t="shared" si="13"/>
        <v>infinite</v>
      </c>
      <c r="AA40" s="6" t="s">
        <v>94</v>
      </c>
      <c r="AB40" s="8">
        <f t="shared" si="11"/>
        <v>1</v>
      </c>
      <c r="AC40" s="8">
        <f t="shared" si="12"/>
        <v>1</v>
      </c>
    </row>
    <row r="41" spans="1:29">
      <c r="A41" s="6" t="s">
        <v>95</v>
      </c>
      <c r="B41" s="6" t="s">
        <v>94</v>
      </c>
      <c r="C41" s="7" t="str">
        <f t="shared" si="0"/>
        <v>S2230</v>
      </c>
      <c r="D41" s="8">
        <v>0</v>
      </c>
      <c r="E41" s="8">
        <v>328545720</v>
      </c>
      <c r="F41" s="6" t="s">
        <v>94</v>
      </c>
      <c r="G41" s="8">
        <f t="shared" si="1"/>
        <v>0</v>
      </c>
      <c r="H41" s="8">
        <f t="shared" si="1"/>
        <v>8.5165958139630291</v>
      </c>
      <c r="I41" s="8" t="s">
        <v>51</v>
      </c>
      <c r="J41" s="8">
        <v>4.0893800000000002E-4</v>
      </c>
      <c r="K41" s="8"/>
      <c r="L41" s="8">
        <v>0.24584798199999999</v>
      </c>
      <c r="M41" s="6" t="s">
        <v>94</v>
      </c>
      <c r="N41" s="10">
        <f t="shared" si="2"/>
        <v>0</v>
      </c>
      <c r="O41" s="9">
        <f t="shared" si="2"/>
        <v>1</v>
      </c>
      <c r="P41" s="6" t="s">
        <v>94</v>
      </c>
      <c r="Q41" s="11">
        <f t="shared" si="3"/>
        <v>0</v>
      </c>
      <c r="R41" s="11">
        <f t="shared" si="4"/>
        <v>1</v>
      </c>
      <c r="S41" s="11">
        <f t="shared" si="5"/>
        <v>0</v>
      </c>
      <c r="T41" s="11">
        <f t="shared" si="6"/>
        <v>0</v>
      </c>
      <c r="U41" s="8">
        <f t="shared" si="7"/>
        <v>0</v>
      </c>
      <c r="V41" s="6" t="s">
        <v>94</v>
      </c>
      <c r="W41" s="11">
        <f t="shared" si="8"/>
        <v>0</v>
      </c>
      <c r="X41" s="11">
        <f t="shared" si="9"/>
        <v>1</v>
      </c>
      <c r="Y41" s="11">
        <f t="shared" si="10"/>
        <v>0</v>
      </c>
      <c r="Z41" s="8" t="str">
        <f t="shared" si="13"/>
        <v>infinite</v>
      </c>
      <c r="AA41" s="6" t="s">
        <v>94</v>
      </c>
      <c r="AB41" s="8">
        <f t="shared" si="11"/>
        <v>1</v>
      </c>
      <c r="AC41" s="8">
        <f t="shared" si="12"/>
        <v>1</v>
      </c>
    </row>
    <row r="42" spans="1:29">
      <c r="A42" s="6" t="s">
        <v>96</v>
      </c>
      <c r="B42" s="6" t="s">
        <v>97</v>
      </c>
      <c r="C42" s="7" t="str">
        <f t="shared" si="0"/>
        <v>S171</v>
      </c>
      <c r="D42" s="8">
        <v>0</v>
      </c>
      <c r="E42" s="8">
        <v>6252805.7680000002</v>
      </c>
      <c r="F42" s="6" t="s">
        <v>97</v>
      </c>
      <c r="G42" s="8">
        <f t="shared" si="1"/>
        <v>0</v>
      </c>
      <c r="H42" s="8">
        <f t="shared" si="1"/>
        <v>6.7960749383246881</v>
      </c>
      <c r="I42" s="8" t="s">
        <v>51</v>
      </c>
      <c r="J42" s="8">
        <v>2.5962300000000002E-3</v>
      </c>
      <c r="K42" s="8"/>
      <c r="L42" s="8">
        <v>0.35040818800000001</v>
      </c>
      <c r="M42" s="6" t="s">
        <v>97</v>
      </c>
      <c r="N42" s="10">
        <f t="shared" si="2"/>
        <v>0</v>
      </c>
      <c r="O42" s="9">
        <f t="shared" si="2"/>
        <v>1</v>
      </c>
      <c r="P42" s="6" t="s">
        <v>97</v>
      </c>
      <c r="Q42" s="11">
        <f t="shared" si="3"/>
        <v>0</v>
      </c>
      <c r="R42" s="11">
        <f t="shared" si="4"/>
        <v>1</v>
      </c>
      <c r="S42" s="11">
        <f t="shared" si="5"/>
        <v>0</v>
      </c>
      <c r="T42" s="11">
        <f t="shared" si="6"/>
        <v>0</v>
      </c>
      <c r="U42" s="8">
        <f t="shared" si="7"/>
        <v>0</v>
      </c>
      <c r="V42" s="6" t="s">
        <v>97</v>
      </c>
      <c r="W42" s="11">
        <f t="shared" si="8"/>
        <v>0</v>
      </c>
      <c r="X42" s="11">
        <f t="shared" si="9"/>
        <v>1</v>
      </c>
      <c r="Y42" s="11">
        <f t="shared" si="10"/>
        <v>0</v>
      </c>
      <c r="Z42" s="8" t="str">
        <f t="shared" si="13"/>
        <v>infinite</v>
      </c>
      <c r="AA42" s="6" t="s">
        <v>97</v>
      </c>
      <c r="AB42" s="8">
        <f t="shared" si="11"/>
        <v>1</v>
      </c>
      <c r="AC42" s="8">
        <f t="shared" si="12"/>
        <v>1</v>
      </c>
    </row>
    <row r="43" spans="1:29">
      <c r="A43" s="6" t="s">
        <v>98</v>
      </c>
      <c r="B43" s="6" t="s">
        <v>99</v>
      </c>
      <c r="C43" s="7" t="str">
        <f t="shared" si="0"/>
        <v>S614</v>
      </c>
      <c r="D43" s="8">
        <v>116499.48579999999</v>
      </c>
      <c r="E43" s="8">
        <v>20276740.329999998</v>
      </c>
      <c r="F43" s="6" t="s">
        <v>99</v>
      </c>
      <c r="G43" s="8">
        <f t="shared" si="1"/>
        <v>5.0663240084975278</v>
      </c>
      <c r="H43" s="8">
        <f t="shared" si="1"/>
        <v>7.306998139493766</v>
      </c>
      <c r="I43" s="8">
        <v>174.05004149999999</v>
      </c>
      <c r="J43" s="8">
        <v>8.1541570000000004E-3</v>
      </c>
      <c r="K43" s="8">
        <v>1.7320508080000001</v>
      </c>
      <c r="L43" s="8">
        <v>0.44352822600000003</v>
      </c>
      <c r="M43" s="6" t="s">
        <v>99</v>
      </c>
      <c r="N43" s="13">
        <f t="shared" si="2"/>
        <v>5.7454740704863585E-3</v>
      </c>
      <c r="O43" s="9">
        <f t="shared" si="2"/>
        <v>1</v>
      </c>
      <c r="P43" s="6" t="s">
        <v>99</v>
      </c>
      <c r="Q43" s="11">
        <f t="shared" si="3"/>
        <v>0</v>
      </c>
      <c r="R43" s="11">
        <f t="shared" si="4"/>
        <v>1</v>
      </c>
      <c r="S43" s="11">
        <f t="shared" si="5"/>
        <v>0</v>
      </c>
      <c r="T43" s="11">
        <f t="shared" si="6"/>
        <v>0</v>
      </c>
      <c r="U43" s="8">
        <f t="shared" si="7"/>
        <v>0</v>
      </c>
      <c r="V43" s="6" t="s">
        <v>99</v>
      </c>
      <c r="W43" s="11">
        <f t="shared" si="8"/>
        <v>0</v>
      </c>
      <c r="X43" s="11">
        <f t="shared" si="9"/>
        <v>0</v>
      </c>
      <c r="Y43" s="11">
        <f t="shared" si="10"/>
        <v>1</v>
      </c>
      <c r="Z43" s="8">
        <f t="shared" si="13"/>
        <v>7.4433583472437306</v>
      </c>
      <c r="AA43" s="6" t="s">
        <v>99</v>
      </c>
      <c r="AB43" s="8">
        <f t="shared" si="11"/>
        <v>1</v>
      </c>
      <c r="AC43" s="8">
        <f t="shared" si="12"/>
        <v>1</v>
      </c>
    </row>
    <row r="44" spans="1:29">
      <c r="A44" s="6" t="s">
        <v>100</v>
      </c>
      <c r="B44" s="6" t="s">
        <v>101</v>
      </c>
      <c r="C44" s="7" t="str">
        <f t="shared" si="0"/>
        <v>T59</v>
      </c>
      <c r="D44" s="8">
        <v>4201387.9210000001</v>
      </c>
      <c r="E44" s="8">
        <v>474161660.60000002</v>
      </c>
      <c r="F44" s="6" t="s">
        <v>101</v>
      </c>
      <c r="G44" s="8">
        <f t="shared" si="1"/>
        <v>6.6233927825072447</v>
      </c>
      <c r="H44" s="8">
        <f t="shared" si="1"/>
        <v>8.6759264352115455</v>
      </c>
      <c r="I44" s="8">
        <v>112.8583386</v>
      </c>
      <c r="J44" s="12">
        <v>3.6000000000000001E-5</v>
      </c>
      <c r="K44" s="8">
        <v>1.7187724099999999</v>
      </c>
      <c r="L44" s="8">
        <v>0.15728773500000001</v>
      </c>
      <c r="M44" s="6" t="s">
        <v>101</v>
      </c>
      <c r="N44" s="14">
        <f t="shared" si="2"/>
        <v>8.8606656128283352E-3</v>
      </c>
      <c r="O44" s="9">
        <f t="shared" si="2"/>
        <v>1</v>
      </c>
      <c r="P44" s="6" t="s">
        <v>101</v>
      </c>
      <c r="Q44" s="11">
        <f t="shared" si="3"/>
        <v>0</v>
      </c>
      <c r="R44" s="11">
        <f t="shared" si="4"/>
        <v>0</v>
      </c>
      <c r="S44" s="11">
        <f t="shared" si="5"/>
        <v>1</v>
      </c>
      <c r="T44" s="11">
        <f t="shared" si="6"/>
        <v>0</v>
      </c>
      <c r="U44" s="8">
        <f t="shared" si="7"/>
        <v>0</v>
      </c>
      <c r="V44" s="6" t="s">
        <v>101</v>
      </c>
      <c r="W44" s="11">
        <f t="shared" si="8"/>
        <v>0</v>
      </c>
      <c r="X44" s="11">
        <f t="shared" si="9"/>
        <v>0</v>
      </c>
      <c r="Y44" s="11">
        <f t="shared" si="10"/>
        <v>1</v>
      </c>
      <c r="Z44" s="8">
        <f t="shared" si="13"/>
        <v>6.8183692066201989</v>
      </c>
      <c r="AA44" s="6" t="s">
        <v>101</v>
      </c>
      <c r="AB44" s="8">
        <f t="shared" si="11"/>
        <v>1</v>
      </c>
      <c r="AC44" s="8">
        <f t="shared" si="12"/>
        <v>1</v>
      </c>
    </row>
    <row r="45" spans="1:29">
      <c r="A45" s="6" t="s">
        <v>102</v>
      </c>
      <c r="B45" s="6" t="s">
        <v>103</v>
      </c>
      <c r="C45" s="7" t="str">
        <f t="shared" si="0"/>
        <v>S367</v>
      </c>
      <c r="D45" s="8">
        <v>212867.43580000001</v>
      </c>
      <c r="E45" s="8">
        <v>20069406.370000001</v>
      </c>
      <c r="F45" s="6" t="s">
        <v>103</v>
      </c>
      <c r="G45" s="8">
        <f t="shared" si="1"/>
        <v>5.3281092286808782</v>
      </c>
      <c r="H45" s="8">
        <f t="shared" si="1"/>
        <v>7.3025345267452773</v>
      </c>
      <c r="I45" s="8">
        <v>94.281242680000005</v>
      </c>
      <c r="J45" s="12">
        <v>2.3099999999999999E-5</v>
      </c>
      <c r="K45" s="8">
        <v>1.7320508080000001</v>
      </c>
      <c r="L45" s="8">
        <v>0.144845794</v>
      </c>
      <c r="M45" s="6" t="s">
        <v>103</v>
      </c>
      <c r="N45" s="15">
        <f t="shared" si="2"/>
        <v>1.0606563635992588E-2</v>
      </c>
      <c r="O45" s="9">
        <f t="shared" si="2"/>
        <v>1</v>
      </c>
      <c r="P45" s="6" t="s">
        <v>103</v>
      </c>
      <c r="Q45" s="11">
        <f t="shared" si="3"/>
        <v>0</v>
      </c>
      <c r="R45" s="11">
        <f t="shared" si="4"/>
        <v>1</v>
      </c>
      <c r="S45" s="11">
        <f t="shared" si="5"/>
        <v>0</v>
      </c>
      <c r="T45" s="11">
        <f t="shared" si="6"/>
        <v>0</v>
      </c>
      <c r="U45" s="8">
        <f t="shared" si="7"/>
        <v>0</v>
      </c>
      <c r="V45" s="6" t="s">
        <v>103</v>
      </c>
      <c r="W45" s="11">
        <f t="shared" si="8"/>
        <v>0</v>
      </c>
      <c r="X45" s="11">
        <f t="shared" si="9"/>
        <v>0</v>
      </c>
      <c r="Y45" s="11">
        <f t="shared" si="10"/>
        <v>1</v>
      </c>
      <c r="Z45" s="8">
        <f t="shared" si="13"/>
        <v>6.5588988688964829</v>
      </c>
      <c r="AA45" s="6" t="s">
        <v>103</v>
      </c>
      <c r="AB45" s="8">
        <f t="shared" si="11"/>
        <v>1</v>
      </c>
      <c r="AC45" s="8">
        <f t="shared" si="12"/>
        <v>1</v>
      </c>
    </row>
    <row r="46" spans="1:29">
      <c r="A46" s="6" t="s">
        <v>104</v>
      </c>
      <c r="B46" s="6" t="s">
        <v>105</v>
      </c>
      <c r="C46" s="7" t="str">
        <f t="shared" si="0"/>
        <v>S855</v>
      </c>
      <c r="D46" s="8">
        <v>1328182.0460000001</v>
      </c>
      <c r="E46" s="8">
        <v>121442297.5</v>
      </c>
      <c r="F46" s="6" t="s">
        <v>105</v>
      </c>
      <c r="G46" s="8">
        <f t="shared" si="1"/>
        <v>6.1232576052690133</v>
      </c>
      <c r="H46" s="8">
        <f t="shared" si="1"/>
        <v>8.0843699748074478</v>
      </c>
      <c r="I46" s="8">
        <v>91.434978970000003</v>
      </c>
      <c r="J46" s="12">
        <v>1.8899999999999999E-5</v>
      </c>
      <c r="K46" s="8">
        <v>1.190442338</v>
      </c>
      <c r="L46" s="8">
        <v>0.140359177</v>
      </c>
      <c r="M46" s="6" t="s">
        <v>105</v>
      </c>
      <c r="N46" s="15">
        <f t="shared" si="2"/>
        <v>1.0936733521531079E-2</v>
      </c>
      <c r="O46" s="9">
        <f t="shared" si="2"/>
        <v>1</v>
      </c>
      <c r="P46" s="6" t="s">
        <v>105</v>
      </c>
      <c r="Q46" s="11">
        <f t="shared" si="3"/>
        <v>0</v>
      </c>
      <c r="R46" s="11">
        <f t="shared" si="4"/>
        <v>1</v>
      </c>
      <c r="S46" s="11">
        <f t="shared" si="5"/>
        <v>0</v>
      </c>
      <c r="T46" s="11">
        <f t="shared" si="6"/>
        <v>0</v>
      </c>
      <c r="U46" s="8">
        <f t="shared" si="7"/>
        <v>0</v>
      </c>
      <c r="V46" s="6" t="s">
        <v>105</v>
      </c>
      <c r="W46" s="11">
        <f t="shared" si="8"/>
        <v>0</v>
      </c>
      <c r="X46" s="11">
        <f t="shared" si="9"/>
        <v>0</v>
      </c>
      <c r="Y46" s="11">
        <f t="shared" si="10"/>
        <v>1</v>
      </c>
      <c r="Z46" s="8">
        <f t="shared" si="13"/>
        <v>6.514674277600851</v>
      </c>
      <c r="AA46" s="6" t="s">
        <v>105</v>
      </c>
      <c r="AB46" s="8">
        <f t="shared" si="11"/>
        <v>1</v>
      </c>
      <c r="AC46" s="8">
        <f t="shared" si="12"/>
        <v>1</v>
      </c>
    </row>
    <row r="47" spans="1:29">
      <c r="A47" s="6" t="s">
        <v>106</v>
      </c>
      <c r="B47" s="6" t="s">
        <v>107</v>
      </c>
      <c r="C47" s="7" t="str">
        <f t="shared" si="0"/>
        <v>T266</v>
      </c>
      <c r="D47" s="8">
        <v>425940.32990000001</v>
      </c>
      <c r="E47" s="8">
        <v>30184153.530000001</v>
      </c>
      <c r="F47" s="6" t="s">
        <v>107</v>
      </c>
      <c r="G47" s="8">
        <f t="shared" si="1"/>
        <v>5.629348762928406</v>
      </c>
      <c r="H47" s="8">
        <f t="shared" si="1"/>
        <v>7.4797790012130241</v>
      </c>
      <c r="I47" s="8">
        <v>70.864746569999994</v>
      </c>
      <c r="J47" s="8">
        <v>5.828799E-3</v>
      </c>
      <c r="K47" s="8">
        <v>1.7320508080000001</v>
      </c>
      <c r="L47" s="8">
        <v>0.40801873300000002</v>
      </c>
      <c r="M47" s="6" t="s">
        <v>107</v>
      </c>
      <c r="N47" s="16">
        <f t="shared" si="2"/>
        <v>1.4111388927195137E-2</v>
      </c>
      <c r="O47" s="9">
        <f t="shared" si="2"/>
        <v>1</v>
      </c>
      <c r="P47" s="6" t="s">
        <v>107</v>
      </c>
      <c r="Q47" s="11">
        <f t="shared" si="3"/>
        <v>0</v>
      </c>
      <c r="R47" s="11">
        <f t="shared" si="4"/>
        <v>0</v>
      </c>
      <c r="S47" s="11">
        <f t="shared" si="5"/>
        <v>1</v>
      </c>
      <c r="T47" s="11">
        <f t="shared" si="6"/>
        <v>0</v>
      </c>
      <c r="U47" s="8">
        <f t="shared" si="7"/>
        <v>0</v>
      </c>
      <c r="V47" s="6" t="s">
        <v>107</v>
      </c>
      <c r="W47" s="11">
        <f t="shared" si="8"/>
        <v>0</v>
      </c>
      <c r="X47" s="11">
        <f t="shared" si="9"/>
        <v>0</v>
      </c>
      <c r="Y47" s="11">
        <f t="shared" si="10"/>
        <v>1</v>
      </c>
      <c r="Z47" s="8">
        <f t="shared" si="13"/>
        <v>6.1469961961867883</v>
      </c>
      <c r="AA47" s="6" t="s">
        <v>107</v>
      </c>
      <c r="AB47" s="8">
        <f t="shared" si="11"/>
        <v>1</v>
      </c>
      <c r="AC47" s="8">
        <f t="shared" si="12"/>
        <v>1</v>
      </c>
    </row>
    <row r="48" spans="1:29">
      <c r="A48" s="6" t="s">
        <v>108</v>
      </c>
      <c r="B48" s="6" t="s">
        <v>109</v>
      </c>
      <c r="C48" s="7" t="str">
        <f t="shared" si="0"/>
        <v>S501</v>
      </c>
      <c r="D48" s="8">
        <v>10789490.23</v>
      </c>
      <c r="E48" s="8">
        <v>594046972.79999995</v>
      </c>
      <c r="F48" s="6" t="s">
        <v>109</v>
      </c>
      <c r="G48" s="8">
        <f t="shared" si="1"/>
        <v>7.0330009260982989</v>
      </c>
      <c r="H48" s="8">
        <f t="shared" si="1"/>
        <v>8.7738207871045564</v>
      </c>
      <c r="I48" s="8">
        <v>55.05792769</v>
      </c>
      <c r="J48" s="8">
        <v>2.27901E-4</v>
      </c>
      <c r="K48" s="8">
        <v>1.0806118140000001</v>
      </c>
      <c r="L48" s="8">
        <v>0.21608093</v>
      </c>
      <c r="M48" s="6" t="s">
        <v>109</v>
      </c>
      <c r="N48" s="17">
        <f t="shared" si="2"/>
        <v>1.8162688682924304E-2</v>
      </c>
      <c r="O48" s="9">
        <f t="shared" si="2"/>
        <v>1</v>
      </c>
      <c r="P48" s="6" t="s">
        <v>109</v>
      </c>
      <c r="Q48" s="11">
        <f t="shared" si="3"/>
        <v>0</v>
      </c>
      <c r="R48" s="11">
        <f t="shared" si="4"/>
        <v>1</v>
      </c>
      <c r="S48" s="11">
        <f t="shared" si="5"/>
        <v>0</v>
      </c>
      <c r="T48" s="11">
        <f t="shared" si="6"/>
        <v>0</v>
      </c>
      <c r="U48" s="8">
        <f t="shared" si="7"/>
        <v>0</v>
      </c>
      <c r="V48" s="6" t="s">
        <v>109</v>
      </c>
      <c r="W48" s="11">
        <f t="shared" si="8"/>
        <v>0</v>
      </c>
      <c r="X48" s="11">
        <f t="shared" si="9"/>
        <v>0</v>
      </c>
      <c r="Y48" s="11">
        <f t="shared" si="10"/>
        <v>1</v>
      </c>
      <c r="Z48" s="8">
        <f t="shared" si="13"/>
        <v>5.7828784044145989</v>
      </c>
      <c r="AA48" s="6" t="s">
        <v>109</v>
      </c>
      <c r="AB48" s="8">
        <f t="shared" si="11"/>
        <v>1</v>
      </c>
      <c r="AC48" s="8">
        <f t="shared" si="12"/>
        <v>1</v>
      </c>
    </row>
    <row r="49" spans="1:29">
      <c r="A49" s="6" t="s">
        <v>110</v>
      </c>
      <c r="B49" s="6" t="s">
        <v>109</v>
      </c>
      <c r="C49" s="7" t="str">
        <f t="shared" si="0"/>
        <v>T505</v>
      </c>
      <c r="D49" s="8">
        <v>10789490.23</v>
      </c>
      <c r="E49" s="8">
        <v>594046972.79999995</v>
      </c>
      <c r="F49" s="6" t="s">
        <v>109</v>
      </c>
      <c r="G49" s="8">
        <f t="shared" si="1"/>
        <v>7.0330009260982989</v>
      </c>
      <c r="H49" s="8">
        <f t="shared" si="1"/>
        <v>8.7738207871045564</v>
      </c>
      <c r="I49" s="8">
        <v>55.05792769</v>
      </c>
      <c r="J49" s="8">
        <v>2.27901E-4</v>
      </c>
      <c r="K49" s="8">
        <v>1.0806118140000001</v>
      </c>
      <c r="L49" s="8">
        <v>0.21608093</v>
      </c>
      <c r="M49" s="6" t="s">
        <v>109</v>
      </c>
      <c r="N49" s="17">
        <f t="shared" si="2"/>
        <v>1.8162688682924304E-2</v>
      </c>
      <c r="O49" s="9">
        <f t="shared" si="2"/>
        <v>1</v>
      </c>
      <c r="P49" s="6" t="s">
        <v>109</v>
      </c>
      <c r="Q49" s="11">
        <f t="shared" si="3"/>
        <v>0</v>
      </c>
      <c r="R49" s="11">
        <f t="shared" si="4"/>
        <v>0</v>
      </c>
      <c r="S49" s="11">
        <f t="shared" si="5"/>
        <v>1</v>
      </c>
      <c r="T49" s="11">
        <f t="shared" si="6"/>
        <v>0</v>
      </c>
      <c r="U49" s="8">
        <f t="shared" si="7"/>
        <v>0</v>
      </c>
      <c r="V49" s="6" t="s">
        <v>109</v>
      </c>
      <c r="W49" s="11">
        <f t="shared" si="8"/>
        <v>0</v>
      </c>
      <c r="X49" s="11">
        <f t="shared" si="9"/>
        <v>0</v>
      </c>
      <c r="Y49" s="11">
        <f t="shared" si="10"/>
        <v>1</v>
      </c>
      <c r="Z49" s="8">
        <f t="shared" si="13"/>
        <v>5.7828784044145989</v>
      </c>
      <c r="AA49" s="6" t="s">
        <v>109</v>
      </c>
      <c r="AB49" s="8">
        <f t="shared" si="11"/>
        <v>1</v>
      </c>
      <c r="AC49" s="8">
        <f t="shared" si="12"/>
        <v>1</v>
      </c>
    </row>
    <row r="50" spans="1:29">
      <c r="A50" s="6" t="s">
        <v>111</v>
      </c>
      <c r="B50" s="6" t="s">
        <v>112</v>
      </c>
      <c r="C50" s="7" t="str">
        <f t="shared" si="0"/>
        <v>S72</v>
      </c>
      <c r="D50" s="8">
        <v>302554.64299999998</v>
      </c>
      <c r="E50" s="8">
        <v>15267396.23</v>
      </c>
      <c r="F50" s="6" t="s">
        <v>112</v>
      </c>
      <c r="G50" s="8">
        <f t="shared" si="1"/>
        <v>5.4808038219976067</v>
      </c>
      <c r="H50" s="8">
        <f t="shared" si="1"/>
        <v>7.1837649768492335</v>
      </c>
      <c r="I50" s="8">
        <v>50.461616059999997</v>
      </c>
      <c r="J50" s="12">
        <v>3.29E-5</v>
      </c>
      <c r="K50" s="8">
        <v>1.030929532</v>
      </c>
      <c r="L50" s="8">
        <v>0.152476063</v>
      </c>
      <c r="M50" s="6" t="s">
        <v>112</v>
      </c>
      <c r="N50" s="17">
        <f t="shared" si="2"/>
        <v>1.9817042699493755E-2</v>
      </c>
      <c r="O50" s="9">
        <f t="shared" si="2"/>
        <v>1</v>
      </c>
      <c r="P50" s="6" t="s">
        <v>112</v>
      </c>
      <c r="Q50" s="11">
        <f t="shared" si="3"/>
        <v>0</v>
      </c>
      <c r="R50" s="11">
        <f t="shared" si="4"/>
        <v>1</v>
      </c>
      <c r="S50" s="11">
        <f t="shared" si="5"/>
        <v>0</v>
      </c>
      <c r="T50" s="11">
        <f t="shared" si="6"/>
        <v>0</v>
      </c>
      <c r="U50" s="8">
        <f t="shared" si="7"/>
        <v>0</v>
      </c>
      <c r="V50" s="6" t="s">
        <v>112</v>
      </c>
      <c r="W50" s="11">
        <f t="shared" si="8"/>
        <v>0</v>
      </c>
      <c r="X50" s="11">
        <f t="shared" si="9"/>
        <v>0</v>
      </c>
      <c r="Y50" s="11">
        <f t="shared" si="10"/>
        <v>1</v>
      </c>
      <c r="Z50" s="8">
        <f t="shared" si="13"/>
        <v>5.657114504803447</v>
      </c>
      <c r="AA50" s="6" t="s">
        <v>112</v>
      </c>
      <c r="AB50" s="8">
        <f t="shared" si="11"/>
        <v>1</v>
      </c>
      <c r="AC50" s="8">
        <f t="shared" si="12"/>
        <v>1</v>
      </c>
    </row>
    <row r="51" spans="1:29">
      <c r="A51" s="6" t="s">
        <v>113</v>
      </c>
      <c r="B51" s="6" t="s">
        <v>114</v>
      </c>
      <c r="C51" s="7" t="str">
        <f t="shared" si="0"/>
        <v>S3205</v>
      </c>
      <c r="D51" s="8">
        <v>9285321.9169999994</v>
      </c>
      <c r="E51" s="8">
        <v>461838083.60000002</v>
      </c>
      <c r="F51" s="6" t="s">
        <v>114</v>
      </c>
      <c r="G51" s="8">
        <f t="shared" si="1"/>
        <v>6.9677969650874516</v>
      </c>
      <c r="H51" s="8">
        <f t="shared" si="1"/>
        <v>8.6644897423866603</v>
      </c>
      <c r="I51" s="8">
        <v>49.73851071</v>
      </c>
      <c r="J51" s="8">
        <v>6.88465E-3</v>
      </c>
      <c r="K51" s="8">
        <v>1.7320508080000001</v>
      </c>
      <c r="L51" s="8">
        <v>0.41976477899999998</v>
      </c>
      <c r="M51" s="6" t="s">
        <v>114</v>
      </c>
      <c r="N51" s="17">
        <f t="shared" si="2"/>
        <v>2.010514560562324E-2</v>
      </c>
      <c r="O51" s="9">
        <f t="shared" si="2"/>
        <v>1</v>
      </c>
      <c r="P51" s="6" t="s">
        <v>114</v>
      </c>
      <c r="Q51" s="11">
        <f t="shared" si="3"/>
        <v>0</v>
      </c>
      <c r="R51" s="11">
        <f t="shared" si="4"/>
        <v>1</v>
      </c>
      <c r="S51" s="11">
        <f t="shared" si="5"/>
        <v>0</v>
      </c>
      <c r="T51" s="11">
        <f t="shared" si="6"/>
        <v>0</v>
      </c>
      <c r="U51" s="8">
        <f t="shared" si="7"/>
        <v>0</v>
      </c>
      <c r="V51" s="6" t="s">
        <v>114</v>
      </c>
      <c r="W51" s="11">
        <f t="shared" si="8"/>
        <v>0</v>
      </c>
      <c r="X51" s="11">
        <f t="shared" si="9"/>
        <v>0</v>
      </c>
      <c r="Y51" s="11">
        <f t="shared" si="10"/>
        <v>1</v>
      </c>
      <c r="Z51" s="8">
        <f t="shared" si="13"/>
        <v>5.6362914053027087</v>
      </c>
      <c r="AA51" s="6" t="s">
        <v>114</v>
      </c>
      <c r="AB51" s="8">
        <f t="shared" si="11"/>
        <v>1</v>
      </c>
      <c r="AC51" s="8">
        <f t="shared" si="12"/>
        <v>1</v>
      </c>
    </row>
    <row r="52" spans="1:29">
      <c r="A52" s="6" t="s">
        <v>115</v>
      </c>
      <c r="B52" s="6" t="s">
        <v>116</v>
      </c>
      <c r="C52" s="7" t="str">
        <f t="shared" si="0"/>
        <v>S632</v>
      </c>
      <c r="D52" s="8">
        <v>75431129.310000002</v>
      </c>
      <c r="E52" s="8">
        <v>3182109927</v>
      </c>
      <c r="F52" s="6" t="s">
        <v>116</v>
      </c>
      <c r="G52" s="8">
        <f t="shared" si="1"/>
        <v>7.8775506097632721</v>
      </c>
      <c r="H52" s="8">
        <f t="shared" si="1"/>
        <v>9.5027151784107815</v>
      </c>
      <c r="I52" s="8">
        <v>42.185632859999998</v>
      </c>
      <c r="J52" s="12">
        <v>1.8300000000000001E-6</v>
      </c>
      <c r="K52" s="8">
        <v>1.1225409399999999</v>
      </c>
      <c r="L52" s="8">
        <v>8.9541248000000004E-2</v>
      </c>
      <c r="M52" s="6" t="s">
        <v>116</v>
      </c>
      <c r="N52" s="18">
        <f t="shared" si="2"/>
        <v>2.3704752833951986E-2</v>
      </c>
      <c r="O52" s="9">
        <f t="shared" si="2"/>
        <v>1</v>
      </c>
      <c r="P52" s="6" t="s">
        <v>116</v>
      </c>
      <c r="Q52" s="11">
        <f t="shared" si="3"/>
        <v>0</v>
      </c>
      <c r="R52" s="11">
        <f t="shared" si="4"/>
        <v>1</v>
      </c>
      <c r="S52" s="11">
        <f t="shared" si="5"/>
        <v>0</v>
      </c>
      <c r="T52" s="11">
        <f t="shared" si="6"/>
        <v>0</v>
      </c>
      <c r="U52" s="8">
        <f t="shared" si="7"/>
        <v>0</v>
      </c>
      <c r="V52" s="6" t="s">
        <v>116</v>
      </c>
      <c r="W52" s="11">
        <f t="shared" si="8"/>
        <v>0</v>
      </c>
      <c r="X52" s="11">
        <f t="shared" si="9"/>
        <v>0</v>
      </c>
      <c r="Y52" s="11">
        <f t="shared" si="10"/>
        <v>1</v>
      </c>
      <c r="Z52" s="8">
        <f t="shared" si="13"/>
        <v>5.398679839405661</v>
      </c>
      <c r="AA52" s="6" t="s">
        <v>116</v>
      </c>
      <c r="AB52" s="8">
        <f t="shared" si="11"/>
        <v>1</v>
      </c>
      <c r="AC52" s="8">
        <f t="shared" si="12"/>
        <v>1</v>
      </c>
    </row>
    <row r="53" spans="1:29">
      <c r="A53" s="6" t="s">
        <v>117</v>
      </c>
      <c r="B53" s="6" t="s">
        <v>118</v>
      </c>
      <c r="C53" s="7" t="str">
        <f t="shared" si="0"/>
        <v>S170</v>
      </c>
      <c r="D53" s="8">
        <v>8553683.7070000004</v>
      </c>
      <c r="E53" s="8">
        <v>261617166.19999999</v>
      </c>
      <c r="F53" s="6" t="s">
        <v>118</v>
      </c>
      <c r="G53" s="8">
        <f t="shared" si="1"/>
        <v>6.9321531871361044</v>
      </c>
      <c r="H53" s="8">
        <f t="shared" si="1"/>
        <v>8.4176662371344211</v>
      </c>
      <c r="I53" s="8">
        <v>30.585321499999999</v>
      </c>
      <c r="J53" s="8">
        <v>6.3405899999999997E-4</v>
      </c>
      <c r="K53" s="8">
        <v>1.532647299</v>
      </c>
      <c r="L53" s="8">
        <v>0.253059433</v>
      </c>
      <c r="M53" s="6" t="s">
        <v>118</v>
      </c>
      <c r="N53" s="19">
        <f t="shared" si="2"/>
        <v>3.2695422212703412E-2</v>
      </c>
      <c r="O53" s="9">
        <f t="shared" si="2"/>
        <v>1</v>
      </c>
      <c r="P53" s="6" t="s">
        <v>118</v>
      </c>
      <c r="Q53" s="11">
        <f t="shared" si="3"/>
        <v>0</v>
      </c>
      <c r="R53" s="11">
        <f t="shared" si="4"/>
        <v>1</v>
      </c>
      <c r="S53" s="11">
        <f t="shared" si="5"/>
        <v>0</v>
      </c>
      <c r="T53" s="11">
        <f t="shared" si="6"/>
        <v>0</v>
      </c>
      <c r="U53" s="8">
        <f t="shared" si="7"/>
        <v>0</v>
      </c>
      <c r="V53" s="6" t="s">
        <v>118</v>
      </c>
      <c r="W53" s="11">
        <f t="shared" si="8"/>
        <v>0</v>
      </c>
      <c r="X53" s="11">
        <f t="shared" si="9"/>
        <v>0</v>
      </c>
      <c r="Y53" s="11">
        <f t="shared" si="10"/>
        <v>1</v>
      </c>
      <c r="Z53" s="8">
        <f t="shared" si="13"/>
        <v>4.934767536111222</v>
      </c>
      <c r="AA53" s="6" t="s">
        <v>118</v>
      </c>
      <c r="AB53" s="8">
        <f t="shared" si="11"/>
        <v>1</v>
      </c>
      <c r="AC53" s="8">
        <f t="shared" si="12"/>
        <v>1</v>
      </c>
    </row>
    <row r="54" spans="1:29">
      <c r="A54" s="6" t="s">
        <v>119</v>
      </c>
      <c r="B54" s="6" t="s">
        <v>120</v>
      </c>
      <c r="C54" s="7" t="str">
        <f t="shared" si="0"/>
        <v>S900</v>
      </c>
      <c r="D54" s="8">
        <v>1188344.1939999999</v>
      </c>
      <c r="E54" s="8">
        <v>35057056.140000001</v>
      </c>
      <c r="F54" s="6" t="s">
        <v>120</v>
      </c>
      <c r="G54" s="8">
        <f t="shared" si="1"/>
        <v>6.0749422486458231</v>
      </c>
      <c r="H54" s="8">
        <f t="shared" si="1"/>
        <v>7.5447754441071178</v>
      </c>
      <c r="I54" s="8">
        <v>29.500759389999999</v>
      </c>
      <c r="J54" s="8">
        <v>2.909657E-3</v>
      </c>
      <c r="K54" s="8">
        <v>1.1389522489999999</v>
      </c>
      <c r="L54" s="8">
        <v>0.34427436300000003</v>
      </c>
      <c r="M54" s="6" t="s">
        <v>120</v>
      </c>
      <c r="N54" s="20">
        <f t="shared" si="2"/>
        <v>3.3897432495596874E-2</v>
      </c>
      <c r="O54" s="9">
        <f t="shared" si="2"/>
        <v>1</v>
      </c>
      <c r="P54" s="6" t="s">
        <v>120</v>
      </c>
      <c r="Q54" s="11">
        <f t="shared" si="3"/>
        <v>0</v>
      </c>
      <c r="R54" s="11">
        <f t="shared" si="4"/>
        <v>1</v>
      </c>
      <c r="S54" s="11">
        <f t="shared" si="5"/>
        <v>0</v>
      </c>
      <c r="T54" s="11">
        <f t="shared" si="6"/>
        <v>0</v>
      </c>
      <c r="U54" s="8">
        <f t="shared" si="7"/>
        <v>0</v>
      </c>
      <c r="V54" s="6" t="s">
        <v>120</v>
      </c>
      <c r="W54" s="11">
        <f t="shared" si="8"/>
        <v>0</v>
      </c>
      <c r="X54" s="11">
        <f t="shared" si="9"/>
        <v>0</v>
      </c>
      <c r="Y54" s="11">
        <f t="shared" si="10"/>
        <v>1</v>
      </c>
      <c r="Z54" s="8">
        <f t="shared" si="13"/>
        <v>4.8826801868009442</v>
      </c>
      <c r="AA54" s="6" t="s">
        <v>120</v>
      </c>
      <c r="AB54" s="8">
        <f t="shared" si="11"/>
        <v>1</v>
      </c>
      <c r="AC54" s="8">
        <f t="shared" si="12"/>
        <v>1</v>
      </c>
    </row>
    <row r="55" spans="1:29">
      <c r="A55" s="6" t="s">
        <v>121</v>
      </c>
      <c r="B55" s="6" t="s">
        <v>122</v>
      </c>
      <c r="C55" s="7" t="str">
        <f t="shared" si="0"/>
        <v>S845</v>
      </c>
      <c r="D55" s="8">
        <v>23642360.239999998</v>
      </c>
      <c r="E55" s="8">
        <v>643597406.29999995</v>
      </c>
      <c r="F55" s="6" t="s">
        <v>122</v>
      </c>
      <c r="G55" s="8">
        <f t="shared" si="1"/>
        <v>7.3736908304173792</v>
      </c>
      <c r="H55" s="8">
        <f t="shared" si="1"/>
        <v>8.8086142852221023</v>
      </c>
      <c r="I55" s="8">
        <v>27.222214690000001</v>
      </c>
      <c r="J55" s="12">
        <v>4.8199999999999999E-5</v>
      </c>
      <c r="K55" s="8">
        <v>1.0212076590000001</v>
      </c>
      <c r="L55" s="8">
        <v>0.157151391</v>
      </c>
      <c r="M55" s="6" t="s">
        <v>122</v>
      </c>
      <c r="N55" s="20">
        <f t="shared" si="2"/>
        <v>3.6734704037914644E-2</v>
      </c>
      <c r="O55" s="9">
        <f t="shared" si="2"/>
        <v>1</v>
      </c>
      <c r="P55" s="6" t="s">
        <v>122</v>
      </c>
      <c r="Q55" s="11">
        <f t="shared" si="3"/>
        <v>0</v>
      </c>
      <c r="R55" s="11">
        <f t="shared" si="4"/>
        <v>1</v>
      </c>
      <c r="S55" s="11">
        <f t="shared" si="5"/>
        <v>0</v>
      </c>
      <c r="T55" s="11">
        <f t="shared" si="6"/>
        <v>0</v>
      </c>
      <c r="U55" s="8">
        <f t="shared" si="7"/>
        <v>0</v>
      </c>
      <c r="V55" s="6" t="s">
        <v>122</v>
      </c>
      <c r="W55" s="11">
        <f t="shared" si="8"/>
        <v>0</v>
      </c>
      <c r="X55" s="11">
        <f t="shared" si="9"/>
        <v>0</v>
      </c>
      <c r="Y55" s="11">
        <f t="shared" si="10"/>
        <v>1</v>
      </c>
      <c r="Z55" s="8">
        <f t="shared" si="13"/>
        <v>4.766712538528644</v>
      </c>
      <c r="AA55" s="6" t="s">
        <v>122</v>
      </c>
      <c r="AB55" s="8">
        <f t="shared" si="11"/>
        <v>1</v>
      </c>
      <c r="AC55" s="8">
        <f t="shared" si="12"/>
        <v>1</v>
      </c>
    </row>
    <row r="56" spans="1:29">
      <c r="A56" s="6" t="s">
        <v>123</v>
      </c>
      <c r="B56" s="6" t="s">
        <v>124</v>
      </c>
      <c r="C56" s="7" t="str">
        <f t="shared" si="0"/>
        <v>T154</v>
      </c>
      <c r="D56" s="8">
        <v>5193159.0109999999</v>
      </c>
      <c r="E56" s="8">
        <v>138968504.90000001</v>
      </c>
      <c r="F56" s="6" t="s">
        <v>124</v>
      </c>
      <c r="G56" s="8">
        <f t="shared" si="1"/>
        <v>6.7154316206005644</v>
      </c>
      <c r="H56" s="8">
        <f t="shared" si="1"/>
        <v>8.1429163851606265</v>
      </c>
      <c r="I56" s="8">
        <v>26.759917160000001</v>
      </c>
      <c r="J56" s="8">
        <v>2.7759099999999999E-4</v>
      </c>
      <c r="K56" s="8">
        <v>1.7320508080000001</v>
      </c>
      <c r="L56" s="8">
        <v>0.21075491199999999</v>
      </c>
      <c r="M56" s="6" t="s">
        <v>124</v>
      </c>
      <c r="N56" s="21">
        <f t="shared" si="2"/>
        <v>3.7369323464600354E-2</v>
      </c>
      <c r="O56" s="9">
        <f t="shared" si="2"/>
        <v>1</v>
      </c>
      <c r="P56" s="6" t="s">
        <v>124</v>
      </c>
      <c r="Q56" s="11">
        <f t="shared" si="3"/>
        <v>0</v>
      </c>
      <c r="R56" s="11">
        <f t="shared" si="4"/>
        <v>0</v>
      </c>
      <c r="S56" s="11">
        <f t="shared" si="5"/>
        <v>1</v>
      </c>
      <c r="T56" s="11">
        <f t="shared" si="6"/>
        <v>0</v>
      </c>
      <c r="U56" s="8">
        <f t="shared" si="7"/>
        <v>0</v>
      </c>
      <c r="V56" s="6" t="s">
        <v>124</v>
      </c>
      <c r="W56" s="11">
        <f t="shared" si="8"/>
        <v>0</v>
      </c>
      <c r="X56" s="11">
        <f t="shared" si="9"/>
        <v>0</v>
      </c>
      <c r="Y56" s="11">
        <f t="shared" si="10"/>
        <v>1</v>
      </c>
      <c r="Z56" s="8">
        <f t="shared" si="13"/>
        <v>4.7420017444157434</v>
      </c>
      <c r="AA56" s="6" t="s">
        <v>124</v>
      </c>
      <c r="AB56" s="8">
        <f t="shared" si="11"/>
        <v>1</v>
      </c>
      <c r="AC56" s="8">
        <f t="shared" si="12"/>
        <v>1</v>
      </c>
    </row>
    <row r="57" spans="1:29">
      <c r="A57" s="6" t="s">
        <v>125</v>
      </c>
      <c r="B57" s="6" t="s">
        <v>126</v>
      </c>
      <c r="C57" s="7" t="str">
        <f t="shared" si="0"/>
        <v>None</v>
      </c>
      <c r="D57" s="8">
        <v>3971090.2540000002</v>
      </c>
      <c r="E57" s="8">
        <v>96218924.890000001</v>
      </c>
      <c r="F57" s="6" t="s">
        <v>126</v>
      </c>
      <c r="G57" s="8">
        <f t="shared" si="1"/>
        <v>6.598909757718312</v>
      </c>
      <c r="H57" s="8">
        <f t="shared" si="1"/>
        <v>7.9832604999688632</v>
      </c>
      <c r="I57" s="8">
        <v>24.229850930000001</v>
      </c>
      <c r="J57" s="8">
        <v>3.006234E-3</v>
      </c>
      <c r="K57" s="8">
        <v>1.688439523</v>
      </c>
      <c r="L57" s="8">
        <v>0.33899204300000002</v>
      </c>
      <c r="M57" s="6" t="s">
        <v>126</v>
      </c>
      <c r="N57" s="22">
        <f t="shared" si="2"/>
        <v>4.1271405376227754E-2</v>
      </c>
      <c r="O57" s="9">
        <f t="shared" si="2"/>
        <v>1</v>
      </c>
      <c r="P57" s="6" t="s">
        <v>126</v>
      </c>
      <c r="Q57" s="11">
        <f t="shared" si="3"/>
        <v>1</v>
      </c>
      <c r="R57" s="11">
        <f t="shared" si="4"/>
        <v>0</v>
      </c>
      <c r="S57" s="11">
        <f t="shared" si="5"/>
        <v>0</v>
      </c>
      <c r="T57" s="11">
        <f t="shared" si="6"/>
        <v>0</v>
      </c>
      <c r="U57" s="8">
        <f t="shared" si="7"/>
        <v>0</v>
      </c>
      <c r="V57" s="6" t="s">
        <v>126</v>
      </c>
      <c r="W57" s="11">
        <f t="shared" si="8"/>
        <v>0</v>
      </c>
      <c r="X57" s="11">
        <f t="shared" si="9"/>
        <v>0</v>
      </c>
      <c r="Y57" s="11">
        <f t="shared" si="10"/>
        <v>1</v>
      </c>
      <c r="Z57" s="8">
        <f t="shared" si="13"/>
        <v>4.598713623860279</v>
      </c>
      <c r="AA57" s="6" t="s">
        <v>126</v>
      </c>
      <c r="AB57" s="8">
        <f t="shared" si="11"/>
        <v>1</v>
      </c>
      <c r="AC57" s="8">
        <f t="shared" si="12"/>
        <v>1</v>
      </c>
    </row>
    <row r="58" spans="1:29">
      <c r="A58" s="6" t="s">
        <v>127</v>
      </c>
      <c r="B58" s="6" t="s">
        <v>128</v>
      </c>
      <c r="C58" s="7" t="str">
        <f t="shared" si="0"/>
        <v>S676</v>
      </c>
      <c r="D58" s="8">
        <v>9766596.4370000008</v>
      </c>
      <c r="E58" s="8">
        <v>223700696.30000001</v>
      </c>
      <c r="F58" s="6" t="s">
        <v>128</v>
      </c>
      <c r="G58" s="8">
        <f t="shared" si="1"/>
        <v>6.9897432427198023</v>
      </c>
      <c r="H58" s="8">
        <f t="shared" si="1"/>
        <v>8.3496673359016231</v>
      </c>
      <c r="I58" s="8">
        <v>22.904672860000002</v>
      </c>
      <c r="J58" s="12">
        <v>2.12E-5</v>
      </c>
      <c r="K58" s="8">
        <v>0.81880402200000002</v>
      </c>
      <c r="L58" s="8">
        <v>0.13434342699999999</v>
      </c>
      <c r="M58" s="6" t="s">
        <v>128</v>
      </c>
      <c r="N58" s="22">
        <f t="shared" si="2"/>
        <v>4.3659213397808275E-2</v>
      </c>
      <c r="O58" s="9">
        <f t="shared" si="2"/>
        <v>1</v>
      </c>
      <c r="P58" s="6" t="s">
        <v>128</v>
      </c>
      <c r="Q58" s="11">
        <f t="shared" si="3"/>
        <v>0</v>
      </c>
      <c r="R58" s="11">
        <f t="shared" si="4"/>
        <v>1</v>
      </c>
      <c r="S58" s="11">
        <f t="shared" si="5"/>
        <v>0</v>
      </c>
      <c r="T58" s="11">
        <f t="shared" si="6"/>
        <v>0</v>
      </c>
      <c r="U58" s="8">
        <f t="shared" si="7"/>
        <v>0</v>
      </c>
      <c r="V58" s="6" t="s">
        <v>128</v>
      </c>
      <c r="W58" s="11">
        <f t="shared" si="8"/>
        <v>0</v>
      </c>
      <c r="X58" s="11">
        <f t="shared" si="9"/>
        <v>0</v>
      </c>
      <c r="Y58" s="11">
        <f t="shared" si="10"/>
        <v>1</v>
      </c>
      <c r="Z58" s="8">
        <f t="shared" si="13"/>
        <v>4.5175700520549098</v>
      </c>
      <c r="AA58" s="6" t="s">
        <v>128</v>
      </c>
      <c r="AB58" s="8">
        <f t="shared" si="11"/>
        <v>1</v>
      </c>
      <c r="AC58" s="8">
        <f t="shared" si="12"/>
        <v>1</v>
      </c>
    </row>
    <row r="59" spans="1:29">
      <c r="A59" s="6" t="s">
        <v>129</v>
      </c>
      <c r="B59" s="6" t="s">
        <v>128</v>
      </c>
      <c r="C59" s="7" t="str">
        <f t="shared" si="0"/>
        <v>S679</v>
      </c>
      <c r="D59" s="8">
        <v>9766596.4370000008</v>
      </c>
      <c r="E59" s="8">
        <v>223700696.30000001</v>
      </c>
      <c r="F59" s="6" t="s">
        <v>128</v>
      </c>
      <c r="G59" s="8">
        <f t="shared" si="1"/>
        <v>6.9897432427198023</v>
      </c>
      <c r="H59" s="8">
        <f t="shared" si="1"/>
        <v>8.3496673359016231</v>
      </c>
      <c r="I59" s="8">
        <v>22.904672860000002</v>
      </c>
      <c r="J59" s="12">
        <v>2.12E-5</v>
      </c>
      <c r="K59" s="8">
        <v>0.81880402200000002</v>
      </c>
      <c r="L59" s="8">
        <v>0.13434342699999999</v>
      </c>
      <c r="M59" s="6" t="s">
        <v>128</v>
      </c>
      <c r="N59" s="22">
        <f t="shared" si="2"/>
        <v>4.3659213397808275E-2</v>
      </c>
      <c r="O59" s="9">
        <f t="shared" si="2"/>
        <v>1</v>
      </c>
      <c r="P59" s="6" t="s">
        <v>128</v>
      </c>
      <c r="Q59" s="11">
        <f t="shared" si="3"/>
        <v>0</v>
      </c>
      <c r="R59" s="11">
        <f t="shared" si="4"/>
        <v>1</v>
      </c>
      <c r="S59" s="11">
        <f t="shared" si="5"/>
        <v>0</v>
      </c>
      <c r="T59" s="11">
        <f t="shared" si="6"/>
        <v>0</v>
      </c>
      <c r="U59" s="8">
        <f t="shared" si="7"/>
        <v>0</v>
      </c>
      <c r="V59" s="6" t="s">
        <v>128</v>
      </c>
      <c r="W59" s="11">
        <f t="shared" si="8"/>
        <v>0</v>
      </c>
      <c r="X59" s="11">
        <f t="shared" si="9"/>
        <v>0</v>
      </c>
      <c r="Y59" s="11">
        <f t="shared" si="10"/>
        <v>1</v>
      </c>
      <c r="Z59" s="8">
        <f t="shared" si="13"/>
        <v>4.5175700520549098</v>
      </c>
      <c r="AA59" s="6" t="s">
        <v>128</v>
      </c>
      <c r="AB59" s="8">
        <f t="shared" si="11"/>
        <v>1</v>
      </c>
      <c r="AC59" s="8">
        <f t="shared" si="12"/>
        <v>1</v>
      </c>
    </row>
    <row r="60" spans="1:29">
      <c r="A60" s="6" t="s">
        <v>130</v>
      </c>
      <c r="B60" s="6" t="s">
        <v>131</v>
      </c>
      <c r="C60" s="7" t="str">
        <f t="shared" si="0"/>
        <v>S95</v>
      </c>
      <c r="D60" s="8">
        <v>15935720.970000001</v>
      </c>
      <c r="E60" s="8">
        <v>342623718.19999999</v>
      </c>
      <c r="F60" s="6" t="s">
        <v>131</v>
      </c>
      <c r="G60" s="8">
        <f t="shared" si="1"/>
        <v>7.2023717167717543</v>
      </c>
      <c r="H60" s="8">
        <f t="shared" si="1"/>
        <v>8.5348174237983159</v>
      </c>
      <c r="I60" s="8">
        <v>21.500358779999999</v>
      </c>
      <c r="J60" s="12">
        <v>7.0999999999999998E-6</v>
      </c>
      <c r="K60" s="8">
        <v>1.183406792</v>
      </c>
      <c r="L60" s="8">
        <v>0.10085055900000001</v>
      </c>
      <c r="M60" s="6" t="s">
        <v>131</v>
      </c>
      <c r="N60" s="23">
        <f t="shared" si="2"/>
        <v>4.6510851769747681E-2</v>
      </c>
      <c r="O60" s="9">
        <f t="shared" si="2"/>
        <v>1</v>
      </c>
      <c r="P60" s="6" t="s">
        <v>131</v>
      </c>
      <c r="Q60" s="11">
        <f t="shared" si="3"/>
        <v>0</v>
      </c>
      <c r="R60" s="11">
        <f t="shared" si="4"/>
        <v>1</v>
      </c>
      <c r="S60" s="11">
        <f t="shared" si="5"/>
        <v>0</v>
      </c>
      <c r="T60" s="11">
        <f t="shared" si="6"/>
        <v>0</v>
      </c>
      <c r="U60" s="8">
        <f t="shared" si="7"/>
        <v>0</v>
      </c>
      <c r="V60" s="6" t="s">
        <v>131</v>
      </c>
      <c r="W60" s="11">
        <f t="shared" si="8"/>
        <v>0</v>
      </c>
      <c r="X60" s="11">
        <f t="shared" si="9"/>
        <v>0</v>
      </c>
      <c r="Y60" s="11">
        <f t="shared" si="10"/>
        <v>1</v>
      </c>
      <c r="Z60" s="8">
        <f t="shared" si="13"/>
        <v>4.426288829083588</v>
      </c>
      <c r="AA60" s="6" t="s">
        <v>131</v>
      </c>
      <c r="AB60" s="8">
        <f t="shared" si="11"/>
        <v>1</v>
      </c>
      <c r="AC60" s="8">
        <f t="shared" si="12"/>
        <v>1</v>
      </c>
    </row>
    <row r="61" spans="1:29">
      <c r="A61" s="6" t="s">
        <v>132</v>
      </c>
      <c r="B61" s="6" t="s">
        <v>133</v>
      </c>
      <c r="C61" s="7" t="str">
        <f t="shared" si="0"/>
        <v>S25</v>
      </c>
      <c r="D61" s="8">
        <v>3603882.2949999999</v>
      </c>
      <c r="E61" s="8">
        <v>63104896.5</v>
      </c>
      <c r="F61" s="6" t="s">
        <v>133</v>
      </c>
      <c r="G61" s="8">
        <f t="shared" si="1"/>
        <v>6.5567705982152482</v>
      </c>
      <c r="H61" s="8">
        <f t="shared" si="1"/>
        <v>7.8000630587754625</v>
      </c>
      <c r="I61" s="8">
        <v>17.510254589999999</v>
      </c>
      <c r="J61" s="8">
        <v>1.2126280000000001E-3</v>
      </c>
      <c r="K61" s="8">
        <v>1.7320508080000001</v>
      </c>
      <c r="L61" s="8">
        <v>0.26663841100000002</v>
      </c>
      <c r="M61" s="6" t="s">
        <v>133</v>
      </c>
      <c r="N61" s="24">
        <f t="shared" si="2"/>
        <v>5.7109392374964117E-2</v>
      </c>
      <c r="O61" s="9">
        <f t="shared" si="2"/>
        <v>1</v>
      </c>
      <c r="P61" s="6" t="s">
        <v>133</v>
      </c>
      <c r="Q61" s="11">
        <f t="shared" si="3"/>
        <v>0</v>
      </c>
      <c r="R61" s="11">
        <f t="shared" si="4"/>
        <v>1</v>
      </c>
      <c r="S61" s="11">
        <f t="shared" si="5"/>
        <v>0</v>
      </c>
      <c r="T61" s="11">
        <f t="shared" si="6"/>
        <v>0</v>
      </c>
      <c r="U61" s="8">
        <f t="shared" si="7"/>
        <v>0</v>
      </c>
      <c r="V61" s="6" t="s">
        <v>133</v>
      </c>
      <c r="W61" s="11">
        <f t="shared" si="8"/>
        <v>0</v>
      </c>
      <c r="X61" s="11">
        <f t="shared" si="9"/>
        <v>0</v>
      </c>
      <c r="Y61" s="11">
        <f t="shared" si="10"/>
        <v>1</v>
      </c>
      <c r="Z61" s="8">
        <f t="shared" si="13"/>
        <v>4.1301281548966156</v>
      </c>
      <c r="AA61" s="6" t="s">
        <v>133</v>
      </c>
      <c r="AB61" s="8">
        <f t="shared" si="11"/>
        <v>1</v>
      </c>
      <c r="AC61" s="8">
        <f t="shared" si="12"/>
        <v>1</v>
      </c>
    </row>
    <row r="62" spans="1:29">
      <c r="A62" s="6" t="s">
        <v>134</v>
      </c>
      <c r="B62" s="6" t="s">
        <v>135</v>
      </c>
      <c r="C62" s="7" t="str">
        <f t="shared" si="0"/>
        <v>T154</v>
      </c>
      <c r="D62" s="8">
        <v>52283458.82</v>
      </c>
      <c r="E62" s="8">
        <v>895971569.89999998</v>
      </c>
      <c r="F62" s="6" t="s">
        <v>135</v>
      </c>
      <c r="G62" s="8">
        <f t="shared" si="1"/>
        <v>7.7183643106749837</v>
      </c>
      <c r="H62" s="8">
        <f t="shared" si="1"/>
        <v>8.9522942292698939</v>
      </c>
      <c r="I62" s="8">
        <v>17.136807510000001</v>
      </c>
      <c r="J62" s="12">
        <v>3.1E-6</v>
      </c>
      <c r="K62" s="8">
        <v>0.48273580300000002</v>
      </c>
      <c r="L62" s="8">
        <v>9.4404351999999997E-2</v>
      </c>
      <c r="M62" s="6" t="s">
        <v>135</v>
      </c>
      <c r="N62" s="24">
        <f t="shared" si="2"/>
        <v>5.8353926147272056E-2</v>
      </c>
      <c r="O62" s="9">
        <f t="shared" si="2"/>
        <v>1</v>
      </c>
      <c r="P62" s="6" t="s">
        <v>135</v>
      </c>
      <c r="Q62" s="11">
        <f t="shared" si="3"/>
        <v>0</v>
      </c>
      <c r="R62" s="11">
        <f t="shared" si="4"/>
        <v>0</v>
      </c>
      <c r="S62" s="11">
        <f t="shared" si="5"/>
        <v>1</v>
      </c>
      <c r="T62" s="11">
        <f t="shared" si="6"/>
        <v>0</v>
      </c>
      <c r="U62" s="8">
        <f t="shared" si="7"/>
        <v>0</v>
      </c>
      <c r="V62" s="6" t="s">
        <v>135</v>
      </c>
      <c r="W62" s="11">
        <f t="shared" si="8"/>
        <v>0</v>
      </c>
      <c r="X62" s="11">
        <f t="shared" si="9"/>
        <v>0</v>
      </c>
      <c r="Y62" s="11">
        <f t="shared" si="10"/>
        <v>1</v>
      </c>
      <c r="Z62" s="8">
        <f t="shared" si="13"/>
        <v>4.0990264637025042</v>
      </c>
      <c r="AA62" s="6" t="s">
        <v>135</v>
      </c>
      <c r="AB62" s="8">
        <f t="shared" si="11"/>
        <v>1</v>
      </c>
      <c r="AC62" s="8">
        <f t="shared" si="12"/>
        <v>1</v>
      </c>
    </row>
    <row r="63" spans="1:29">
      <c r="A63" s="6" t="s">
        <v>136</v>
      </c>
      <c r="B63" s="6" t="s">
        <v>128</v>
      </c>
      <c r="C63" s="7" t="str">
        <f t="shared" si="0"/>
        <v>S425</v>
      </c>
      <c r="D63" s="8">
        <v>30469933.420000002</v>
      </c>
      <c r="E63" s="8">
        <v>490976338.30000001</v>
      </c>
      <c r="F63" s="6" t="s">
        <v>128</v>
      </c>
      <c r="G63" s="8">
        <f t="shared" si="1"/>
        <v>7.4838715052447213</v>
      </c>
      <c r="H63" s="8">
        <f t="shared" si="1"/>
        <v>8.6910605626049264</v>
      </c>
      <c r="I63" s="8">
        <v>16.113469349999999</v>
      </c>
      <c r="J63" s="12">
        <v>2.2699999999999999E-6</v>
      </c>
      <c r="K63" s="8">
        <v>1.1554842359999999</v>
      </c>
      <c r="L63" s="8">
        <v>5.9320592999999998E-2</v>
      </c>
      <c r="M63" s="6" t="s">
        <v>128</v>
      </c>
      <c r="N63" s="25">
        <f t="shared" si="2"/>
        <v>6.2059881593279624E-2</v>
      </c>
      <c r="O63" s="9">
        <f t="shared" si="2"/>
        <v>1</v>
      </c>
      <c r="P63" s="6" t="s">
        <v>128</v>
      </c>
      <c r="Q63" s="11">
        <f t="shared" si="3"/>
        <v>0</v>
      </c>
      <c r="R63" s="11">
        <f t="shared" si="4"/>
        <v>1</v>
      </c>
      <c r="S63" s="11">
        <f t="shared" si="5"/>
        <v>0</v>
      </c>
      <c r="T63" s="11">
        <f t="shared" si="6"/>
        <v>0</v>
      </c>
      <c r="U63" s="8">
        <f t="shared" si="7"/>
        <v>0</v>
      </c>
      <c r="V63" s="6" t="s">
        <v>128</v>
      </c>
      <c r="W63" s="11">
        <f t="shared" si="8"/>
        <v>0</v>
      </c>
      <c r="X63" s="11">
        <f t="shared" si="9"/>
        <v>0</v>
      </c>
      <c r="Y63" s="11">
        <f t="shared" si="10"/>
        <v>1</v>
      </c>
      <c r="Z63" s="8">
        <f t="shared" si="13"/>
        <v>4.0101952454854572</v>
      </c>
      <c r="AA63" s="6" t="s">
        <v>128</v>
      </c>
      <c r="AB63" s="8">
        <f t="shared" si="11"/>
        <v>1</v>
      </c>
      <c r="AC63" s="8">
        <f t="shared" si="12"/>
        <v>1</v>
      </c>
    </row>
    <row r="64" spans="1:29">
      <c r="A64" s="6" t="s">
        <v>137</v>
      </c>
      <c r="B64" s="6" t="s">
        <v>128</v>
      </c>
      <c r="C64" s="7" t="str">
        <f t="shared" si="0"/>
        <v>S426</v>
      </c>
      <c r="D64" s="8">
        <v>30469933.420000002</v>
      </c>
      <c r="E64" s="8">
        <v>490976338.30000001</v>
      </c>
      <c r="F64" s="6" t="s">
        <v>128</v>
      </c>
      <c r="G64" s="8">
        <f t="shared" si="1"/>
        <v>7.4838715052447213</v>
      </c>
      <c r="H64" s="8">
        <f t="shared" si="1"/>
        <v>8.6910605626049264</v>
      </c>
      <c r="I64" s="8">
        <v>16.113469349999999</v>
      </c>
      <c r="J64" s="12">
        <v>2.2699999999999999E-6</v>
      </c>
      <c r="K64" s="8">
        <v>1.1554842359999999</v>
      </c>
      <c r="L64" s="8">
        <v>5.9320592999999998E-2</v>
      </c>
      <c r="M64" s="6" t="s">
        <v>128</v>
      </c>
      <c r="N64" s="25">
        <f t="shared" si="2"/>
        <v>6.2059881593279624E-2</v>
      </c>
      <c r="O64" s="9">
        <f t="shared" si="2"/>
        <v>1</v>
      </c>
      <c r="P64" s="6" t="s">
        <v>128</v>
      </c>
      <c r="Q64" s="11">
        <f t="shared" si="3"/>
        <v>0</v>
      </c>
      <c r="R64" s="11">
        <f t="shared" si="4"/>
        <v>1</v>
      </c>
      <c r="S64" s="11">
        <f t="shared" si="5"/>
        <v>0</v>
      </c>
      <c r="T64" s="11">
        <f t="shared" si="6"/>
        <v>0</v>
      </c>
      <c r="U64" s="8">
        <f t="shared" si="7"/>
        <v>0</v>
      </c>
      <c r="V64" s="6" t="s">
        <v>128</v>
      </c>
      <c r="W64" s="11">
        <f t="shared" si="8"/>
        <v>0</v>
      </c>
      <c r="X64" s="11">
        <f t="shared" si="9"/>
        <v>0</v>
      </c>
      <c r="Y64" s="11">
        <f t="shared" si="10"/>
        <v>1</v>
      </c>
      <c r="Z64" s="8">
        <f t="shared" si="13"/>
        <v>4.0101952454854572</v>
      </c>
      <c r="AA64" s="6" t="s">
        <v>128</v>
      </c>
      <c r="AB64" s="8">
        <f t="shared" si="11"/>
        <v>1</v>
      </c>
      <c r="AC64" s="8">
        <f t="shared" si="12"/>
        <v>1</v>
      </c>
    </row>
    <row r="65" spans="1:29">
      <c r="A65" s="6" t="s">
        <v>138</v>
      </c>
      <c r="B65" s="6" t="s">
        <v>139</v>
      </c>
      <c r="C65" s="7" t="str">
        <f t="shared" si="0"/>
        <v>T3152</v>
      </c>
      <c r="D65" s="8">
        <v>6057319.2439999999</v>
      </c>
      <c r="E65" s="8">
        <v>90860544.609999999</v>
      </c>
      <c r="F65" s="6" t="s">
        <v>139</v>
      </c>
      <c r="G65" s="8">
        <f t="shared" si="1"/>
        <v>6.7822804632545068</v>
      </c>
      <c r="H65" s="8">
        <f t="shared" si="1"/>
        <v>7.9583753356087961</v>
      </c>
      <c r="I65" s="8">
        <v>15.0001248</v>
      </c>
      <c r="J65" s="12">
        <v>4.8399999999999997E-5</v>
      </c>
      <c r="K65" s="8">
        <v>1.7320508080000001</v>
      </c>
      <c r="L65" s="8">
        <v>0.105886955</v>
      </c>
      <c r="M65" s="6" t="s">
        <v>139</v>
      </c>
      <c r="N65" s="26">
        <f t="shared" si="2"/>
        <v>6.6666112007139997E-2</v>
      </c>
      <c r="O65" s="9">
        <f t="shared" si="2"/>
        <v>1</v>
      </c>
      <c r="P65" s="6" t="s">
        <v>139</v>
      </c>
      <c r="Q65" s="11">
        <f t="shared" si="3"/>
        <v>0</v>
      </c>
      <c r="R65" s="11">
        <f t="shared" si="4"/>
        <v>0</v>
      </c>
      <c r="S65" s="11">
        <f t="shared" si="5"/>
        <v>1</v>
      </c>
      <c r="T65" s="11">
        <f t="shared" si="6"/>
        <v>0</v>
      </c>
      <c r="U65" s="8">
        <f t="shared" si="7"/>
        <v>0</v>
      </c>
      <c r="V65" s="6" t="s">
        <v>139</v>
      </c>
      <c r="W65" s="11">
        <f t="shared" si="8"/>
        <v>0</v>
      </c>
      <c r="X65" s="11">
        <f t="shared" si="9"/>
        <v>0</v>
      </c>
      <c r="Y65" s="11">
        <f t="shared" si="10"/>
        <v>1</v>
      </c>
      <c r="Z65" s="8">
        <f t="shared" si="13"/>
        <v>3.9069025987266786</v>
      </c>
      <c r="AA65" s="6" t="s">
        <v>139</v>
      </c>
      <c r="AB65" s="8">
        <f t="shared" si="11"/>
        <v>1</v>
      </c>
      <c r="AC65" s="8">
        <f t="shared" si="12"/>
        <v>1</v>
      </c>
    </row>
    <row r="66" spans="1:29">
      <c r="A66" s="6" t="s">
        <v>140</v>
      </c>
      <c r="B66" s="6" t="s">
        <v>141</v>
      </c>
      <c r="C66" s="7" t="str">
        <f t="shared" ref="C66:C129" si="14">MID(A66, FIND("(", A66)+1, FIND(")",A66)-FIND("(",A66)-1)</f>
        <v>S23</v>
      </c>
      <c r="D66" s="8">
        <v>8740763.6980000008</v>
      </c>
      <c r="E66" s="8">
        <v>119417378.09999999</v>
      </c>
      <c r="F66" s="6" t="s">
        <v>141</v>
      </c>
      <c r="G66" s="8">
        <f t="shared" ref="G66:H129" si="15">IFERROR(LOG10(D66),0)</f>
        <v>6.9415493794693566</v>
      </c>
      <c r="H66" s="8">
        <f t="shared" si="15"/>
        <v>8.0770675316824523</v>
      </c>
      <c r="I66" s="8">
        <v>13.66212178</v>
      </c>
      <c r="J66" s="8">
        <v>8.4037629999999999E-3</v>
      </c>
      <c r="K66" s="8">
        <v>0.66661966800000005</v>
      </c>
      <c r="L66" s="8">
        <v>0.41346434399999998</v>
      </c>
      <c r="M66" s="6" t="s">
        <v>141</v>
      </c>
      <c r="N66" s="27">
        <f t="shared" ref="N66:O129" si="16">D66/MAX($D66:$E66)</f>
        <v>7.3195072920462997E-2</v>
      </c>
      <c r="O66" s="9">
        <f t="shared" si="16"/>
        <v>1</v>
      </c>
      <c r="P66" s="6" t="s">
        <v>141</v>
      </c>
      <c r="Q66" s="11">
        <f t="shared" ref="Q66:Q129" si="17">IF(ISNUMBER(SEARCH("None",C66)),1,0)</f>
        <v>0</v>
      </c>
      <c r="R66" s="11">
        <f t="shared" ref="R66:R129" si="18">IF(ISNUMBER(SEARCH("S",C66)),1,0)</f>
        <v>1</v>
      </c>
      <c r="S66" s="11">
        <f t="shared" ref="S66:S129" si="19">IF(ISNUMBER(SEARCH("T",C66)),1,0)</f>
        <v>0</v>
      </c>
      <c r="T66" s="11">
        <f t="shared" ref="T66:T129" si="20">IF(ISNUMBER(SEARCH("Y",C66)),1,0)</f>
        <v>0</v>
      </c>
      <c r="U66" s="8">
        <f t="shared" ref="U66:U129" si="21">IF(ISNUMBER(SEARCH("M",C66)),1,0)</f>
        <v>0</v>
      </c>
      <c r="V66" s="6" t="s">
        <v>141</v>
      </c>
      <c r="W66" s="11">
        <f t="shared" ref="W66:W129" si="22">IF(AND(D66&gt;0,E66=0),1,0)</f>
        <v>0</v>
      </c>
      <c r="X66" s="11">
        <f t="shared" ref="X66:X129" si="23">IF(AND(E66&gt;0,D66=0),1,0)</f>
        <v>0</v>
      </c>
      <c r="Y66" s="11">
        <f t="shared" ref="Y66:Y129" si="24">IF(MIN(D66:E66)&gt;0,1,0)</f>
        <v>1</v>
      </c>
      <c r="Z66" s="8">
        <f t="shared" si="13"/>
        <v>3.7721096520912698</v>
      </c>
      <c r="AA66" s="6" t="s">
        <v>141</v>
      </c>
      <c r="AB66" s="8">
        <f t="shared" ref="AB66:AB129" si="25">IF(J66&lt;=0.01,1,0)</f>
        <v>1</v>
      </c>
      <c r="AC66" s="8">
        <f t="shared" ref="AC66:AC129" si="26">IF(J66&lt;=0.05,1,0)</f>
        <v>1</v>
      </c>
    </row>
    <row r="67" spans="1:29">
      <c r="A67" s="6" t="s">
        <v>142</v>
      </c>
      <c r="B67" s="6" t="s">
        <v>143</v>
      </c>
      <c r="C67" s="7" t="str">
        <f t="shared" si="14"/>
        <v>S182</v>
      </c>
      <c r="D67" s="8">
        <v>30220168.379999999</v>
      </c>
      <c r="E67" s="8">
        <v>407358220.30000001</v>
      </c>
      <c r="F67" s="6" t="s">
        <v>143</v>
      </c>
      <c r="G67" s="8">
        <f t="shared" si="15"/>
        <v>7.4802968798011911</v>
      </c>
      <c r="H67" s="8">
        <f t="shared" si="15"/>
        <v>8.6099764845963573</v>
      </c>
      <c r="I67" s="8">
        <v>13.47968069</v>
      </c>
      <c r="J67" s="12">
        <v>6.7100000000000005E-5</v>
      </c>
      <c r="K67" s="8">
        <v>0.46012986099999997</v>
      </c>
      <c r="L67" s="8">
        <v>0.16095733000000001</v>
      </c>
      <c r="M67" s="6" t="s">
        <v>143</v>
      </c>
      <c r="N67" s="27">
        <f t="shared" si="16"/>
        <v>7.4185733524032682E-2</v>
      </c>
      <c r="O67" s="9">
        <f t="shared" si="16"/>
        <v>1</v>
      </c>
      <c r="P67" s="6" t="s">
        <v>143</v>
      </c>
      <c r="Q67" s="11">
        <f t="shared" si="17"/>
        <v>0</v>
      </c>
      <c r="R67" s="11">
        <f t="shared" si="18"/>
        <v>1</v>
      </c>
      <c r="S67" s="11">
        <f t="shared" si="19"/>
        <v>0</v>
      </c>
      <c r="T67" s="11">
        <f t="shared" si="20"/>
        <v>0</v>
      </c>
      <c r="U67" s="8">
        <f t="shared" si="21"/>
        <v>0</v>
      </c>
      <c r="V67" s="6" t="s">
        <v>143</v>
      </c>
      <c r="W67" s="11">
        <f t="shared" si="22"/>
        <v>0</v>
      </c>
      <c r="X67" s="11">
        <f t="shared" si="23"/>
        <v>0</v>
      </c>
      <c r="Y67" s="11">
        <f t="shared" si="24"/>
        <v>1</v>
      </c>
      <c r="Z67" s="8">
        <f t="shared" ref="Z67:Z130" si="27">IFERROR(LOG(IF(D67&gt;0,E67/D67,"infinite"),2),"infinite")</f>
        <v>3.7527144173903153</v>
      </c>
      <c r="AA67" s="6" t="s">
        <v>143</v>
      </c>
      <c r="AB67" s="8">
        <f t="shared" si="25"/>
        <v>1</v>
      </c>
      <c r="AC67" s="8">
        <f t="shared" si="26"/>
        <v>1</v>
      </c>
    </row>
    <row r="68" spans="1:29">
      <c r="A68" s="6" t="s">
        <v>144</v>
      </c>
      <c r="B68" s="6" t="s">
        <v>145</v>
      </c>
      <c r="C68" s="7" t="str">
        <f t="shared" si="14"/>
        <v>T1047</v>
      </c>
      <c r="D68" s="8">
        <v>8536252.7019999996</v>
      </c>
      <c r="E68" s="8">
        <v>107530705.7</v>
      </c>
      <c r="F68" s="6" t="s">
        <v>145</v>
      </c>
      <c r="G68" s="8">
        <f t="shared" si="15"/>
        <v>6.9312672631947301</v>
      </c>
      <c r="H68" s="8">
        <f t="shared" si="15"/>
        <v>8.0315324959904419</v>
      </c>
      <c r="I68" s="8">
        <v>12.596944990000001</v>
      </c>
      <c r="J68" s="8">
        <v>5.711491E-3</v>
      </c>
      <c r="K68" s="8">
        <v>0.88612309</v>
      </c>
      <c r="L68" s="8">
        <v>0.37345583100000002</v>
      </c>
      <c r="M68" s="6" t="s">
        <v>145</v>
      </c>
      <c r="N68" s="28">
        <f t="shared" si="16"/>
        <v>7.9384326982985656E-2</v>
      </c>
      <c r="O68" s="9">
        <f t="shared" si="16"/>
        <v>1</v>
      </c>
      <c r="P68" s="6" t="s">
        <v>145</v>
      </c>
      <c r="Q68" s="11">
        <f t="shared" si="17"/>
        <v>0</v>
      </c>
      <c r="R68" s="11">
        <f t="shared" si="18"/>
        <v>0</v>
      </c>
      <c r="S68" s="11">
        <f t="shared" si="19"/>
        <v>1</v>
      </c>
      <c r="T68" s="11">
        <f t="shared" si="20"/>
        <v>0</v>
      </c>
      <c r="U68" s="8">
        <f t="shared" si="21"/>
        <v>0</v>
      </c>
      <c r="V68" s="6" t="s">
        <v>145</v>
      </c>
      <c r="W68" s="11">
        <f t="shared" si="22"/>
        <v>0</v>
      </c>
      <c r="X68" s="11">
        <f t="shared" si="23"/>
        <v>0</v>
      </c>
      <c r="Y68" s="11">
        <f t="shared" si="24"/>
        <v>1</v>
      </c>
      <c r="Z68" s="8">
        <f t="shared" si="27"/>
        <v>3.6550019886518617</v>
      </c>
      <c r="AA68" s="6" t="s">
        <v>145</v>
      </c>
      <c r="AB68" s="8">
        <f t="shared" si="25"/>
        <v>1</v>
      </c>
      <c r="AC68" s="8">
        <f t="shared" si="26"/>
        <v>1</v>
      </c>
    </row>
    <row r="69" spans="1:29">
      <c r="A69" s="6" t="s">
        <v>146</v>
      </c>
      <c r="B69" s="6" t="s">
        <v>147</v>
      </c>
      <c r="C69" s="7" t="str">
        <f t="shared" si="14"/>
        <v>S3801</v>
      </c>
      <c r="D69" s="8">
        <v>51725557.909999996</v>
      </c>
      <c r="E69" s="8">
        <v>647381022.39999998</v>
      </c>
      <c r="F69" s="6" t="s">
        <v>147</v>
      </c>
      <c r="G69" s="8">
        <f t="shared" si="15"/>
        <v>7.7137051836476358</v>
      </c>
      <c r="H69" s="8">
        <f t="shared" si="15"/>
        <v>8.8111599641617637</v>
      </c>
      <c r="I69" s="8">
        <v>12.51568951</v>
      </c>
      <c r="J69" s="12">
        <v>2.8600000000000001E-5</v>
      </c>
      <c r="K69" s="8">
        <v>1.5750473279999999</v>
      </c>
      <c r="L69" s="8">
        <v>6.3432622999999994E-2</v>
      </c>
      <c r="M69" s="6" t="s">
        <v>147</v>
      </c>
      <c r="N69" s="28">
        <f t="shared" si="16"/>
        <v>7.9899713028720995E-2</v>
      </c>
      <c r="O69" s="9">
        <f t="shared" si="16"/>
        <v>1</v>
      </c>
      <c r="P69" s="6" t="s">
        <v>147</v>
      </c>
      <c r="Q69" s="11">
        <f t="shared" si="17"/>
        <v>0</v>
      </c>
      <c r="R69" s="11">
        <f t="shared" si="18"/>
        <v>1</v>
      </c>
      <c r="S69" s="11">
        <f t="shared" si="19"/>
        <v>0</v>
      </c>
      <c r="T69" s="11">
        <f t="shared" si="20"/>
        <v>0</v>
      </c>
      <c r="U69" s="8">
        <f t="shared" si="21"/>
        <v>0</v>
      </c>
      <c r="V69" s="6" t="s">
        <v>147</v>
      </c>
      <c r="W69" s="11">
        <f t="shared" si="22"/>
        <v>0</v>
      </c>
      <c r="X69" s="11">
        <f t="shared" si="23"/>
        <v>0</v>
      </c>
      <c r="Y69" s="11">
        <f t="shared" si="24"/>
        <v>1</v>
      </c>
      <c r="Z69" s="8">
        <f t="shared" si="27"/>
        <v>3.6456658682583258</v>
      </c>
      <c r="AA69" s="6" t="s">
        <v>147</v>
      </c>
      <c r="AB69" s="8">
        <f t="shared" si="25"/>
        <v>1</v>
      </c>
      <c r="AC69" s="8">
        <f t="shared" si="26"/>
        <v>1</v>
      </c>
    </row>
    <row r="70" spans="1:29">
      <c r="A70" s="6" t="s">
        <v>148</v>
      </c>
      <c r="B70" s="6" t="s">
        <v>149</v>
      </c>
      <c r="C70" s="7" t="str">
        <f t="shared" si="14"/>
        <v>T322</v>
      </c>
      <c r="D70" s="8">
        <v>51725557.909999996</v>
      </c>
      <c r="E70" s="8">
        <v>647381022.39999998</v>
      </c>
      <c r="F70" s="6" t="s">
        <v>149</v>
      </c>
      <c r="G70" s="8">
        <f t="shared" si="15"/>
        <v>7.7137051836476358</v>
      </c>
      <c r="H70" s="8">
        <f t="shared" si="15"/>
        <v>8.8111599641617637</v>
      </c>
      <c r="I70" s="8">
        <v>12.51568951</v>
      </c>
      <c r="J70" s="12">
        <v>2.8600000000000001E-5</v>
      </c>
      <c r="K70" s="8">
        <v>1.5750473279999999</v>
      </c>
      <c r="L70" s="8">
        <v>6.3432622999999994E-2</v>
      </c>
      <c r="M70" s="6" t="s">
        <v>149</v>
      </c>
      <c r="N70" s="28">
        <f t="shared" si="16"/>
        <v>7.9899713028720995E-2</v>
      </c>
      <c r="O70" s="9">
        <f t="shared" si="16"/>
        <v>1</v>
      </c>
      <c r="P70" s="6" t="s">
        <v>149</v>
      </c>
      <c r="Q70" s="11">
        <f t="shared" si="17"/>
        <v>0</v>
      </c>
      <c r="R70" s="11">
        <f t="shared" si="18"/>
        <v>0</v>
      </c>
      <c r="S70" s="11">
        <f t="shared" si="19"/>
        <v>1</v>
      </c>
      <c r="T70" s="11">
        <f t="shared" si="20"/>
        <v>0</v>
      </c>
      <c r="U70" s="8">
        <f t="shared" si="21"/>
        <v>0</v>
      </c>
      <c r="V70" s="6" t="s">
        <v>149</v>
      </c>
      <c r="W70" s="11">
        <f t="shared" si="22"/>
        <v>0</v>
      </c>
      <c r="X70" s="11">
        <f t="shared" si="23"/>
        <v>0</v>
      </c>
      <c r="Y70" s="11">
        <f t="shared" si="24"/>
        <v>1</v>
      </c>
      <c r="Z70" s="8">
        <f t="shared" si="27"/>
        <v>3.6456658682583258</v>
      </c>
      <c r="AA70" s="6" t="s">
        <v>149</v>
      </c>
      <c r="AB70" s="8">
        <f t="shared" si="25"/>
        <v>1</v>
      </c>
      <c r="AC70" s="8">
        <f t="shared" si="26"/>
        <v>1</v>
      </c>
    </row>
    <row r="71" spans="1:29">
      <c r="A71" s="6" t="s">
        <v>150</v>
      </c>
      <c r="B71" s="6" t="s">
        <v>151</v>
      </c>
      <c r="C71" s="7" t="str">
        <f t="shared" si="14"/>
        <v>S641</v>
      </c>
      <c r="D71" s="8">
        <v>51725557.909999996</v>
      </c>
      <c r="E71" s="8">
        <v>647381022.39999998</v>
      </c>
      <c r="F71" s="6" t="s">
        <v>151</v>
      </c>
      <c r="G71" s="8">
        <f t="shared" si="15"/>
        <v>7.7137051836476358</v>
      </c>
      <c r="H71" s="8">
        <f t="shared" si="15"/>
        <v>8.8111599641617637</v>
      </c>
      <c r="I71" s="8">
        <v>12.51568951</v>
      </c>
      <c r="J71" s="12">
        <v>2.8600000000000001E-5</v>
      </c>
      <c r="K71" s="8">
        <v>1.5750473279999999</v>
      </c>
      <c r="L71" s="8">
        <v>6.3432622999999994E-2</v>
      </c>
      <c r="M71" s="6" t="s">
        <v>151</v>
      </c>
      <c r="N71" s="28">
        <f t="shared" si="16"/>
        <v>7.9899713028720995E-2</v>
      </c>
      <c r="O71" s="9">
        <f t="shared" si="16"/>
        <v>1</v>
      </c>
      <c r="P71" s="6" t="s">
        <v>151</v>
      </c>
      <c r="Q71" s="11">
        <f t="shared" si="17"/>
        <v>0</v>
      </c>
      <c r="R71" s="11">
        <f t="shared" si="18"/>
        <v>1</v>
      </c>
      <c r="S71" s="11">
        <f t="shared" si="19"/>
        <v>0</v>
      </c>
      <c r="T71" s="11">
        <f t="shared" si="20"/>
        <v>0</v>
      </c>
      <c r="U71" s="8">
        <f t="shared" si="21"/>
        <v>0</v>
      </c>
      <c r="V71" s="6" t="s">
        <v>151</v>
      </c>
      <c r="W71" s="11">
        <f t="shared" si="22"/>
        <v>0</v>
      </c>
      <c r="X71" s="11">
        <f t="shared" si="23"/>
        <v>0</v>
      </c>
      <c r="Y71" s="11">
        <f t="shared" si="24"/>
        <v>1</v>
      </c>
      <c r="Z71" s="8">
        <f t="shared" si="27"/>
        <v>3.6456658682583258</v>
      </c>
      <c r="AA71" s="6" t="s">
        <v>151</v>
      </c>
      <c r="AB71" s="8">
        <f t="shared" si="25"/>
        <v>1</v>
      </c>
      <c r="AC71" s="8">
        <f t="shared" si="26"/>
        <v>1</v>
      </c>
    </row>
    <row r="72" spans="1:29">
      <c r="A72" s="6" t="s">
        <v>152</v>
      </c>
      <c r="B72" s="6" t="s">
        <v>153</v>
      </c>
      <c r="C72" s="7" t="str">
        <f t="shared" si="14"/>
        <v>S43</v>
      </c>
      <c r="D72" s="8">
        <v>16196529.890000001</v>
      </c>
      <c r="E72" s="8">
        <v>195133493.19999999</v>
      </c>
      <c r="F72" s="6" t="s">
        <v>153</v>
      </c>
      <c r="G72" s="8">
        <f t="shared" si="15"/>
        <v>7.2094219768231298</v>
      </c>
      <c r="H72" s="8">
        <f t="shared" si="15"/>
        <v>8.2903318191819171</v>
      </c>
      <c r="I72" s="8">
        <v>12.047858059999999</v>
      </c>
      <c r="J72" s="8">
        <v>4.6891060000000002E-3</v>
      </c>
      <c r="K72" s="8">
        <v>1.584790878</v>
      </c>
      <c r="L72" s="8">
        <v>0.33829002400000002</v>
      </c>
      <c r="M72" s="6" t="s">
        <v>153</v>
      </c>
      <c r="N72" s="29">
        <f t="shared" si="16"/>
        <v>8.3002305879901095E-2</v>
      </c>
      <c r="O72" s="9">
        <f t="shared" si="16"/>
        <v>1</v>
      </c>
      <c r="P72" s="6" t="s">
        <v>153</v>
      </c>
      <c r="Q72" s="11">
        <f t="shared" si="17"/>
        <v>0</v>
      </c>
      <c r="R72" s="11">
        <f t="shared" si="18"/>
        <v>1</v>
      </c>
      <c r="S72" s="11">
        <f t="shared" si="19"/>
        <v>0</v>
      </c>
      <c r="T72" s="11">
        <f t="shared" si="20"/>
        <v>0</v>
      </c>
      <c r="U72" s="8">
        <f t="shared" si="21"/>
        <v>0</v>
      </c>
      <c r="V72" s="6" t="s">
        <v>153</v>
      </c>
      <c r="W72" s="11">
        <f t="shared" si="22"/>
        <v>0</v>
      </c>
      <c r="X72" s="11">
        <f t="shared" si="23"/>
        <v>0</v>
      </c>
      <c r="Y72" s="11">
        <f t="shared" si="24"/>
        <v>1</v>
      </c>
      <c r="Z72" s="8">
        <f t="shared" si="27"/>
        <v>3.5907047733719257</v>
      </c>
      <c r="AA72" s="6" t="s">
        <v>153</v>
      </c>
      <c r="AB72" s="8">
        <f t="shared" si="25"/>
        <v>1</v>
      </c>
      <c r="AC72" s="8">
        <f t="shared" si="26"/>
        <v>1</v>
      </c>
    </row>
    <row r="73" spans="1:29">
      <c r="A73" s="6" t="s">
        <v>154</v>
      </c>
      <c r="B73" s="6" t="s">
        <v>155</v>
      </c>
      <c r="C73" s="7" t="str">
        <f t="shared" si="14"/>
        <v>Y216</v>
      </c>
      <c r="D73" s="8">
        <v>1098115556</v>
      </c>
      <c r="E73" s="8">
        <v>13128734672</v>
      </c>
      <c r="F73" s="6" t="s">
        <v>155</v>
      </c>
      <c r="G73" s="8">
        <f t="shared" si="15"/>
        <v>9.0406480438413297</v>
      </c>
      <c r="H73" s="8">
        <f t="shared" si="15"/>
        <v>10.118222871447548</v>
      </c>
      <c r="I73" s="8">
        <v>11.955695</v>
      </c>
      <c r="J73" s="8">
        <v>1.92098E-4</v>
      </c>
      <c r="K73" s="8">
        <v>0.32744329100000003</v>
      </c>
      <c r="L73" s="8">
        <v>0.194434685</v>
      </c>
      <c r="M73" s="6" t="s">
        <v>155</v>
      </c>
      <c r="N73" s="29">
        <f t="shared" si="16"/>
        <v>8.3642147048792151E-2</v>
      </c>
      <c r="O73" s="9">
        <f t="shared" si="16"/>
        <v>1</v>
      </c>
      <c r="P73" s="6" t="s">
        <v>155</v>
      </c>
      <c r="Q73" s="11">
        <f t="shared" si="17"/>
        <v>0</v>
      </c>
      <c r="R73" s="11">
        <f t="shared" si="18"/>
        <v>0</v>
      </c>
      <c r="S73" s="11">
        <f t="shared" si="19"/>
        <v>0</v>
      </c>
      <c r="T73" s="11">
        <f t="shared" si="20"/>
        <v>1</v>
      </c>
      <c r="U73" s="8">
        <f t="shared" si="21"/>
        <v>0</v>
      </c>
      <c r="V73" s="6" t="s">
        <v>155</v>
      </c>
      <c r="W73" s="11">
        <f t="shared" si="22"/>
        <v>0</v>
      </c>
      <c r="X73" s="11">
        <f t="shared" si="23"/>
        <v>0</v>
      </c>
      <c r="Y73" s="11">
        <f t="shared" si="24"/>
        <v>1</v>
      </c>
      <c r="Z73" s="8">
        <f t="shared" si="27"/>
        <v>3.5796260941685074</v>
      </c>
      <c r="AA73" s="6" t="s">
        <v>155</v>
      </c>
      <c r="AB73" s="8">
        <f t="shared" si="25"/>
        <v>1</v>
      </c>
      <c r="AC73" s="8">
        <f t="shared" si="26"/>
        <v>1</v>
      </c>
    </row>
    <row r="74" spans="1:29">
      <c r="A74" s="6" t="s">
        <v>156</v>
      </c>
      <c r="B74" s="6" t="s">
        <v>157</v>
      </c>
      <c r="C74" s="7" t="str">
        <f t="shared" si="14"/>
        <v>S114</v>
      </c>
      <c r="D74" s="8">
        <v>1050220.2379999999</v>
      </c>
      <c r="E74" s="8">
        <v>12335031.85</v>
      </c>
      <c r="F74" s="6" t="s">
        <v>157</v>
      </c>
      <c r="G74" s="8">
        <f t="shared" si="15"/>
        <v>6.0212803829922104</v>
      </c>
      <c r="H74" s="8">
        <f t="shared" si="15"/>
        <v>7.0911402752089243</v>
      </c>
      <c r="I74" s="8">
        <v>11.74518582</v>
      </c>
      <c r="J74" s="12">
        <v>9.0600000000000007E-5</v>
      </c>
      <c r="K74" s="8">
        <v>1.0770392040000001</v>
      </c>
      <c r="L74" s="8">
        <v>0.144844206</v>
      </c>
      <c r="M74" s="6" t="s">
        <v>157</v>
      </c>
      <c r="N74" s="30">
        <f t="shared" si="16"/>
        <v>8.5141266822103906E-2</v>
      </c>
      <c r="O74" s="9">
        <f t="shared" si="16"/>
        <v>1</v>
      </c>
      <c r="P74" s="6" t="s">
        <v>157</v>
      </c>
      <c r="Q74" s="11">
        <f t="shared" si="17"/>
        <v>0</v>
      </c>
      <c r="R74" s="11">
        <f t="shared" si="18"/>
        <v>1</v>
      </c>
      <c r="S74" s="11">
        <f t="shared" si="19"/>
        <v>0</v>
      </c>
      <c r="T74" s="11">
        <f t="shared" si="20"/>
        <v>0</v>
      </c>
      <c r="U74" s="8">
        <f t="shared" si="21"/>
        <v>0</v>
      </c>
      <c r="V74" s="6" t="s">
        <v>157</v>
      </c>
      <c r="W74" s="11">
        <f t="shared" si="22"/>
        <v>0</v>
      </c>
      <c r="X74" s="11">
        <f t="shared" si="23"/>
        <v>0</v>
      </c>
      <c r="Y74" s="11">
        <f t="shared" si="24"/>
        <v>1</v>
      </c>
      <c r="Z74" s="8">
        <f t="shared" si="27"/>
        <v>3.5539976335478678</v>
      </c>
      <c r="AA74" s="6" t="s">
        <v>157</v>
      </c>
      <c r="AB74" s="8">
        <f t="shared" si="25"/>
        <v>1</v>
      </c>
      <c r="AC74" s="8">
        <f t="shared" si="26"/>
        <v>1</v>
      </c>
    </row>
    <row r="75" spans="1:29">
      <c r="A75" s="6" t="s">
        <v>158</v>
      </c>
      <c r="B75" s="6" t="s">
        <v>145</v>
      </c>
      <c r="C75" s="7" t="str">
        <f t="shared" si="14"/>
        <v>S2205</v>
      </c>
      <c r="D75" s="8">
        <v>4865591.4220000003</v>
      </c>
      <c r="E75" s="8">
        <v>49710223.950000003</v>
      </c>
      <c r="F75" s="6" t="s">
        <v>145</v>
      </c>
      <c r="G75" s="8">
        <f t="shared" si="15"/>
        <v>6.6871356371429229</v>
      </c>
      <c r="H75" s="8">
        <f t="shared" si="15"/>
        <v>7.696445719687584</v>
      </c>
      <c r="I75" s="8">
        <v>10.216686859999999</v>
      </c>
      <c r="J75" s="8">
        <v>3.707995E-3</v>
      </c>
      <c r="K75" s="8">
        <v>1.7320508080000001</v>
      </c>
      <c r="L75" s="8">
        <v>0.29469755199999997</v>
      </c>
      <c r="M75" s="6" t="s">
        <v>145</v>
      </c>
      <c r="N75" s="31">
        <f t="shared" si="16"/>
        <v>9.7879088754336624E-2</v>
      </c>
      <c r="O75" s="9">
        <f t="shared" si="16"/>
        <v>1</v>
      </c>
      <c r="P75" s="6" t="s">
        <v>145</v>
      </c>
      <c r="Q75" s="11">
        <f t="shared" si="17"/>
        <v>0</v>
      </c>
      <c r="R75" s="11">
        <f t="shared" si="18"/>
        <v>1</v>
      </c>
      <c r="S75" s="11">
        <f t="shared" si="19"/>
        <v>0</v>
      </c>
      <c r="T75" s="11">
        <f t="shared" si="20"/>
        <v>0</v>
      </c>
      <c r="U75" s="8">
        <f t="shared" si="21"/>
        <v>0</v>
      </c>
      <c r="V75" s="6" t="s">
        <v>145</v>
      </c>
      <c r="W75" s="11">
        <f t="shared" si="22"/>
        <v>0</v>
      </c>
      <c r="X75" s="11">
        <f t="shared" si="23"/>
        <v>0</v>
      </c>
      <c r="Y75" s="11">
        <f t="shared" si="24"/>
        <v>1</v>
      </c>
      <c r="Z75" s="8">
        <f t="shared" si="27"/>
        <v>3.3528555196581906</v>
      </c>
      <c r="AA75" s="6" t="s">
        <v>145</v>
      </c>
      <c r="AB75" s="8">
        <f t="shared" si="25"/>
        <v>1</v>
      </c>
      <c r="AC75" s="8">
        <f t="shared" si="26"/>
        <v>1</v>
      </c>
    </row>
    <row r="76" spans="1:29">
      <c r="A76" s="6" t="s">
        <v>159</v>
      </c>
      <c r="B76" s="6" t="s">
        <v>160</v>
      </c>
      <c r="C76" s="7" t="str">
        <f t="shared" si="14"/>
        <v>S545</v>
      </c>
      <c r="D76" s="8">
        <v>25256295.789999999</v>
      </c>
      <c r="E76" s="8">
        <v>257017151.09999999</v>
      </c>
      <c r="F76" s="6" t="s">
        <v>160</v>
      </c>
      <c r="G76" s="8">
        <f t="shared" si="15"/>
        <v>7.4023696551691058</v>
      </c>
      <c r="H76" s="8">
        <f t="shared" si="15"/>
        <v>8.409962105352907</v>
      </c>
      <c r="I76" s="8">
        <v>10.176359720000001</v>
      </c>
      <c r="J76" s="8">
        <v>9.3368849999999996E-3</v>
      </c>
      <c r="K76" s="8">
        <v>1.7320508080000001</v>
      </c>
      <c r="L76" s="8">
        <v>0.37823648599999998</v>
      </c>
      <c r="M76" s="6" t="s">
        <v>160</v>
      </c>
      <c r="N76" s="31">
        <f t="shared" si="16"/>
        <v>9.826696655031128E-2</v>
      </c>
      <c r="O76" s="9">
        <f t="shared" si="16"/>
        <v>1</v>
      </c>
      <c r="P76" s="6" t="s">
        <v>160</v>
      </c>
      <c r="Q76" s="11">
        <f t="shared" si="17"/>
        <v>0</v>
      </c>
      <c r="R76" s="11">
        <f t="shared" si="18"/>
        <v>1</v>
      </c>
      <c r="S76" s="11">
        <f t="shared" si="19"/>
        <v>0</v>
      </c>
      <c r="T76" s="11">
        <f t="shared" si="20"/>
        <v>0</v>
      </c>
      <c r="U76" s="8">
        <f t="shared" si="21"/>
        <v>0</v>
      </c>
      <c r="V76" s="6" t="s">
        <v>160</v>
      </c>
      <c r="W76" s="11">
        <f t="shared" si="22"/>
        <v>0</v>
      </c>
      <c r="X76" s="11">
        <f t="shared" si="23"/>
        <v>0</v>
      </c>
      <c r="Y76" s="11">
        <f t="shared" si="24"/>
        <v>1</v>
      </c>
      <c r="Z76" s="8">
        <f t="shared" si="27"/>
        <v>3.3471496684619666</v>
      </c>
      <c r="AA76" s="6" t="s">
        <v>160</v>
      </c>
      <c r="AB76" s="8">
        <f t="shared" si="25"/>
        <v>1</v>
      </c>
      <c r="AC76" s="8">
        <f t="shared" si="26"/>
        <v>1</v>
      </c>
    </row>
    <row r="77" spans="1:29">
      <c r="A77" s="6" t="s">
        <v>161</v>
      </c>
      <c r="B77" s="6" t="s">
        <v>162</v>
      </c>
      <c r="C77" s="7" t="str">
        <f t="shared" si="14"/>
        <v>S89</v>
      </c>
      <c r="D77" s="8">
        <v>45788981.880000003</v>
      </c>
      <c r="E77" s="8">
        <v>464712017.19999999</v>
      </c>
      <c r="F77" s="6" t="s">
        <v>162</v>
      </c>
      <c r="G77" s="8">
        <f t="shared" si="15"/>
        <v>7.660760987078393</v>
      </c>
      <c r="H77" s="8">
        <f t="shared" si="15"/>
        <v>8.6671839032431617</v>
      </c>
      <c r="I77" s="8">
        <v>10.148992140000001</v>
      </c>
      <c r="J77" s="8">
        <v>8.4669529999999993E-3</v>
      </c>
      <c r="K77" s="8">
        <v>1.0505701620000001</v>
      </c>
      <c r="L77" s="8">
        <v>0.39219964000000002</v>
      </c>
      <c r="M77" s="6" t="s">
        <v>162</v>
      </c>
      <c r="N77" s="31">
        <f t="shared" si="16"/>
        <v>9.8531951370419618E-2</v>
      </c>
      <c r="O77" s="9">
        <f t="shared" si="16"/>
        <v>1</v>
      </c>
      <c r="P77" s="6" t="s">
        <v>162</v>
      </c>
      <c r="Q77" s="11">
        <f t="shared" si="17"/>
        <v>0</v>
      </c>
      <c r="R77" s="11">
        <f t="shared" si="18"/>
        <v>1</v>
      </c>
      <c r="S77" s="11">
        <f t="shared" si="19"/>
        <v>0</v>
      </c>
      <c r="T77" s="11">
        <f t="shared" si="20"/>
        <v>0</v>
      </c>
      <c r="U77" s="8">
        <f t="shared" si="21"/>
        <v>0</v>
      </c>
      <c r="V77" s="6" t="s">
        <v>162</v>
      </c>
      <c r="W77" s="11">
        <f t="shared" si="22"/>
        <v>0</v>
      </c>
      <c r="X77" s="11">
        <f t="shared" si="23"/>
        <v>0</v>
      </c>
      <c r="Y77" s="11">
        <f t="shared" si="24"/>
        <v>1</v>
      </c>
      <c r="Z77" s="8">
        <f t="shared" si="27"/>
        <v>3.3432645605462135</v>
      </c>
      <c r="AA77" s="6" t="s">
        <v>162</v>
      </c>
      <c r="AB77" s="8">
        <f t="shared" si="25"/>
        <v>1</v>
      </c>
      <c r="AC77" s="8">
        <f t="shared" si="26"/>
        <v>1</v>
      </c>
    </row>
    <row r="78" spans="1:29">
      <c r="A78" s="6" t="s">
        <v>163</v>
      </c>
      <c r="B78" s="6" t="s">
        <v>162</v>
      </c>
      <c r="C78" s="7" t="str">
        <f t="shared" si="14"/>
        <v>S90</v>
      </c>
      <c r="D78" s="8">
        <v>45788981.880000003</v>
      </c>
      <c r="E78" s="8">
        <v>464712017.19999999</v>
      </c>
      <c r="F78" s="6" t="s">
        <v>162</v>
      </c>
      <c r="G78" s="8">
        <f t="shared" si="15"/>
        <v>7.660760987078393</v>
      </c>
      <c r="H78" s="8">
        <f t="shared" si="15"/>
        <v>8.6671839032431617</v>
      </c>
      <c r="I78" s="8">
        <v>10.148992140000001</v>
      </c>
      <c r="J78" s="8">
        <v>8.4669529999999993E-3</v>
      </c>
      <c r="K78" s="8">
        <v>1.0505701620000001</v>
      </c>
      <c r="L78" s="8">
        <v>0.39219964000000002</v>
      </c>
      <c r="M78" s="6" t="s">
        <v>162</v>
      </c>
      <c r="N78" s="31">
        <f t="shared" si="16"/>
        <v>9.8531951370419618E-2</v>
      </c>
      <c r="O78" s="9">
        <f t="shared" si="16"/>
        <v>1</v>
      </c>
      <c r="P78" s="6" t="s">
        <v>162</v>
      </c>
      <c r="Q78" s="11">
        <f t="shared" si="17"/>
        <v>0</v>
      </c>
      <c r="R78" s="11">
        <f t="shared" si="18"/>
        <v>1</v>
      </c>
      <c r="S78" s="11">
        <f t="shared" si="19"/>
        <v>0</v>
      </c>
      <c r="T78" s="11">
        <f t="shared" si="20"/>
        <v>0</v>
      </c>
      <c r="U78" s="8">
        <f t="shared" si="21"/>
        <v>0</v>
      </c>
      <c r="V78" s="6" t="s">
        <v>162</v>
      </c>
      <c r="W78" s="11">
        <f t="shared" si="22"/>
        <v>0</v>
      </c>
      <c r="X78" s="11">
        <f t="shared" si="23"/>
        <v>0</v>
      </c>
      <c r="Y78" s="11">
        <f t="shared" si="24"/>
        <v>1</v>
      </c>
      <c r="Z78" s="8">
        <f t="shared" si="27"/>
        <v>3.3432645605462135</v>
      </c>
      <c r="AA78" s="6" t="s">
        <v>162</v>
      </c>
      <c r="AB78" s="8">
        <f t="shared" si="25"/>
        <v>1</v>
      </c>
      <c r="AC78" s="8">
        <f t="shared" si="26"/>
        <v>1</v>
      </c>
    </row>
    <row r="79" spans="1:29">
      <c r="A79" s="6" t="s">
        <v>164</v>
      </c>
      <c r="B79" s="6" t="s">
        <v>165</v>
      </c>
      <c r="C79" s="7" t="str">
        <f t="shared" si="14"/>
        <v>T168</v>
      </c>
      <c r="D79" s="8">
        <v>20742190.27</v>
      </c>
      <c r="E79" s="8">
        <v>207326503</v>
      </c>
      <c r="F79" s="6" t="s">
        <v>165</v>
      </c>
      <c r="G79" s="8">
        <f t="shared" si="15"/>
        <v>7.3168546137671493</v>
      </c>
      <c r="H79" s="8">
        <f t="shared" si="15"/>
        <v>8.3166548224553729</v>
      </c>
      <c r="I79" s="8">
        <v>9.9954006910000004</v>
      </c>
      <c r="J79" s="8">
        <v>2.8009399999999999E-4</v>
      </c>
      <c r="K79" s="8">
        <v>1.7320508080000001</v>
      </c>
      <c r="L79" s="8">
        <v>0.112226754</v>
      </c>
      <c r="M79" s="6" t="s">
        <v>165</v>
      </c>
      <c r="N79" s="32">
        <f t="shared" si="16"/>
        <v>0.10004601423292225</v>
      </c>
      <c r="O79" s="9">
        <f t="shared" si="16"/>
        <v>1</v>
      </c>
      <c r="P79" s="6" t="s">
        <v>165</v>
      </c>
      <c r="Q79" s="11">
        <f t="shared" si="17"/>
        <v>0</v>
      </c>
      <c r="R79" s="11">
        <f t="shared" si="18"/>
        <v>0</v>
      </c>
      <c r="S79" s="11">
        <f t="shared" si="19"/>
        <v>1</v>
      </c>
      <c r="T79" s="11">
        <f t="shared" si="20"/>
        <v>0</v>
      </c>
      <c r="U79" s="8">
        <f t="shared" si="21"/>
        <v>0</v>
      </c>
      <c r="V79" s="6" t="s">
        <v>165</v>
      </c>
      <c r="W79" s="11">
        <f t="shared" si="22"/>
        <v>0</v>
      </c>
      <c r="X79" s="11">
        <f t="shared" si="23"/>
        <v>0</v>
      </c>
      <c r="Y79" s="11">
        <f t="shared" si="24"/>
        <v>1</v>
      </c>
      <c r="Z79" s="8">
        <f t="shared" si="27"/>
        <v>3.3212644025156592</v>
      </c>
      <c r="AA79" s="6" t="s">
        <v>165</v>
      </c>
      <c r="AB79" s="8">
        <f t="shared" si="25"/>
        <v>1</v>
      </c>
      <c r="AC79" s="8">
        <f t="shared" si="26"/>
        <v>1</v>
      </c>
    </row>
    <row r="80" spans="1:29">
      <c r="A80" s="6" t="s">
        <v>166</v>
      </c>
      <c r="B80" s="6" t="s">
        <v>167</v>
      </c>
      <c r="C80" s="7" t="str">
        <f t="shared" si="14"/>
        <v>S207</v>
      </c>
      <c r="D80" s="8">
        <v>12974420.119999999</v>
      </c>
      <c r="E80" s="8">
        <v>127153838.5</v>
      </c>
      <c r="F80" s="6" t="s">
        <v>167</v>
      </c>
      <c r="G80" s="8">
        <f t="shared" si="15"/>
        <v>7.1130879565542582</v>
      </c>
      <c r="H80" s="8">
        <f t="shared" si="15"/>
        <v>8.1043294751228672</v>
      </c>
      <c r="I80" s="8">
        <v>9.8003484820000004</v>
      </c>
      <c r="J80" s="8">
        <v>2.6573999999999999E-4</v>
      </c>
      <c r="K80" s="8">
        <v>1.394151175</v>
      </c>
      <c r="L80" s="8">
        <v>0.14626645499999999</v>
      </c>
      <c r="M80" s="6" t="s">
        <v>167</v>
      </c>
      <c r="N80" s="32">
        <f t="shared" si="16"/>
        <v>0.10203718796896563</v>
      </c>
      <c r="O80" s="9">
        <f t="shared" si="16"/>
        <v>1</v>
      </c>
      <c r="P80" s="6" t="s">
        <v>167</v>
      </c>
      <c r="Q80" s="11">
        <f t="shared" si="17"/>
        <v>0</v>
      </c>
      <c r="R80" s="11">
        <f t="shared" si="18"/>
        <v>1</v>
      </c>
      <c r="S80" s="11">
        <f t="shared" si="19"/>
        <v>0</v>
      </c>
      <c r="T80" s="11">
        <f t="shared" si="20"/>
        <v>0</v>
      </c>
      <c r="U80" s="8">
        <f t="shared" si="21"/>
        <v>0</v>
      </c>
      <c r="V80" s="6" t="s">
        <v>167</v>
      </c>
      <c r="W80" s="11">
        <f t="shared" si="22"/>
        <v>0</v>
      </c>
      <c r="X80" s="11">
        <f t="shared" si="23"/>
        <v>0</v>
      </c>
      <c r="Y80" s="11">
        <f t="shared" si="24"/>
        <v>1</v>
      </c>
      <c r="Z80" s="8">
        <f t="shared" si="27"/>
        <v>3.2928330493518767</v>
      </c>
      <c r="AA80" s="6" t="s">
        <v>167</v>
      </c>
      <c r="AB80" s="8">
        <f t="shared" si="25"/>
        <v>1</v>
      </c>
      <c r="AC80" s="8">
        <f t="shared" si="26"/>
        <v>1</v>
      </c>
    </row>
    <row r="81" spans="1:29">
      <c r="A81" s="6" t="s">
        <v>168</v>
      </c>
      <c r="B81" s="6" t="s">
        <v>167</v>
      </c>
      <c r="C81" s="7" t="str">
        <f t="shared" si="14"/>
        <v>S210</v>
      </c>
      <c r="D81" s="8">
        <v>12974420.119999999</v>
      </c>
      <c r="E81" s="8">
        <v>127153838.5</v>
      </c>
      <c r="F81" s="6" t="s">
        <v>167</v>
      </c>
      <c r="G81" s="8">
        <f t="shared" si="15"/>
        <v>7.1130879565542582</v>
      </c>
      <c r="H81" s="8">
        <f t="shared" si="15"/>
        <v>8.1043294751228672</v>
      </c>
      <c r="I81" s="8">
        <v>9.8003484820000004</v>
      </c>
      <c r="J81" s="8">
        <v>2.6573999999999999E-4</v>
      </c>
      <c r="K81" s="8">
        <v>1.394151175</v>
      </c>
      <c r="L81" s="8">
        <v>0.14626645499999999</v>
      </c>
      <c r="M81" s="6" t="s">
        <v>167</v>
      </c>
      <c r="N81" s="32">
        <f t="shared" si="16"/>
        <v>0.10203718796896563</v>
      </c>
      <c r="O81" s="9">
        <f t="shared" si="16"/>
        <v>1</v>
      </c>
      <c r="P81" s="6" t="s">
        <v>167</v>
      </c>
      <c r="Q81" s="11">
        <f t="shared" si="17"/>
        <v>0</v>
      </c>
      <c r="R81" s="11">
        <f t="shared" si="18"/>
        <v>1</v>
      </c>
      <c r="S81" s="11">
        <f t="shared" si="19"/>
        <v>0</v>
      </c>
      <c r="T81" s="11">
        <f t="shared" si="20"/>
        <v>0</v>
      </c>
      <c r="U81" s="8">
        <f t="shared" si="21"/>
        <v>0</v>
      </c>
      <c r="V81" s="6" t="s">
        <v>167</v>
      </c>
      <c r="W81" s="11">
        <f t="shared" si="22"/>
        <v>0</v>
      </c>
      <c r="X81" s="11">
        <f t="shared" si="23"/>
        <v>0</v>
      </c>
      <c r="Y81" s="11">
        <f t="shared" si="24"/>
        <v>1</v>
      </c>
      <c r="Z81" s="8">
        <f t="shared" si="27"/>
        <v>3.2928330493518767</v>
      </c>
      <c r="AA81" s="6" t="s">
        <v>167</v>
      </c>
      <c r="AB81" s="8">
        <f t="shared" si="25"/>
        <v>1</v>
      </c>
      <c r="AC81" s="8">
        <f t="shared" si="26"/>
        <v>1</v>
      </c>
    </row>
    <row r="82" spans="1:29">
      <c r="A82" s="6" t="s">
        <v>169</v>
      </c>
      <c r="B82" s="6" t="s">
        <v>170</v>
      </c>
      <c r="C82" s="7" t="str">
        <f t="shared" si="14"/>
        <v>S25</v>
      </c>
      <c r="D82" s="8">
        <v>19007701.190000001</v>
      </c>
      <c r="E82" s="8">
        <v>180760444.5</v>
      </c>
      <c r="F82" s="6" t="s">
        <v>170</v>
      </c>
      <c r="G82" s="8">
        <f t="shared" si="15"/>
        <v>7.2789295960413058</v>
      </c>
      <c r="H82" s="8">
        <f t="shared" si="15"/>
        <v>8.2571034006147954</v>
      </c>
      <c r="I82" s="8">
        <v>9.5098530169999993</v>
      </c>
      <c r="J82" s="8">
        <v>5.6577600000000004E-4</v>
      </c>
      <c r="K82" s="8">
        <v>1.232753148</v>
      </c>
      <c r="L82" s="8">
        <v>0.19436376399999999</v>
      </c>
      <c r="M82" s="6" t="s">
        <v>170</v>
      </c>
      <c r="N82" s="33">
        <f t="shared" si="16"/>
        <v>0.10515409631004753</v>
      </c>
      <c r="O82" s="9">
        <f t="shared" si="16"/>
        <v>1</v>
      </c>
      <c r="P82" s="6" t="s">
        <v>170</v>
      </c>
      <c r="Q82" s="11">
        <f t="shared" si="17"/>
        <v>0</v>
      </c>
      <c r="R82" s="11">
        <f t="shared" si="18"/>
        <v>1</v>
      </c>
      <c r="S82" s="11">
        <f t="shared" si="19"/>
        <v>0</v>
      </c>
      <c r="T82" s="11">
        <f t="shared" si="20"/>
        <v>0</v>
      </c>
      <c r="U82" s="8">
        <f t="shared" si="21"/>
        <v>0</v>
      </c>
      <c r="V82" s="6" t="s">
        <v>170</v>
      </c>
      <c r="W82" s="11">
        <f t="shared" si="22"/>
        <v>0</v>
      </c>
      <c r="X82" s="11">
        <f t="shared" si="23"/>
        <v>0</v>
      </c>
      <c r="Y82" s="11">
        <f t="shared" si="24"/>
        <v>1</v>
      </c>
      <c r="Z82" s="8">
        <f t="shared" si="27"/>
        <v>3.2494230430955358</v>
      </c>
      <c r="AA82" s="6" t="s">
        <v>170</v>
      </c>
      <c r="AB82" s="8">
        <f t="shared" si="25"/>
        <v>1</v>
      </c>
      <c r="AC82" s="8">
        <f t="shared" si="26"/>
        <v>1</v>
      </c>
    </row>
    <row r="83" spans="1:29">
      <c r="A83" s="6" t="s">
        <v>171</v>
      </c>
      <c r="B83" s="6" t="s">
        <v>172</v>
      </c>
      <c r="C83" s="7" t="str">
        <f t="shared" si="14"/>
        <v>S38</v>
      </c>
      <c r="D83" s="8">
        <v>36283591.460000001</v>
      </c>
      <c r="E83" s="8">
        <v>339140373.30000001</v>
      </c>
      <c r="F83" s="6" t="s">
        <v>172</v>
      </c>
      <c r="G83" s="8">
        <f t="shared" si="15"/>
        <v>7.5597102683015907</v>
      </c>
      <c r="H83" s="8">
        <f t="shared" si="15"/>
        <v>8.5303794938703739</v>
      </c>
      <c r="I83" s="8">
        <v>9.3469350640000002</v>
      </c>
      <c r="J83" s="12">
        <v>9.6700000000000006E-5</v>
      </c>
      <c r="K83" s="8">
        <v>1.2442754920000001</v>
      </c>
      <c r="L83" s="8">
        <v>0.104590749</v>
      </c>
      <c r="M83" s="6" t="s">
        <v>172</v>
      </c>
      <c r="N83" s="33">
        <f t="shared" si="16"/>
        <v>0.10698694203507265</v>
      </c>
      <c r="O83" s="9">
        <f t="shared" si="16"/>
        <v>1</v>
      </c>
      <c r="P83" s="6" t="s">
        <v>172</v>
      </c>
      <c r="Q83" s="11">
        <f t="shared" si="17"/>
        <v>0</v>
      </c>
      <c r="R83" s="11">
        <f t="shared" si="18"/>
        <v>1</v>
      </c>
      <c r="S83" s="11">
        <f t="shared" si="19"/>
        <v>0</v>
      </c>
      <c r="T83" s="11">
        <f t="shared" si="20"/>
        <v>0</v>
      </c>
      <c r="U83" s="8">
        <f t="shared" si="21"/>
        <v>0</v>
      </c>
      <c r="V83" s="6" t="s">
        <v>172</v>
      </c>
      <c r="W83" s="11">
        <f t="shared" si="22"/>
        <v>0</v>
      </c>
      <c r="X83" s="11">
        <f t="shared" si="23"/>
        <v>0</v>
      </c>
      <c r="Y83" s="11">
        <f t="shared" si="24"/>
        <v>1</v>
      </c>
      <c r="Z83" s="8">
        <f t="shared" si="27"/>
        <v>3.2244933712594985</v>
      </c>
      <c r="AA83" s="6" t="s">
        <v>172</v>
      </c>
      <c r="AB83" s="8">
        <f t="shared" si="25"/>
        <v>1</v>
      </c>
      <c r="AC83" s="8">
        <f t="shared" si="26"/>
        <v>1</v>
      </c>
    </row>
    <row r="84" spans="1:29">
      <c r="A84" s="6" t="s">
        <v>173</v>
      </c>
      <c r="B84" s="6" t="s">
        <v>174</v>
      </c>
      <c r="C84" s="7" t="str">
        <f t="shared" si="14"/>
        <v>S1678</v>
      </c>
      <c r="D84" s="8">
        <v>502456668.19999999</v>
      </c>
      <c r="E84" s="8">
        <v>4644508822</v>
      </c>
      <c r="F84" s="6" t="s">
        <v>174</v>
      </c>
      <c r="G84" s="8">
        <f t="shared" si="15"/>
        <v>8.7010986142058169</v>
      </c>
      <c r="H84" s="8">
        <f t="shared" si="15"/>
        <v>9.6669397921350004</v>
      </c>
      <c r="I84" s="8">
        <v>9.2436007230000001</v>
      </c>
      <c r="J84" s="12">
        <v>8.8599999999999997E-7</v>
      </c>
      <c r="K84" s="8">
        <v>0.45311420699999999</v>
      </c>
      <c r="L84" s="8">
        <v>5.7406526999999999E-2</v>
      </c>
      <c r="M84" s="6" t="s">
        <v>174</v>
      </c>
      <c r="N84" s="34">
        <f t="shared" si="16"/>
        <v>0.10818295054580908</v>
      </c>
      <c r="O84" s="9">
        <f t="shared" si="16"/>
        <v>1</v>
      </c>
      <c r="P84" s="6" t="s">
        <v>174</v>
      </c>
      <c r="Q84" s="11">
        <f t="shared" si="17"/>
        <v>0</v>
      </c>
      <c r="R84" s="11">
        <f t="shared" si="18"/>
        <v>1</v>
      </c>
      <c r="S84" s="11">
        <f t="shared" si="19"/>
        <v>0</v>
      </c>
      <c r="T84" s="11">
        <f t="shared" si="20"/>
        <v>0</v>
      </c>
      <c r="U84" s="8">
        <f t="shared" si="21"/>
        <v>0</v>
      </c>
      <c r="V84" s="6" t="s">
        <v>174</v>
      </c>
      <c r="W84" s="11">
        <f t="shared" si="22"/>
        <v>0</v>
      </c>
      <c r="X84" s="11">
        <f t="shared" si="23"/>
        <v>0</v>
      </c>
      <c r="Y84" s="11">
        <f t="shared" si="24"/>
        <v>1</v>
      </c>
      <c r="Z84" s="8">
        <f t="shared" si="27"/>
        <v>3.2084549441620558</v>
      </c>
      <c r="AA84" s="6" t="s">
        <v>174</v>
      </c>
      <c r="AB84" s="8">
        <f t="shared" si="25"/>
        <v>1</v>
      </c>
      <c r="AC84" s="8">
        <f t="shared" si="26"/>
        <v>1</v>
      </c>
    </row>
    <row r="85" spans="1:29">
      <c r="A85" s="6" t="s">
        <v>175</v>
      </c>
      <c r="B85" s="6" t="s">
        <v>174</v>
      </c>
      <c r="C85" s="7" t="str">
        <f t="shared" si="14"/>
        <v>S1681</v>
      </c>
      <c r="D85" s="8">
        <v>502456668.19999999</v>
      </c>
      <c r="E85" s="8">
        <v>4644508822</v>
      </c>
      <c r="F85" s="6" t="s">
        <v>174</v>
      </c>
      <c r="G85" s="8">
        <f t="shared" si="15"/>
        <v>8.7010986142058169</v>
      </c>
      <c r="H85" s="8">
        <f t="shared" si="15"/>
        <v>9.6669397921350004</v>
      </c>
      <c r="I85" s="8">
        <v>9.2436007230000001</v>
      </c>
      <c r="J85" s="12">
        <v>8.8599999999999997E-7</v>
      </c>
      <c r="K85" s="8">
        <v>0.45311420699999999</v>
      </c>
      <c r="L85" s="8">
        <v>5.7406526999999999E-2</v>
      </c>
      <c r="M85" s="6" t="s">
        <v>174</v>
      </c>
      <c r="N85" s="34">
        <f t="shared" si="16"/>
        <v>0.10818295054580908</v>
      </c>
      <c r="O85" s="9">
        <f t="shared" si="16"/>
        <v>1</v>
      </c>
      <c r="P85" s="6" t="s">
        <v>174</v>
      </c>
      <c r="Q85" s="11">
        <f t="shared" si="17"/>
        <v>0</v>
      </c>
      <c r="R85" s="11">
        <f t="shared" si="18"/>
        <v>1</v>
      </c>
      <c r="S85" s="11">
        <f t="shared" si="19"/>
        <v>0</v>
      </c>
      <c r="T85" s="11">
        <f t="shared" si="20"/>
        <v>0</v>
      </c>
      <c r="U85" s="8">
        <f t="shared" si="21"/>
        <v>0</v>
      </c>
      <c r="V85" s="6" t="s">
        <v>174</v>
      </c>
      <c r="W85" s="11">
        <f t="shared" si="22"/>
        <v>0</v>
      </c>
      <c r="X85" s="11">
        <f t="shared" si="23"/>
        <v>0</v>
      </c>
      <c r="Y85" s="11">
        <f t="shared" si="24"/>
        <v>1</v>
      </c>
      <c r="Z85" s="8">
        <f t="shared" si="27"/>
        <v>3.2084549441620558</v>
      </c>
      <c r="AA85" s="6" t="s">
        <v>174</v>
      </c>
      <c r="AB85" s="8">
        <f t="shared" si="25"/>
        <v>1</v>
      </c>
      <c r="AC85" s="8">
        <f t="shared" si="26"/>
        <v>1</v>
      </c>
    </row>
    <row r="86" spans="1:29">
      <c r="A86" s="6" t="s">
        <v>176</v>
      </c>
      <c r="B86" s="6" t="s">
        <v>177</v>
      </c>
      <c r="C86" s="7" t="str">
        <f t="shared" si="14"/>
        <v>S373</v>
      </c>
      <c r="D86" s="8">
        <v>110453972.59999999</v>
      </c>
      <c r="E86" s="8">
        <v>967237737</v>
      </c>
      <c r="F86" s="6" t="s">
        <v>177</v>
      </c>
      <c r="G86" s="8">
        <f t="shared" si="15"/>
        <v>8.0431813403725307</v>
      </c>
      <c r="H86" s="8">
        <f t="shared" si="15"/>
        <v>8.9855332322811172</v>
      </c>
      <c r="I86" s="8">
        <v>8.7569302820000008</v>
      </c>
      <c r="J86" s="12">
        <v>2.7500000000000001E-7</v>
      </c>
      <c r="K86" s="8">
        <v>0.50501810999999996</v>
      </c>
      <c r="L86" s="8">
        <v>2.1597927999999999E-2</v>
      </c>
      <c r="M86" s="6" t="s">
        <v>177</v>
      </c>
      <c r="N86" s="35">
        <f t="shared" si="16"/>
        <v>0.11419526800369245</v>
      </c>
      <c r="O86" s="9">
        <f t="shared" si="16"/>
        <v>1</v>
      </c>
      <c r="P86" s="6" t="s">
        <v>177</v>
      </c>
      <c r="Q86" s="11">
        <f t="shared" si="17"/>
        <v>0</v>
      </c>
      <c r="R86" s="11">
        <f t="shared" si="18"/>
        <v>1</v>
      </c>
      <c r="S86" s="11">
        <f t="shared" si="19"/>
        <v>0</v>
      </c>
      <c r="T86" s="11">
        <f t="shared" si="20"/>
        <v>0</v>
      </c>
      <c r="U86" s="8">
        <f t="shared" si="21"/>
        <v>0</v>
      </c>
      <c r="V86" s="6" t="s">
        <v>177</v>
      </c>
      <c r="W86" s="11">
        <f t="shared" si="22"/>
        <v>0</v>
      </c>
      <c r="X86" s="11">
        <f t="shared" si="23"/>
        <v>0</v>
      </c>
      <c r="Y86" s="11">
        <f t="shared" si="24"/>
        <v>1</v>
      </c>
      <c r="Z86" s="8">
        <f t="shared" si="27"/>
        <v>3.1304252250013938</v>
      </c>
      <c r="AA86" s="6" t="s">
        <v>177</v>
      </c>
      <c r="AB86" s="8">
        <f t="shared" si="25"/>
        <v>1</v>
      </c>
      <c r="AC86" s="8">
        <f t="shared" si="26"/>
        <v>1</v>
      </c>
    </row>
    <row r="87" spans="1:29">
      <c r="A87" s="6" t="s">
        <v>178</v>
      </c>
      <c r="B87" s="6" t="s">
        <v>179</v>
      </c>
      <c r="C87" s="7" t="str">
        <f t="shared" si="14"/>
        <v>S102</v>
      </c>
      <c r="D87" s="8">
        <v>6977467.2230000002</v>
      </c>
      <c r="E87" s="8">
        <v>58617185.439999998</v>
      </c>
      <c r="F87" s="6" t="s">
        <v>179</v>
      </c>
      <c r="G87" s="8">
        <f t="shared" si="15"/>
        <v>6.8436978050454886</v>
      </c>
      <c r="H87" s="8">
        <f t="shared" si="15"/>
        <v>7.7680249615397656</v>
      </c>
      <c r="I87" s="8">
        <v>8.4009259469999993</v>
      </c>
      <c r="J87" s="8">
        <v>8.1868070000000008E-3</v>
      </c>
      <c r="K87" s="8">
        <v>1.4639518840000001</v>
      </c>
      <c r="L87" s="8">
        <v>0.35274364899999999</v>
      </c>
      <c r="M87" s="6" t="s">
        <v>179</v>
      </c>
      <c r="N87" s="36">
        <f t="shared" si="16"/>
        <v>0.11903449765840549</v>
      </c>
      <c r="O87" s="9">
        <f t="shared" si="16"/>
        <v>1</v>
      </c>
      <c r="P87" s="6" t="s">
        <v>179</v>
      </c>
      <c r="Q87" s="11">
        <f t="shared" si="17"/>
        <v>0</v>
      </c>
      <c r="R87" s="11">
        <f t="shared" si="18"/>
        <v>1</v>
      </c>
      <c r="S87" s="11">
        <f t="shared" si="19"/>
        <v>0</v>
      </c>
      <c r="T87" s="11">
        <f t="shared" si="20"/>
        <v>0</v>
      </c>
      <c r="U87" s="8">
        <f t="shared" si="21"/>
        <v>0</v>
      </c>
      <c r="V87" s="6" t="s">
        <v>179</v>
      </c>
      <c r="W87" s="11">
        <f t="shared" si="22"/>
        <v>0</v>
      </c>
      <c r="X87" s="11">
        <f t="shared" si="23"/>
        <v>0</v>
      </c>
      <c r="Y87" s="11">
        <f t="shared" si="24"/>
        <v>1</v>
      </c>
      <c r="Z87" s="8">
        <f t="shared" si="27"/>
        <v>3.0705483500256849</v>
      </c>
      <c r="AA87" s="6" t="s">
        <v>179</v>
      </c>
      <c r="AB87" s="8">
        <f t="shared" si="25"/>
        <v>1</v>
      </c>
      <c r="AC87" s="8">
        <f t="shared" si="26"/>
        <v>1</v>
      </c>
    </row>
    <row r="88" spans="1:29">
      <c r="A88" s="6" t="s">
        <v>180</v>
      </c>
      <c r="B88" s="6" t="s">
        <v>181</v>
      </c>
      <c r="C88" s="7" t="str">
        <f t="shared" si="14"/>
        <v>S424</v>
      </c>
      <c r="D88" s="8">
        <v>14604382.369999999</v>
      </c>
      <c r="E88" s="8">
        <v>119040560.7</v>
      </c>
      <c r="F88" s="6" t="s">
        <v>181</v>
      </c>
      <c r="G88" s="8">
        <f t="shared" si="15"/>
        <v>7.1644831950670032</v>
      </c>
      <c r="H88" s="8">
        <f t="shared" si="15"/>
        <v>8.0756949638027997</v>
      </c>
      <c r="I88" s="8">
        <v>8.1510164350000007</v>
      </c>
      <c r="J88" s="12">
        <v>9.87E-5</v>
      </c>
      <c r="K88" s="8">
        <v>0.45184036900000002</v>
      </c>
      <c r="L88" s="8">
        <v>0.157453552</v>
      </c>
      <c r="M88" s="6" t="s">
        <v>181</v>
      </c>
      <c r="N88" s="37">
        <f t="shared" si="16"/>
        <v>0.12268408586217285</v>
      </c>
      <c r="O88" s="9">
        <f t="shared" si="16"/>
        <v>1</v>
      </c>
      <c r="P88" s="6" t="s">
        <v>181</v>
      </c>
      <c r="Q88" s="11">
        <f t="shared" si="17"/>
        <v>0</v>
      </c>
      <c r="R88" s="11">
        <f t="shared" si="18"/>
        <v>1</v>
      </c>
      <c r="S88" s="11">
        <f t="shared" si="19"/>
        <v>0</v>
      </c>
      <c r="T88" s="11">
        <f t="shared" si="20"/>
        <v>0</v>
      </c>
      <c r="U88" s="8">
        <f t="shared" si="21"/>
        <v>0</v>
      </c>
      <c r="V88" s="6" t="s">
        <v>181</v>
      </c>
      <c r="W88" s="11">
        <f t="shared" si="22"/>
        <v>0</v>
      </c>
      <c r="X88" s="11">
        <f t="shared" si="23"/>
        <v>0</v>
      </c>
      <c r="Y88" s="11">
        <f t="shared" si="24"/>
        <v>1</v>
      </c>
      <c r="Z88" s="8">
        <f t="shared" si="27"/>
        <v>3.0269799749554474</v>
      </c>
      <c r="AA88" s="6" t="s">
        <v>181</v>
      </c>
      <c r="AB88" s="8">
        <f t="shared" si="25"/>
        <v>1</v>
      </c>
      <c r="AC88" s="8">
        <f t="shared" si="26"/>
        <v>1</v>
      </c>
    </row>
    <row r="89" spans="1:29">
      <c r="A89" s="6" t="s">
        <v>182</v>
      </c>
      <c r="B89" s="6" t="s">
        <v>183</v>
      </c>
      <c r="C89" s="7" t="str">
        <f t="shared" si="14"/>
        <v>T1027</v>
      </c>
      <c r="D89" s="8">
        <v>3271322.824</v>
      </c>
      <c r="E89" s="8">
        <v>25933639.609999999</v>
      </c>
      <c r="F89" s="6" t="s">
        <v>183</v>
      </c>
      <c r="G89" s="8">
        <f t="shared" si="15"/>
        <v>6.5147234037287376</v>
      </c>
      <c r="H89" s="8">
        <f t="shared" si="15"/>
        <v>7.4138634713245564</v>
      </c>
      <c r="I89" s="8">
        <v>7.9275696719999997</v>
      </c>
      <c r="J89" s="8">
        <v>3.9553949999999996E-3</v>
      </c>
      <c r="K89" s="8">
        <v>1.6633742650000001</v>
      </c>
      <c r="L89" s="8">
        <v>0.25957700299999997</v>
      </c>
      <c r="M89" s="6" t="s">
        <v>183</v>
      </c>
      <c r="N89" s="38">
        <f t="shared" si="16"/>
        <v>0.12614206386744803</v>
      </c>
      <c r="O89" s="9">
        <f t="shared" si="16"/>
        <v>1</v>
      </c>
      <c r="P89" s="6" t="s">
        <v>183</v>
      </c>
      <c r="Q89" s="11">
        <f t="shared" si="17"/>
        <v>0</v>
      </c>
      <c r="R89" s="11">
        <f t="shared" si="18"/>
        <v>0</v>
      </c>
      <c r="S89" s="11">
        <f t="shared" si="19"/>
        <v>1</v>
      </c>
      <c r="T89" s="11">
        <f t="shared" si="20"/>
        <v>0</v>
      </c>
      <c r="U89" s="8">
        <f t="shared" si="21"/>
        <v>0</v>
      </c>
      <c r="V89" s="6" t="s">
        <v>183</v>
      </c>
      <c r="W89" s="11">
        <f t="shared" si="22"/>
        <v>0</v>
      </c>
      <c r="X89" s="11">
        <f t="shared" si="23"/>
        <v>0</v>
      </c>
      <c r="Y89" s="11">
        <f t="shared" si="24"/>
        <v>1</v>
      </c>
      <c r="Z89" s="8">
        <f t="shared" si="27"/>
        <v>2.9868786517854744</v>
      </c>
      <c r="AA89" s="6" t="s">
        <v>183</v>
      </c>
      <c r="AB89" s="8">
        <f t="shared" si="25"/>
        <v>1</v>
      </c>
      <c r="AC89" s="8">
        <f t="shared" si="26"/>
        <v>1</v>
      </c>
    </row>
    <row r="90" spans="1:29">
      <c r="A90" s="6" t="s">
        <v>184</v>
      </c>
      <c r="B90" s="6" t="s">
        <v>185</v>
      </c>
      <c r="C90" s="7" t="str">
        <f t="shared" si="14"/>
        <v>T1337</v>
      </c>
      <c r="D90" s="8">
        <v>54742539.18</v>
      </c>
      <c r="E90" s="8">
        <v>419902378.69999999</v>
      </c>
      <c r="F90" s="6" t="s">
        <v>185</v>
      </c>
      <c r="G90" s="8">
        <f t="shared" si="15"/>
        <v>7.7383249378729193</v>
      </c>
      <c r="H90" s="8">
        <f t="shared" si="15"/>
        <v>8.6231483348745623</v>
      </c>
      <c r="I90" s="8">
        <v>7.6704951030000004</v>
      </c>
      <c r="J90" s="8">
        <v>1.0284949999999999E-3</v>
      </c>
      <c r="K90" s="8">
        <v>1.7320508080000001</v>
      </c>
      <c r="L90" s="8">
        <v>0.116603639</v>
      </c>
      <c r="M90" s="6" t="s">
        <v>185</v>
      </c>
      <c r="N90" s="39">
        <f t="shared" si="16"/>
        <v>0.13036968104224744</v>
      </c>
      <c r="O90" s="9">
        <f t="shared" si="16"/>
        <v>1</v>
      </c>
      <c r="P90" s="6" t="s">
        <v>185</v>
      </c>
      <c r="Q90" s="11">
        <f t="shared" si="17"/>
        <v>0</v>
      </c>
      <c r="R90" s="11">
        <f t="shared" si="18"/>
        <v>0</v>
      </c>
      <c r="S90" s="11">
        <f t="shared" si="19"/>
        <v>1</v>
      </c>
      <c r="T90" s="11">
        <f t="shared" si="20"/>
        <v>0</v>
      </c>
      <c r="U90" s="8">
        <f t="shared" si="21"/>
        <v>0</v>
      </c>
      <c r="V90" s="6" t="s">
        <v>185</v>
      </c>
      <c r="W90" s="11">
        <f t="shared" si="22"/>
        <v>0</v>
      </c>
      <c r="X90" s="11">
        <f t="shared" si="23"/>
        <v>0</v>
      </c>
      <c r="Y90" s="11">
        <f t="shared" si="24"/>
        <v>1</v>
      </c>
      <c r="Z90" s="8">
        <f t="shared" si="27"/>
        <v>2.9393197015134325</v>
      </c>
      <c r="AA90" s="6" t="s">
        <v>185</v>
      </c>
      <c r="AB90" s="8">
        <f t="shared" si="25"/>
        <v>1</v>
      </c>
      <c r="AC90" s="8">
        <f t="shared" si="26"/>
        <v>1</v>
      </c>
    </row>
    <row r="91" spans="1:29">
      <c r="A91" s="6" t="s">
        <v>186</v>
      </c>
      <c r="B91" s="6" t="s">
        <v>187</v>
      </c>
      <c r="C91" s="7" t="str">
        <f t="shared" si="14"/>
        <v>S1209</v>
      </c>
      <c r="D91" s="8">
        <v>85323636.170000002</v>
      </c>
      <c r="E91" s="8">
        <v>626682427.29999995</v>
      </c>
      <c r="F91" s="6" t="s">
        <v>187</v>
      </c>
      <c r="G91" s="8">
        <f t="shared" si="15"/>
        <v>7.9310693551566303</v>
      </c>
      <c r="H91" s="8">
        <f t="shared" si="15"/>
        <v>8.7970475168897888</v>
      </c>
      <c r="I91" s="8">
        <v>7.3447693440000004</v>
      </c>
      <c r="J91" s="8">
        <v>6.5021700000000003E-4</v>
      </c>
      <c r="K91" s="8">
        <v>0.47796960399999999</v>
      </c>
      <c r="L91" s="8">
        <v>0.222134042</v>
      </c>
      <c r="M91" s="6" t="s">
        <v>187</v>
      </c>
      <c r="N91" s="40">
        <f t="shared" si="16"/>
        <v>0.13615131437083461</v>
      </c>
      <c r="O91" s="9">
        <f t="shared" si="16"/>
        <v>1</v>
      </c>
      <c r="P91" s="6" t="s">
        <v>187</v>
      </c>
      <c r="Q91" s="11">
        <f t="shared" si="17"/>
        <v>0</v>
      </c>
      <c r="R91" s="11">
        <f t="shared" si="18"/>
        <v>1</v>
      </c>
      <c r="S91" s="11">
        <f t="shared" si="19"/>
        <v>0</v>
      </c>
      <c r="T91" s="11">
        <f t="shared" si="20"/>
        <v>0</v>
      </c>
      <c r="U91" s="8">
        <f t="shared" si="21"/>
        <v>0</v>
      </c>
      <c r="V91" s="6" t="s">
        <v>187</v>
      </c>
      <c r="W91" s="11">
        <f t="shared" si="22"/>
        <v>0</v>
      </c>
      <c r="X91" s="11">
        <f t="shared" si="23"/>
        <v>0</v>
      </c>
      <c r="Y91" s="11">
        <f t="shared" si="24"/>
        <v>1</v>
      </c>
      <c r="Z91" s="8">
        <f t="shared" si="27"/>
        <v>2.8767171850202913</v>
      </c>
      <c r="AA91" s="6" t="s">
        <v>187</v>
      </c>
      <c r="AB91" s="8">
        <f t="shared" si="25"/>
        <v>1</v>
      </c>
      <c r="AC91" s="8">
        <f t="shared" si="26"/>
        <v>1</v>
      </c>
    </row>
    <row r="92" spans="1:29">
      <c r="A92" s="6" t="s">
        <v>188</v>
      </c>
      <c r="B92" s="6" t="s">
        <v>189</v>
      </c>
      <c r="C92" s="7" t="str">
        <f t="shared" si="14"/>
        <v>M143</v>
      </c>
      <c r="D92" s="8">
        <v>17331236.5</v>
      </c>
      <c r="E92" s="8">
        <v>122520599.59999999</v>
      </c>
      <c r="F92" s="6" t="s">
        <v>189</v>
      </c>
      <c r="G92" s="8">
        <f t="shared" si="15"/>
        <v>7.2388295486325589</v>
      </c>
      <c r="H92" s="8">
        <f t="shared" si="15"/>
        <v>8.0882091135208736</v>
      </c>
      <c r="I92" s="8">
        <v>7.0693513159999997</v>
      </c>
      <c r="J92" s="8">
        <v>1.6425509999999999E-3</v>
      </c>
      <c r="K92" s="8">
        <v>1.3368471749999999</v>
      </c>
      <c r="L92" s="8">
        <v>0.19922321700000001</v>
      </c>
      <c r="M92" s="6" t="s">
        <v>189</v>
      </c>
      <c r="N92" s="41">
        <f t="shared" si="16"/>
        <v>0.14145569444307551</v>
      </c>
      <c r="O92" s="9">
        <f t="shared" si="16"/>
        <v>1</v>
      </c>
      <c r="P92" s="6" t="s">
        <v>189</v>
      </c>
      <c r="Q92" s="11">
        <f t="shared" si="17"/>
        <v>0</v>
      </c>
      <c r="R92" s="11">
        <f t="shared" si="18"/>
        <v>0</v>
      </c>
      <c r="S92" s="11">
        <f t="shared" si="19"/>
        <v>0</v>
      </c>
      <c r="T92" s="11">
        <f t="shared" si="20"/>
        <v>0</v>
      </c>
      <c r="U92" s="8">
        <f t="shared" si="21"/>
        <v>1</v>
      </c>
      <c r="V92" s="6" t="s">
        <v>189</v>
      </c>
      <c r="W92" s="11">
        <f t="shared" si="22"/>
        <v>0</v>
      </c>
      <c r="X92" s="11">
        <f t="shared" si="23"/>
        <v>0</v>
      </c>
      <c r="Y92" s="11">
        <f t="shared" si="24"/>
        <v>1</v>
      </c>
      <c r="Z92" s="8">
        <f t="shared" si="27"/>
        <v>2.8215778398256965</v>
      </c>
      <c r="AA92" s="6" t="s">
        <v>189</v>
      </c>
      <c r="AB92" s="8">
        <f t="shared" si="25"/>
        <v>1</v>
      </c>
      <c r="AC92" s="8">
        <f t="shared" si="26"/>
        <v>1</v>
      </c>
    </row>
    <row r="93" spans="1:29">
      <c r="A93" s="6" t="s">
        <v>190</v>
      </c>
      <c r="B93" s="6" t="s">
        <v>191</v>
      </c>
      <c r="C93" s="7" t="str">
        <f t="shared" si="14"/>
        <v>S633</v>
      </c>
      <c r="D93" s="8">
        <v>42238526.170000002</v>
      </c>
      <c r="E93" s="8">
        <v>281524842.39999998</v>
      </c>
      <c r="F93" s="6" t="s">
        <v>191</v>
      </c>
      <c r="G93" s="8">
        <f t="shared" si="15"/>
        <v>7.6257087559413987</v>
      </c>
      <c r="H93" s="8">
        <f t="shared" si="15"/>
        <v>8.449516724022903</v>
      </c>
      <c r="I93" s="8">
        <v>6.6651199270000001</v>
      </c>
      <c r="J93" s="8">
        <v>5.8053900000000003E-4</v>
      </c>
      <c r="K93" s="8">
        <v>0.62042595300000003</v>
      </c>
      <c r="L93" s="8">
        <v>0.20261649200000001</v>
      </c>
      <c r="M93" s="6" t="s">
        <v>191</v>
      </c>
      <c r="N93" s="42">
        <f t="shared" si="16"/>
        <v>0.1500348097521926</v>
      </c>
      <c r="O93" s="9">
        <f t="shared" si="16"/>
        <v>1</v>
      </c>
      <c r="P93" s="6" t="s">
        <v>191</v>
      </c>
      <c r="Q93" s="11">
        <f t="shared" si="17"/>
        <v>0</v>
      </c>
      <c r="R93" s="11">
        <f t="shared" si="18"/>
        <v>1</v>
      </c>
      <c r="S93" s="11">
        <f t="shared" si="19"/>
        <v>0</v>
      </c>
      <c r="T93" s="11">
        <f t="shared" si="20"/>
        <v>0</v>
      </c>
      <c r="U93" s="8">
        <f t="shared" si="21"/>
        <v>0</v>
      </c>
      <c r="V93" s="6" t="s">
        <v>191</v>
      </c>
      <c r="W93" s="11">
        <f t="shared" si="22"/>
        <v>0</v>
      </c>
      <c r="X93" s="11">
        <f t="shared" si="23"/>
        <v>0</v>
      </c>
      <c r="Y93" s="11">
        <f t="shared" si="24"/>
        <v>1</v>
      </c>
      <c r="Z93" s="8">
        <f t="shared" si="27"/>
        <v>2.7366308339620176</v>
      </c>
      <c r="AA93" s="6" t="s">
        <v>191</v>
      </c>
      <c r="AB93" s="8">
        <f t="shared" si="25"/>
        <v>1</v>
      </c>
      <c r="AC93" s="8">
        <f t="shared" si="26"/>
        <v>1</v>
      </c>
    </row>
    <row r="94" spans="1:29">
      <c r="A94" s="6" t="s">
        <v>192</v>
      </c>
      <c r="B94" s="6" t="s">
        <v>193</v>
      </c>
      <c r="C94" s="7" t="str">
        <f t="shared" si="14"/>
        <v>S441</v>
      </c>
      <c r="D94" s="8">
        <v>314493079.30000001</v>
      </c>
      <c r="E94" s="8">
        <v>2091621349</v>
      </c>
      <c r="F94" s="6" t="s">
        <v>193</v>
      </c>
      <c r="G94" s="8">
        <f t="shared" si="15"/>
        <v>8.4976110928499953</v>
      </c>
      <c r="H94" s="8">
        <f t="shared" si="15"/>
        <v>9.3204830659868279</v>
      </c>
      <c r="I94" s="8">
        <v>6.6507706759999996</v>
      </c>
      <c r="J94" s="12">
        <v>1.0300000000000001E-6</v>
      </c>
      <c r="K94" s="8">
        <v>0.21397869799999999</v>
      </c>
      <c r="L94" s="8">
        <v>6.6423007000000006E-2</v>
      </c>
      <c r="M94" s="6" t="s">
        <v>193</v>
      </c>
      <c r="N94" s="42">
        <f t="shared" si="16"/>
        <v>0.1503585146758798</v>
      </c>
      <c r="O94" s="9">
        <f t="shared" si="16"/>
        <v>1</v>
      </c>
      <c r="P94" s="6" t="s">
        <v>193</v>
      </c>
      <c r="Q94" s="11">
        <f t="shared" si="17"/>
        <v>0</v>
      </c>
      <c r="R94" s="11">
        <f t="shared" si="18"/>
        <v>1</v>
      </c>
      <c r="S94" s="11">
        <f t="shared" si="19"/>
        <v>0</v>
      </c>
      <c r="T94" s="11">
        <f t="shared" si="20"/>
        <v>0</v>
      </c>
      <c r="U94" s="8">
        <f t="shared" si="21"/>
        <v>0</v>
      </c>
      <c r="V94" s="6" t="s">
        <v>193</v>
      </c>
      <c r="W94" s="11">
        <f t="shared" si="22"/>
        <v>0</v>
      </c>
      <c r="X94" s="11">
        <f t="shared" si="23"/>
        <v>0</v>
      </c>
      <c r="Y94" s="11">
        <f t="shared" si="24"/>
        <v>1</v>
      </c>
      <c r="Z94" s="8">
        <f t="shared" si="27"/>
        <v>2.733521526058643</v>
      </c>
      <c r="AA94" s="6" t="s">
        <v>193</v>
      </c>
      <c r="AB94" s="8">
        <f t="shared" si="25"/>
        <v>1</v>
      </c>
      <c r="AC94" s="8">
        <f t="shared" si="26"/>
        <v>1</v>
      </c>
    </row>
    <row r="95" spans="1:29">
      <c r="A95" s="6" t="s">
        <v>194</v>
      </c>
      <c r="B95" s="6" t="s">
        <v>193</v>
      </c>
      <c r="C95" s="7" t="str">
        <f t="shared" si="14"/>
        <v>T436</v>
      </c>
      <c r="D95" s="8">
        <v>314493079.30000001</v>
      </c>
      <c r="E95" s="8">
        <v>2091621349</v>
      </c>
      <c r="F95" s="6" t="s">
        <v>193</v>
      </c>
      <c r="G95" s="8">
        <f t="shared" si="15"/>
        <v>8.4976110928499953</v>
      </c>
      <c r="H95" s="8">
        <f t="shared" si="15"/>
        <v>9.3204830659868279</v>
      </c>
      <c r="I95" s="8">
        <v>6.6507706759999996</v>
      </c>
      <c r="J95" s="12">
        <v>1.0300000000000001E-6</v>
      </c>
      <c r="K95" s="8">
        <v>0.21397869799999999</v>
      </c>
      <c r="L95" s="8">
        <v>6.6423007000000006E-2</v>
      </c>
      <c r="M95" s="6" t="s">
        <v>193</v>
      </c>
      <c r="N95" s="42">
        <f t="shared" si="16"/>
        <v>0.1503585146758798</v>
      </c>
      <c r="O95" s="9">
        <f t="shared" si="16"/>
        <v>1</v>
      </c>
      <c r="P95" s="6" t="s">
        <v>193</v>
      </c>
      <c r="Q95" s="11">
        <f t="shared" si="17"/>
        <v>0</v>
      </c>
      <c r="R95" s="11">
        <f t="shared" si="18"/>
        <v>0</v>
      </c>
      <c r="S95" s="11">
        <f t="shared" si="19"/>
        <v>1</v>
      </c>
      <c r="T95" s="11">
        <f t="shared" si="20"/>
        <v>0</v>
      </c>
      <c r="U95" s="8">
        <f t="shared" si="21"/>
        <v>0</v>
      </c>
      <c r="V95" s="6" t="s">
        <v>193</v>
      </c>
      <c r="W95" s="11">
        <f t="shared" si="22"/>
        <v>0</v>
      </c>
      <c r="X95" s="11">
        <f t="shared" si="23"/>
        <v>0</v>
      </c>
      <c r="Y95" s="11">
        <f t="shared" si="24"/>
        <v>1</v>
      </c>
      <c r="Z95" s="8">
        <f t="shared" si="27"/>
        <v>2.733521526058643</v>
      </c>
      <c r="AA95" s="6" t="s">
        <v>193</v>
      </c>
      <c r="AB95" s="8">
        <f t="shared" si="25"/>
        <v>1</v>
      </c>
      <c r="AC95" s="8">
        <f t="shared" si="26"/>
        <v>1</v>
      </c>
    </row>
    <row r="96" spans="1:29">
      <c r="A96" s="6" t="s">
        <v>195</v>
      </c>
      <c r="B96" s="6" t="s">
        <v>196</v>
      </c>
      <c r="C96" s="7" t="str">
        <f t="shared" si="14"/>
        <v>S772</v>
      </c>
      <c r="D96" s="8">
        <v>294656881.60000002</v>
      </c>
      <c r="E96" s="8">
        <v>1916088912</v>
      </c>
      <c r="F96" s="6" t="s">
        <v>196</v>
      </c>
      <c r="G96" s="8">
        <f t="shared" si="15"/>
        <v>8.4693165883329407</v>
      </c>
      <c r="H96" s="8">
        <f t="shared" si="15"/>
        <v>9.2824156577148962</v>
      </c>
      <c r="I96" s="8">
        <v>6.5027801189999996</v>
      </c>
      <c r="J96" s="8">
        <v>1.1219520000000001E-3</v>
      </c>
      <c r="K96" s="8">
        <v>0.99267768099999998</v>
      </c>
      <c r="L96" s="8">
        <v>0.19980874600000001</v>
      </c>
      <c r="M96" s="6" t="s">
        <v>196</v>
      </c>
      <c r="N96" s="43">
        <f t="shared" si="16"/>
        <v>0.15378038031253949</v>
      </c>
      <c r="O96" s="9">
        <f t="shared" si="16"/>
        <v>1</v>
      </c>
      <c r="P96" s="6" t="s">
        <v>196</v>
      </c>
      <c r="Q96" s="11">
        <f t="shared" si="17"/>
        <v>0</v>
      </c>
      <c r="R96" s="11">
        <f t="shared" si="18"/>
        <v>1</v>
      </c>
      <c r="S96" s="11">
        <f t="shared" si="19"/>
        <v>0</v>
      </c>
      <c r="T96" s="11">
        <f t="shared" si="20"/>
        <v>0</v>
      </c>
      <c r="U96" s="8">
        <f t="shared" si="21"/>
        <v>0</v>
      </c>
      <c r="V96" s="6" t="s">
        <v>196</v>
      </c>
      <c r="W96" s="11">
        <f t="shared" si="22"/>
        <v>0</v>
      </c>
      <c r="X96" s="11">
        <f t="shared" si="23"/>
        <v>0</v>
      </c>
      <c r="Y96" s="11">
        <f t="shared" si="24"/>
        <v>1</v>
      </c>
      <c r="Z96" s="8">
        <f t="shared" si="27"/>
        <v>2.7010566425066882</v>
      </c>
      <c r="AA96" s="6" t="s">
        <v>196</v>
      </c>
      <c r="AB96" s="8">
        <f t="shared" si="25"/>
        <v>1</v>
      </c>
      <c r="AC96" s="8">
        <f t="shared" si="26"/>
        <v>1</v>
      </c>
    </row>
    <row r="97" spans="1:29">
      <c r="A97" s="6" t="s">
        <v>197</v>
      </c>
      <c r="B97" s="6" t="s">
        <v>198</v>
      </c>
      <c r="C97" s="7" t="str">
        <f t="shared" si="14"/>
        <v>T227</v>
      </c>
      <c r="D97" s="8">
        <v>26709176.649999999</v>
      </c>
      <c r="E97" s="8">
        <v>173351779.19999999</v>
      </c>
      <c r="F97" s="6" t="s">
        <v>198</v>
      </c>
      <c r="G97" s="8">
        <f t="shared" si="15"/>
        <v>7.4266605004559283</v>
      </c>
      <c r="H97" s="8">
        <f t="shared" si="15"/>
        <v>8.2389283034067624</v>
      </c>
      <c r="I97" s="8">
        <v>6.4903453009999996</v>
      </c>
      <c r="J97" s="8">
        <v>7.1937679999999997E-3</v>
      </c>
      <c r="K97" s="8">
        <v>0.57951488100000004</v>
      </c>
      <c r="L97" s="8">
        <v>0.356114763</v>
      </c>
      <c r="M97" s="6" t="s">
        <v>198</v>
      </c>
      <c r="N97" s="43">
        <f t="shared" si="16"/>
        <v>0.15407500732475898</v>
      </c>
      <c r="O97" s="9">
        <f t="shared" si="16"/>
        <v>1</v>
      </c>
      <c r="P97" s="6" t="s">
        <v>198</v>
      </c>
      <c r="Q97" s="11">
        <f t="shared" si="17"/>
        <v>0</v>
      </c>
      <c r="R97" s="11">
        <f t="shared" si="18"/>
        <v>0</v>
      </c>
      <c r="S97" s="11">
        <f t="shared" si="19"/>
        <v>1</v>
      </c>
      <c r="T97" s="11">
        <f t="shared" si="20"/>
        <v>0</v>
      </c>
      <c r="U97" s="8">
        <f t="shared" si="21"/>
        <v>0</v>
      </c>
      <c r="V97" s="6" t="s">
        <v>198</v>
      </c>
      <c r="W97" s="11">
        <f t="shared" si="22"/>
        <v>0</v>
      </c>
      <c r="X97" s="11">
        <f t="shared" si="23"/>
        <v>0</v>
      </c>
      <c r="Y97" s="11">
        <f t="shared" si="24"/>
        <v>1</v>
      </c>
      <c r="Z97" s="8">
        <f t="shared" si="27"/>
        <v>2.6982952351948057</v>
      </c>
      <c r="AA97" s="6" t="s">
        <v>198</v>
      </c>
      <c r="AB97" s="8">
        <f t="shared" si="25"/>
        <v>1</v>
      </c>
      <c r="AC97" s="8">
        <f t="shared" si="26"/>
        <v>1</v>
      </c>
    </row>
    <row r="98" spans="1:29">
      <c r="A98" s="6" t="s">
        <v>199</v>
      </c>
      <c r="B98" s="6" t="s">
        <v>200</v>
      </c>
      <c r="C98" s="7" t="str">
        <f t="shared" si="14"/>
        <v>S28</v>
      </c>
      <c r="D98" s="8">
        <v>46608695.670000002</v>
      </c>
      <c r="E98" s="8">
        <v>301491186.69999999</v>
      </c>
      <c r="F98" s="6" t="s">
        <v>200</v>
      </c>
      <c r="G98" s="8">
        <f t="shared" si="15"/>
        <v>7.6684669495052598</v>
      </c>
      <c r="H98" s="8">
        <f t="shared" si="15"/>
        <v>8.4792746212075087</v>
      </c>
      <c r="I98" s="8">
        <v>6.4685609060000004</v>
      </c>
      <c r="J98" s="8">
        <v>1.3730900000000001E-4</v>
      </c>
      <c r="K98" s="8">
        <v>0.60395142899999998</v>
      </c>
      <c r="L98" s="8">
        <v>0.14275147799999999</v>
      </c>
      <c r="M98" s="6" t="s">
        <v>200</v>
      </c>
      <c r="N98" s="43">
        <f t="shared" si="16"/>
        <v>0.15459389105253737</v>
      </c>
      <c r="O98" s="9">
        <f t="shared" si="16"/>
        <v>1</v>
      </c>
      <c r="P98" s="6" t="s">
        <v>200</v>
      </c>
      <c r="Q98" s="11">
        <f t="shared" si="17"/>
        <v>0</v>
      </c>
      <c r="R98" s="11">
        <f t="shared" si="18"/>
        <v>1</v>
      </c>
      <c r="S98" s="11">
        <f t="shared" si="19"/>
        <v>0</v>
      </c>
      <c r="T98" s="11">
        <f t="shared" si="20"/>
        <v>0</v>
      </c>
      <c r="U98" s="8">
        <f t="shared" si="21"/>
        <v>0</v>
      </c>
      <c r="V98" s="6" t="s">
        <v>200</v>
      </c>
      <c r="W98" s="11">
        <f t="shared" si="22"/>
        <v>0</v>
      </c>
      <c r="X98" s="11">
        <f t="shared" si="23"/>
        <v>0</v>
      </c>
      <c r="Y98" s="11">
        <f t="shared" si="24"/>
        <v>1</v>
      </c>
      <c r="Z98" s="8">
        <f t="shared" si="27"/>
        <v>2.6934447841779119</v>
      </c>
      <c r="AA98" s="6" t="s">
        <v>200</v>
      </c>
      <c r="AB98" s="8">
        <f t="shared" si="25"/>
        <v>1</v>
      </c>
      <c r="AC98" s="8">
        <f t="shared" si="26"/>
        <v>1</v>
      </c>
    </row>
    <row r="99" spans="1:29">
      <c r="A99" s="6" t="s">
        <v>201</v>
      </c>
      <c r="B99" s="6" t="s">
        <v>202</v>
      </c>
      <c r="C99" s="7" t="str">
        <f t="shared" si="14"/>
        <v>S502</v>
      </c>
      <c r="D99" s="8">
        <v>21093663.370000001</v>
      </c>
      <c r="E99" s="8">
        <v>134620246.09999999</v>
      </c>
      <c r="F99" s="6" t="s">
        <v>202</v>
      </c>
      <c r="G99" s="8">
        <f t="shared" si="15"/>
        <v>7.3241520109018401</v>
      </c>
      <c r="H99" s="8">
        <f t="shared" si="15"/>
        <v>8.1291103801575435</v>
      </c>
      <c r="I99" s="8">
        <v>6.382023062</v>
      </c>
      <c r="J99" s="8">
        <v>5.9032049999999999E-3</v>
      </c>
      <c r="K99" s="8">
        <v>0.47257395800000002</v>
      </c>
      <c r="L99" s="8">
        <v>0.34268432500000001</v>
      </c>
      <c r="M99" s="6" t="s">
        <v>202</v>
      </c>
      <c r="N99" s="44">
        <f t="shared" si="16"/>
        <v>0.15669012634497034</v>
      </c>
      <c r="O99" s="9">
        <f t="shared" si="16"/>
        <v>1</v>
      </c>
      <c r="P99" s="6" t="s">
        <v>202</v>
      </c>
      <c r="Q99" s="11">
        <f t="shared" si="17"/>
        <v>0</v>
      </c>
      <c r="R99" s="11">
        <f t="shared" si="18"/>
        <v>1</v>
      </c>
      <c r="S99" s="11">
        <f t="shared" si="19"/>
        <v>0</v>
      </c>
      <c r="T99" s="11">
        <f t="shared" si="20"/>
        <v>0</v>
      </c>
      <c r="U99" s="8">
        <f t="shared" si="21"/>
        <v>0</v>
      </c>
      <c r="V99" s="6" t="s">
        <v>202</v>
      </c>
      <c r="W99" s="11">
        <f t="shared" si="22"/>
        <v>0</v>
      </c>
      <c r="X99" s="11">
        <f t="shared" si="23"/>
        <v>0</v>
      </c>
      <c r="Y99" s="11">
        <f t="shared" si="24"/>
        <v>1</v>
      </c>
      <c r="Z99" s="8">
        <f t="shared" si="27"/>
        <v>2.6740138220452385</v>
      </c>
      <c r="AA99" s="6" t="s">
        <v>202</v>
      </c>
      <c r="AB99" s="8">
        <f t="shared" si="25"/>
        <v>1</v>
      </c>
      <c r="AC99" s="8">
        <f t="shared" si="26"/>
        <v>1</v>
      </c>
    </row>
    <row r="100" spans="1:29">
      <c r="A100" s="6" t="s">
        <v>203</v>
      </c>
      <c r="B100" s="6" t="s">
        <v>204</v>
      </c>
      <c r="C100" s="7" t="str">
        <f t="shared" si="14"/>
        <v>T1629</v>
      </c>
      <c r="D100" s="8">
        <v>104001709.40000001</v>
      </c>
      <c r="E100" s="8">
        <v>662822472.29999995</v>
      </c>
      <c r="F100" s="6" t="s">
        <v>204</v>
      </c>
      <c r="G100" s="8">
        <f t="shared" si="15"/>
        <v>8.0170404775380728</v>
      </c>
      <c r="H100" s="8">
        <f t="shared" si="15"/>
        <v>8.8213972242953371</v>
      </c>
      <c r="I100" s="8">
        <v>6.3731882520000003</v>
      </c>
      <c r="J100" s="12">
        <v>2.6299999999999999E-5</v>
      </c>
      <c r="K100" s="8">
        <v>0.48339442900000001</v>
      </c>
      <c r="L100" s="8">
        <v>0.10214551600000001</v>
      </c>
      <c r="M100" s="6" t="s">
        <v>204</v>
      </c>
      <c r="N100" s="44">
        <f t="shared" si="16"/>
        <v>0.15690733755467454</v>
      </c>
      <c r="O100" s="9">
        <f t="shared" si="16"/>
        <v>1</v>
      </c>
      <c r="P100" s="6" t="s">
        <v>204</v>
      </c>
      <c r="Q100" s="11">
        <f t="shared" si="17"/>
        <v>0</v>
      </c>
      <c r="R100" s="11">
        <f t="shared" si="18"/>
        <v>0</v>
      </c>
      <c r="S100" s="11">
        <f t="shared" si="19"/>
        <v>1</v>
      </c>
      <c r="T100" s="11">
        <f t="shared" si="20"/>
        <v>0</v>
      </c>
      <c r="U100" s="8">
        <f t="shared" si="21"/>
        <v>0</v>
      </c>
      <c r="V100" s="6" t="s">
        <v>204</v>
      </c>
      <c r="W100" s="11">
        <f t="shared" si="22"/>
        <v>0</v>
      </c>
      <c r="X100" s="11">
        <f t="shared" si="23"/>
        <v>0</v>
      </c>
      <c r="Y100" s="11">
        <f t="shared" si="24"/>
        <v>1</v>
      </c>
      <c r="Z100" s="8">
        <f t="shared" si="27"/>
        <v>2.6720152753651574</v>
      </c>
      <c r="AA100" s="6" t="s">
        <v>204</v>
      </c>
      <c r="AB100" s="8">
        <f t="shared" si="25"/>
        <v>1</v>
      </c>
      <c r="AC100" s="8">
        <f t="shared" si="26"/>
        <v>1</v>
      </c>
    </row>
    <row r="101" spans="1:29">
      <c r="A101" s="6" t="s">
        <v>205</v>
      </c>
      <c r="B101" s="6" t="s">
        <v>61</v>
      </c>
      <c r="C101" s="7" t="str">
        <f t="shared" si="14"/>
        <v>S1068</v>
      </c>
      <c r="D101" s="8">
        <v>112136833.09999999</v>
      </c>
      <c r="E101" s="8">
        <v>697230558.79999995</v>
      </c>
      <c r="F101" s="6" t="s">
        <v>61</v>
      </c>
      <c r="G101" s="8">
        <f t="shared" si="15"/>
        <v>8.0497482868559693</v>
      </c>
      <c r="H101" s="8">
        <f t="shared" si="15"/>
        <v>8.8433764134743473</v>
      </c>
      <c r="I101" s="8">
        <v>6.2176765620000003</v>
      </c>
      <c r="J101" s="8">
        <v>6.7579809999999997E-3</v>
      </c>
      <c r="K101" s="8">
        <v>0.23628927199999999</v>
      </c>
      <c r="L101" s="8">
        <v>0.35723905099999997</v>
      </c>
      <c r="M101" s="6" t="s">
        <v>61</v>
      </c>
      <c r="N101" s="45">
        <f t="shared" si="16"/>
        <v>0.16083178180399629</v>
      </c>
      <c r="O101" s="9">
        <f t="shared" si="16"/>
        <v>1</v>
      </c>
      <c r="P101" s="6" t="s">
        <v>61</v>
      </c>
      <c r="Q101" s="11">
        <f t="shared" si="17"/>
        <v>0</v>
      </c>
      <c r="R101" s="11">
        <f t="shared" si="18"/>
        <v>1</v>
      </c>
      <c r="S101" s="11">
        <f t="shared" si="19"/>
        <v>0</v>
      </c>
      <c r="T101" s="11">
        <f t="shared" si="20"/>
        <v>0</v>
      </c>
      <c r="U101" s="8">
        <f t="shared" si="21"/>
        <v>0</v>
      </c>
      <c r="V101" s="6" t="s">
        <v>61</v>
      </c>
      <c r="W101" s="11">
        <f t="shared" si="22"/>
        <v>0</v>
      </c>
      <c r="X101" s="11">
        <f t="shared" si="23"/>
        <v>0</v>
      </c>
      <c r="Y101" s="11">
        <f t="shared" si="24"/>
        <v>1</v>
      </c>
      <c r="Z101" s="8">
        <f t="shared" si="27"/>
        <v>2.6363755707064143</v>
      </c>
      <c r="AA101" s="6" t="s">
        <v>61</v>
      </c>
      <c r="AB101" s="8">
        <f t="shared" si="25"/>
        <v>1</v>
      </c>
      <c r="AC101" s="8">
        <f t="shared" si="26"/>
        <v>1</v>
      </c>
    </row>
    <row r="102" spans="1:29">
      <c r="A102" s="6" t="s">
        <v>206</v>
      </c>
      <c r="B102" s="6" t="s">
        <v>207</v>
      </c>
      <c r="C102" s="7" t="str">
        <f t="shared" si="14"/>
        <v>T2106</v>
      </c>
      <c r="D102" s="8">
        <v>24087572.879999999</v>
      </c>
      <c r="E102" s="8">
        <v>145456089.30000001</v>
      </c>
      <c r="F102" s="6" t="s">
        <v>207</v>
      </c>
      <c r="G102" s="8">
        <f t="shared" si="15"/>
        <v>7.3817930416784119</v>
      </c>
      <c r="H102" s="8">
        <f t="shared" si="15"/>
        <v>8.1627319070477249</v>
      </c>
      <c r="I102" s="8">
        <v>6.0386361920000002</v>
      </c>
      <c r="J102" s="8">
        <v>1.648624E-3</v>
      </c>
      <c r="K102" s="8">
        <v>0.85388287299999999</v>
      </c>
      <c r="L102" s="8">
        <v>0.226659782</v>
      </c>
      <c r="M102" s="6" t="s">
        <v>207</v>
      </c>
      <c r="N102" s="46">
        <f t="shared" si="16"/>
        <v>0.16560030587870339</v>
      </c>
      <c r="O102" s="9">
        <f t="shared" si="16"/>
        <v>1</v>
      </c>
      <c r="P102" s="6" t="s">
        <v>207</v>
      </c>
      <c r="Q102" s="11">
        <f t="shared" si="17"/>
        <v>0</v>
      </c>
      <c r="R102" s="11">
        <f t="shared" si="18"/>
        <v>0</v>
      </c>
      <c r="S102" s="11">
        <f t="shared" si="19"/>
        <v>1</v>
      </c>
      <c r="T102" s="11">
        <f t="shared" si="20"/>
        <v>0</v>
      </c>
      <c r="U102" s="8">
        <f t="shared" si="21"/>
        <v>0</v>
      </c>
      <c r="V102" s="6" t="s">
        <v>207</v>
      </c>
      <c r="W102" s="11">
        <f t="shared" si="22"/>
        <v>0</v>
      </c>
      <c r="X102" s="11">
        <f t="shared" si="23"/>
        <v>0</v>
      </c>
      <c r="Y102" s="11">
        <f t="shared" si="24"/>
        <v>1</v>
      </c>
      <c r="Z102" s="8">
        <f t="shared" si="27"/>
        <v>2.59422275725978</v>
      </c>
      <c r="AA102" s="6" t="s">
        <v>207</v>
      </c>
      <c r="AB102" s="8">
        <f t="shared" si="25"/>
        <v>1</v>
      </c>
      <c r="AC102" s="8">
        <f t="shared" si="26"/>
        <v>1</v>
      </c>
    </row>
    <row r="103" spans="1:29">
      <c r="A103" s="6" t="s">
        <v>208</v>
      </c>
      <c r="B103" s="6" t="s">
        <v>209</v>
      </c>
      <c r="C103" s="7" t="str">
        <f t="shared" si="14"/>
        <v>S2559</v>
      </c>
      <c r="D103" s="8">
        <v>94027224.409999996</v>
      </c>
      <c r="E103" s="8">
        <v>562504957.79999995</v>
      </c>
      <c r="F103" s="6" t="s">
        <v>209</v>
      </c>
      <c r="G103" s="8">
        <f t="shared" si="15"/>
        <v>7.9732536163572547</v>
      </c>
      <c r="H103" s="8">
        <f t="shared" si="15"/>
        <v>8.7501263545801891</v>
      </c>
      <c r="I103" s="8">
        <v>5.9823626750000001</v>
      </c>
      <c r="J103" s="8">
        <v>7.23626E-4</v>
      </c>
      <c r="K103" s="8">
        <v>1.0196727269999999</v>
      </c>
      <c r="L103" s="8">
        <v>0.150963763</v>
      </c>
      <c r="M103" s="6" t="s">
        <v>209</v>
      </c>
      <c r="N103" s="47">
        <f t="shared" si="16"/>
        <v>0.16715803675357402</v>
      </c>
      <c r="O103" s="9">
        <f t="shared" si="16"/>
        <v>1</v>
      </c>
      <c r="P103" s="6" t="s">
        <v>209</v>
      </c>
      <c r="Q103" s="11">
        <f t="shared" si="17"/>
        <v>0</v>
      </c>
      <c r="R103" s="11">
        <f t="shared" si="18"/>
        <v>1</v>
      </c>
      <c r="S103" s="11">
        <f t="shared" si="19"/>
        <v>0</v>
      </c>
      <c r="T103" s="11">
        <f t="shared" si="20"/>
        <v>0</v>
      </c>
      <c r="U103" s="8">
        <f t="shared" si="21"/>
        <v>0</v>
      </c>
      <c r="V103" s="6" t="s">
        <v>209</v>
      </c>
      <c r="W103" s="11">
        <f t="shared" si="22"/>
        <v>0</v>
      </c>
      <c r="X103" s="11">
        <f t="shared" si="23"/>
        <v>0</v>
      </c>
      <c r="Y103" s="11">
        <f t="shared" si="24"/>
        <v>1</v>
      </c>
      <c r="Z103" s="8">
        <f t="shared" si="27"/>
        <v>2.5807153752548406</v>
      </c>
      <c r="AA103" s="6" t="s">
        <v>209</v>
      </c>
      <c r="AB103" s="8">
        <f t="shared" si="25"/>
        <v>1</v>
      </c>
      <c r="AC103" s="8">
        <f t="shared" si="26"/>
        <v>1</v>
      </c>
    </row>
    <row r="104" spans="1:29">
      <c r="A104" s="6" t="s">
        <v>210</v>
      </c>
      <c r="B104" s="6" t="s">
        <v>211</v>
      </c>
      <c r="C104" s="7" t="str">
        <f t="shared" si="14"/>
        <v>S1268</v>
      </c>
      <c r="D104" s="8">
        <v>34172867.600000001</v>
      </c>
      <c r="E104" s="8">
        <v>199163011.09999999</v>
      </c>
      <c r="F104" s="6" t="s">
        <v>211</v>
      </c>
      <c r="G104" s="8">
        <f t="shared" si="15"/>
        <v>7.5336814239436851</v>
      </c>
      <c r="H104" s="8">
        <f t="shared" si="15"/>
        <v>8.2992086836519707</v>
      </c>
      <c r="I104" s="8">
        <v>5.828103553</v>
      </c>
      <c r="J104" s="8">
        <v>1.20956E-4</v>
      </c>
      <c r="K104" s="8">
        <v>0.84138710100000003</v>
      </c>
      <c r="L104" s="8">
        <v>7.6560537999999997E-2</v>
      </c>
      <c r="M104" s="6" t="s">
        <v>211</v>
      </c>
      <c r="N104" s="48">
        <f t="shared" si="16"/>
        <v>0.17158240082462783</v>
      </c>
      <c r="O104" s="9">
        <f t="shared" si="16"/>
        <v>1</v>
      </c>
      <c r="P104" s="6" t="s">
        <v>211</v>
      </c>
      <c r="Q104" s="11">
        <f t="shared" si="17"/>
        <v>0</v>
      </c>
      <c r="R104" s="11">
        <f t="shared" si="18"/>
        <v>1</v>
      </c>
      <c r="S104" s="11">
        <f t="shared" si="19"/>
        <v>0</v>
      </c>
      <c r="T104" s="11">
        <f t="shared" si="20"/>
        <v>0</v>
      </c>
      <c r="U104" s="8">
        <f t="shared" si="21"/>
        <v>0</v>
      </c>
      <c r="V104" s="6" t="s">
        <v>211</v>
      </c>
      <c r="W104" s="11">
        <f t="shared" si="22"/>
        <v>0</v>
      </c>
      <c r="X104" s="11">
        <f t="shared" si="23"/>
        <v>0</v>
      </c>
      <c r="Y104" s="11">
        <f t="shared" si="24"/>
        <v>1</v>
      </c>
      <c r="Z104" s="8">
        <f t="shared" si="27"/>
        <v>2.5430265114270889</v>
      </c>
      <c r="AA104" s="6" t="s">
        <v>211</v>
      </c>
      <c r="AB104" s="8">
        <f t="shared" si="25"/>
        <v>1</v>
      </c>
      <c r="AC104" s="8">
        <f t="shared" si="26"/>
        <v>1</v>
      </c>
    </row>
    <row r="105" spans="1:29">
      <c r="A105" s="6" t="s">
        <v>212</v>
      </c>
      <c r="B105" s="6" t="s">
        <v>213</v>
      </c>
      <c r="C105" s="7" t="str">
        <f t="shared" si="14"/>
        <v>M164</v>
      </c>
      <c r="D105" s="8">
        <v>15279547.9</v>
      </c>
      <c r="E105" s="8">
        <v>88397363.480000004</v>
      </c>
      <c r="F105" s="6" t="s">
        <v>213</v>
      </c>
      <c r="G105" s="8">
        <f t="shared" si="15"/>
        <v>7.1841105042763189</v>
      </c>
      <c r="H105" s="8">
        <f t="shared" si="15"/>
        <v>7.9464393120361168</v>
      </c>
      <c r="I105" s="8">
        <v>5.7853389420000001</v>
      </c>
      <c r="J105" s="8">
        <v>6.2253070000000002E-3</v>
      </c>
      <c r="K105" s="8">
        <v>1.7320508080000001</v>
      </c>
      <c r="L105" s="8">
        <v>0.17709665699999999</v>
      </c>
      <c r="M105" s="6" t="s">
        <v>213</v>
      </c>
      <c r="N105" s="48">
        <f t="shared" si="16"/>
        <v>0.17285071973280078</v>
      </c>
      <c r="O105" s="9">
        <f t="shared" si="16"/>
        <v>1</v>
      </c>
      <c r="P105" s="6" t="s">
        <v>213</v>
      </c>
      <c r="Q105" s="11">
        <f t="shared" si="17"/>
        <v>0</v>
      </c>
      <c r="R105" s="11">
        <f t="shared" si="18"/>
        <v>0</v>
      </c>
      <c r="S105" s="11">
        <f t="shared" si="19"/>
        <v>0</v>
      </c>
      <c r="T105" s="11">
        <f t="shared" si="20"/>
        <v>0</v>
      </c>
      <c r="U105" s="8">
        <f t="shared" si="21"/>
        <v>1</v>
      </c>
      <c r="V105" s="6" t="s">
        <v>213</v>
      </c>
      <c r="W105" s="11">
        <f t="shared" si="22"/>
        <v>0</v>
      </c>
      <c r="X105" s="11">
        <f t="shared" si="23"/>
        <v>0</v>
      </c>
      <c r="Y105" s="11">
        <f t="shared" si="24"/>
        <v>1</v>
      </c>
      <c r="Z105" s="8">
        <f t="shared" si="27"/>
        <v>2.5324014840392599</v>
      </c>
      <c r="AA105" s="6" t="s">
        <v>213</v>
      </c>
      <c r="AB105" s="8">
        <f t="shared" si="25"/>
        <v>1</v>
      </c>
      <c r="AC105" s="8">
        <f t="shared" si="26"/>
        <v>1</v>
      </c>
    </row>
    <row r="106" spans="1:29">
      <c r="A106" s="6" t="s">
        <v>214</v>
      </c>
      <c r="B106" s="6" t="s">
        <v>213</v>
      </c>
      <c r="C106" s="7" t="str">
        <f t="shared" si="14"/>
        <v>Y171</v>
      </c>
      <c r="D106" s="8">
        <v>15279547.9</v>
      </c>
      <c r="E106" s="8">
        <v>88397363.480000004</v>
      </c>
      <c r="F106" s="6" t="s">
        <v>213</v>
      </c>
      <c r="G106" s="8">
        <f t="shared" si="15"/>
        <v>7.1841105042763189</v>
      </c>
      <c r="H106" s="8">
        <f t="shared" si="15"/>
        <v>7.9464393120361168</v>
      </c>
      <c r="I106" s="8">
        <v>5.7853389420000001</v>
      </c>
      <c r="J106" s="8">
        <v>6.2253070000000002E-3</v>
      </c>
      <c r="K106" s="8">
        <v>1.7320508080000001</v>
      </c>
      <c r="L106" s="8">
        <v>0.17709665699999999</v>
      </c>
      <c r="M106" s="6" t="s">
        <v>213</v>
      </c>
      <c r="N106" s="48">
        <f t="shared" si="16"/>
        <v>0.17285071973280078</v>
      </c>
      <c r="O106" s="9">
        <f t="shared" si="16"/>
        <v>1</v>
      </c>
      <c r="P106" s="6" t="s">
        <v>213</v>
      </c>
      <c r="Q106" s="11">
        <f t="shared" si="17"/>
        <v>0</v>
      </c>
      <c r="R106" s="11">
        <f t="shared" si="18"/>
        <v>0</v>
      </c>
      <c r="S106" s="11">
        <f t="shared" si="19"/>
        <v>0</v>
      </c>
      <c r="T106" s="11">
        <f t="shared" si="20"/>
        <v>1</v>
      </c>
      <c r="U106" s="8">
        <f t="shared" si="21"/>
        <v>0</v>
      </c>
      <c r="V106" s="6" t="s">
        <v>213</v>
      </c>
      <c r="W106" s="11">
        <f t="shared" si="22"/>
        <v>0</v>
      </c>
      <c r="X106" s="11">
        <f t="shared" si="23"/>
        <v>0</v>
      </c>
      <c r="Y106" s="11">
        <f t="shared" si="24"/>
        <v>1</v>
      </c>
      <c r="Z106" s="8">
        <f t="shared" si="27"/>
        <v>2.5324014840392599</v>
      </c>
      <c r="AA106" s="6" t="s">
        <v>213</v>
      </c>
      <c r="AB106" s="8">
        <f t="shared" si="25"/>
        <v>1</v>
      </c>
      <c r="AC106" s="8">
        <f t="shared" si="26"/>
        <v>1</v>
      </c>
    </row>
    <row r="107" spans="1:29">
      <c r="A107" s="6" t="s">
        <v>215</v>
      </c>
      <c r="B107" s="6" t="s">
        <v>216</v>
      </c>
      <c r="C107" s="7" t="str">
        <f t="shared" si="14"/>
        <v>S873</v>
      </c>
      <c r="D107" s="8">
        <v>146475981.40000001</v>
      </c>
      <c r="E107" s="8">
        <v>841946982.10000002</v>
      </c>
      <c r="F107" s="6" t="s">
        <v>216</v>
      </c>
      <c r="G107" s="8">
        <f t="shared" si="15"/>
        <v>8.1657664164947228</v>
      </c>
      <c r="H107" s="8">
        <f t="shared" si="15"/>
        <v>8.9252847445799848</v>
      </c>
      <c r="I107" s="8">
        <v>5.7480207610000003</v>
      </c>
      <c r="J107" s="8">
        <v>1.5997200000000001E-4</v>
      </c>
      <c r="K107" s="8">
        <v>0.74039359100000002</v>
      </c>
      <c r="L107" s="8">
        <v>0.112891645</v>
      </c>
      <c r="M107" s="6" t="s">
        <v>216</v>
      </c>
      <c r="N107" s="48">
        <f t="shared" si="16"/>
        <v>0.1739729276476018</v>
      </c>
      <c r="O107" s="9">
        <f t="shared" si="16"/>
        <v>1</v>
      </c>
      <c r="P107" s="6" t="s">
        <v>216</v>
      </c>
      <c r="Q107" s="11">
        <f t="shared" si="17"/>
        <v>0</v>
      </c>
      <c r="R107" s="11">
        <f t="shared" si="18"/>
        <v>1</v>
      </c>
      <c r="S107" s="11">
        <f t="shared" si="19"/>
        <v>0</v>
      </c>
      <c r="T107" s="11">
        <f t="shared" si="20"/>
        <v>0</v>
      </c>
      <c r="U107" s="8">
        <f t="shared" si="21"/>
        <v>0</v>
      </c>
      <c r="V107" s="6" t="s">
        <v>216</v>
      </c>
      <c r="W107" s="11">
        <f t="shared" si="22"/>
        <v>0</v>
      </c>
      <c r="X107" s="11">
        <f t="shared" si="23"/>
        <v>0</v>
      </c>
      <c r="Y107" s="11">
        <f t="shared" si="24"/>
        <v>1</v>
      </c>
      <c r="Z107" s="8">
        <f t="shared" si="27"/>
        <v>2.5230652726483105</v>
      </c>
      <c r="AA107" s="6" t="s">
        <v>216</v>
      </c>
      <c r="AB107" s="8">
        <f t="shared" si="25"/>
        <v>1</v>
      </c>
      <c r="AC107" s="8">
        <f t="shared" si="26"/>
        <v>1</v>
      </c>
    </row>
    <row r="108" spans="1:29">
      <c r="A108" s="6" t="s">
        <v>217</v>
      </c>
      <c r="B108" s="6" t="s">
        <v>218</v>
      </c>
      <c r="C108" s="7" t="str">
        <f t="shared" si="14"/>
        <v>S979</v>
      </c>
      <c r="D108" s="8">
        <v>405634955.30000001</v>
      </c>
      <c r="E108" s="8">
        <v>2330316711</v>
      </c>
      <c r="F108" s="6" t="s">
        <v>218</v>
      </c>
      <c r="G108" s="8">
        <f t="shared" si="15"/>
        <v>8.6081353729519634</v>
      </c>
      <c r="H108" s="8">
        <f t="shared" si="15"/>
        <v>9.3674149495635195</v>
      </c>
      <c r="I108" s="8">
        <v>5.7448616799999996</v>
      </c>
      <c r="J108" s="8">
        <v>5.4115780000000002E-3</v>
      </c>
      <c r="K108" s="8">
        <v>0.99829470399999998</v>
      </c>
      <c r="L108" s="8">
        <v>0.28876670700000001</v>
      </c>
      <c r="M108" s="6" t="s">
        <v>218</v>
      </c>
      <c r="N108" s="48">
        <f t="shared" si="16"/>
        <v>0.17406859479024694</v>
      </c>
      <c r="O108" s="9">
        <f t="shared" si="16"/>
        <v>1</v>
      </c>
      <c r="P108" s="6" t="s">
        <v>218</v>
      </c>
      <c r="Q108" s="11">
        <f t="shared" si="17"/>
        <v>0</v>
      </c>
      <c r="R108" s="11">
        <f t="shared" si="18"/>
        <v>1</v>
      </c>
      <c r="S108" s="11">
        <f t="shared" si="19"/>
        <v>0</v>
      </c>
      <c r="T108" s="11">
        <f t="shared" si="20"/>
        <v>0</v>
      </c>
      <c r="U108" s="8">
        <f t="shared" si="21"/>
        <v>0</v>
      </c>
      <c r="V108" s="6" t="s">
        <v>218</v>
      </c>
      <c r="W108" s="11">
        <f t="shared" si="22"/>
        <v>0</v>
      </c>
      <c r="X108" s="11">
        <f t="shared" si="23"/>
        <v>0</v>
      </c>
      <c r="Y108" s="11">
        <f t="shared" si="24"/>
        <v>1</v>
      </c>
      <c r="Z108" s="8">
        <f t="shared" si="27"/>
        <v>2.5222721574201077</v>
      </c>
      <c r="AA108" s="6" t="s">
        <v>218</v>
      </c>
      <c r="AB108" s="8">
        <f t="shared" si="25"/>
        <v>1</v>
      </c>
      <c r="AC108" s="8">
        <f t="shared" si="26"/>
        <v>1</v>
      </c>
    </row>
    <row r="109" spans="1:29">
      <c r="A109" s="6" t="s">
        <v>219</v>
      </c>
      <c r="B109" s="6" t="s">
        <v>220</v>
      </c>
      <c r="C109" s="7" t="str">
        <f t="shared" si="14"/>
        <v>T1982</v>
      </c>
      <c r="D109" s="8">
        <v>36894418.939999998</v>
      </c>
      <c r="E109" s="8">
        <v>211756738.90000001</v>
      </c>
      <c r="F109" s="6" t="s">
        <v>220</v>
      </c>
      <c r="G109" s="8">
        <f t="shared" si="15"/>
        <v>7.5669606749157223</v>
      </c>
      <c r="H109" s="8">
        <f t="shared" si="15"/>
        <v>8.3258372401149749</v>
      </c>
      <c r="I109" s="8">
        <v>5.7395331049999996</v>
      </c>
      <c r="J109" s="8">
        <v>3.1510300000000001E-4</v>
      </c>
      <c r="K109" s="8">
        <v>0.54252142299999995</v>
      </c>
      <c r="L109" s="8">
        <v>0.168890448</v>
      </c>
      <c r="M109" s="6" t="s">
        <v>220</v>
      </c>
      <c r="N109" s="48">
        <f t="shared" si="16"/>
        <v>0.17423019985882487</v>
      </c>
      <c r="O109" s="9">
        <f t="shared" si="16"/>
        <v>1</v>
      </c>
      <c r="P109" s="6" t="s">
        <v>220</v>
      </c>
      <c r="Q109" s="11">
        <f t="shared" si="17"/>
        <v>0</v>
      </c>
      <c r="R109" s="11">
        <f t="shared" si="18"/>
        <v>0</v>
      </c>
      <c r="S109" s="11">
        <f t="shared" si="19"/>
        <v>1</v>
      </c>
      <c r="T109" s="11">
        <f t="shared" si="20"/>
        <v>0</v>
      </c>
      <c r="U109" s="8">
        <f t="shared" si="21"/>
        <v>0</v>
      </c>
      <c r="V109" s="6" t="s">
        <v>220</v>
      </c>
      <c r="W109" s="11">
        <f t="shared" si="22"/>
        <v>0</v>
      </c>
      <c r="X109" s="11">
        <f t="shared" si="23"/>
        <v>0</v>
      </c>
      <c r="Y109" s="11">
        <f t="shared" si="24"/>
        <v>1</v>
      </c>
      <c r="Z109" s="8">
        <f t="shared" si="27"/>
        <v>2.5209333824870193</v>
      </c>
      <c r="AA109" s="6" t="s">
        <v>220</v>
      </c>
      <c r="AB109" s="8">
        <f t="shared" si="25"/>
        <v>1</v>
      </c>
      <c r="AC109" s="8">
        <f t="shared" si="26"/>
        <v>1</v>
      </c>
    </row>
    <row r="110" spans="1:29">
      <c r="A110" s="6" t="s">
        <v>221</v>
      </c>
      <c r="B110" s="6" t="s">
        <v>222</v>
      </c>
      <c r="C110" s="7" t="str">
        <f t="shared" si="14"/>
        <v>S230</v>
      </c>
      <c r="D110" s="8">
        <v>78537535.700000003</v>
      </c>
      <c r="E110" s="8">
        <v>434162913.5</v>
      </c>
      <c r="F110" s="6" t="s">
        <v>222</v>
      </c>
      <c r="G110" s="8">
        <f t="shared" si="15"/>
        <v>7.8950772701368175</v>
      </c>
      <c r="H110" s="8">
        <f t="shared" si="15"/>
        <v>8.6376527229641038</v>
      </c>
      <c r="I110" s="8">
        <v>5.5280944280000002</v>
      </c>
      <c r="J110" s="12">
        <v>1.6399999999999999E-5</v>
      </c>
      <c r="K110" s="8">
        <v>0.45119467299999999</v>
      </c>
      <c r="L110" s="8">
        <v>7.9590065000000002E-2</v>
      </c>
      <c r="M110" s="6" t="s">
        <v>222</v>
      </c>
      <c r="N110" s="49">
        <f t="shared" si="16"/>
        <v>0.18089416036683198</v>
      </c>
      <c r="O110" s="9">
        <f t="shared" si="16"/>
        <v>1</v>
      </c>
      <c r="P110" s="6" t="s">
        <v>222</v>
      </c>
      <c r="Q110" s="11">
        <f t="shared" si="17"/>
        <v>0</v>
      </c>
      <c r="R110" s="11">
        <f t="shared" si="18"/>
        <v>1</v>
      </c>
      <c r="S110" s="11">
        <f t="shared" si="19"/>
        <v>0</v>
      </c>
      <c r="T110" s="11">
        <f t="shared" si="20"/>
        <v>0</v>
      </c>
      <c r="U110" s="8">
        <f t="shared" si="21"/>
        <v>0</v>
      </c>
      <c r="V110" s="6" t="s">
        <v>222</v>
      </c>
      <c r="W110" s="11">
        <f t="shared" si="22"/>
        <v>0</v>
      </c>
      <c r="X110" s="11">
        <f t="shared" si="23"/>
        <v>0</v>
      </c>
      <c r="Y110" s="11">
        <f t="shared" si="24"/>
        <v>1</v>
      </c>
      <c r="Z110" s="8">
        <f t="shared" si="27"/>
        <v>2.4667822593206665</v>
      </c>
      <c r="AA110" s="6" t="s">
        <v>222</v>
      </c>
      <c r="AB110" s="8">
        <f t="shared" si="25"/>
        <v>1</v>
      </c>
      <c r="AC110" s="8">
        <f t="shared" si="26"/>
        <v>1</v>
      </c>
    </row>
    <row r="111" spans="1:29">
      <c r="A111" s="6" t="s">
        <v>223</v>
      </c>
      <c r="B111" s="6" t="s">
        <v>222</v>
      </c>
      <c r="C111" s="7" t="str">
        <f t="shared" si="14"/>
        <v>T234</v>
      </c>
      <c r="D111" s="8">
        <v>78537535.700000003</v>
      </c>
      <c r="E111" s="8">
        <v>434162913.5</v>
      </c>
      <c r="F111" s="6" t="s">
        <v>222</v>
      </c>
      <c r="G111" s="8">
        <f t="shared" si="15"/>
        <v>7.8950772701368175</v>
      </c>
      <c r="H111" s="8">
        <f t="shared" si="15"/>
        <v>8.6376527229641038</v>
      </c>
      <c r="I111" s="8">
        <v>5.5280944280000002</v>
      </c>
      <c r="J111" s="12">
        <v>1.6399999999999999E-5</v>
      </c>
      <c r="K111" s="8">
        <v>0.45119467299999999</v>
      </c>
      <c r="L111" s="8">
        <v>7.9590065000000002E-2</v>
      </c>
      <c r="M111" s="6" t="s">
        <v>222</v>
      </c>
      <c r="N111" s="49">
        <f t="shared" si="16"/>
        <v>0.18089416036683198</v>
      </c>
      <c r="O111" s="9">
        <f t="shared" si="16"/>
        <v>1</v>
      </c>
      <c r="P111" s="6" t="s">
        <v>222</v>
      </c>
      <c r="Q111" s="11">
        <f t="shared" si="17"/>
        <v>0</v>
      </c>
      <c r="R111" s="11">
        <f t="shared" si="18"/>
        <v>0</v>
      </c>
      <c r="S111" s="11">
        <f t="shared" si="19"/>
        <v>1</v>
      </c>
      <c r="T111" s="11">
        <f t="shared" si="20"/>
        <v>0</v>
      </c>
      <c r="U111" s="8">
        <f t="shared" si="21"/>
        <v>0</v>
      </c>
      <c r="V111" s="6" t="s">
        <v>222</v>
      </c>
      <c r="W111" s="11">
        <f t="shared" si="22"/>
        <v>0</v>
      </c>
      <c r="X111" s="11">
        <f t="shared" si="23"/>
        <v>0</v>
      </c>
      <c r="Y111" s="11">
        <f t="shared" si="24"/>
        <v>1</v>
      </c>
      <c r="Z111" s="8">
        <f t="shared" si="27"/>
        <v>2.4667822593206665</v>
      </c>
      <c r="AA111" s="6" t="s">
        <v>222</v>
      </c>
      <c r="AB111" s="8">
        <f t="shared" si="25"/>
        <v>1</v>
      </c>
      <c r="AC111" s="8">
        <f t="shared" si="26"/>
        <v>1</v>
      </c>
    </row>
    <row r="112" spans="1:29">
      <c r="A112" s="6" t="s">
        <v>224</v>
      </c>
      <c r="B112" s="6" t="s">
        <v>222</v>
      </c>
      <c r="C112" s="7" t="str">
        <f t="shared" si="14"/>
        <v>T238</v>
      </c>
      <c r="D112" s="8">
        <v>78537535.700000003</v>
      </c>
      <c r="E112" s="8">
        <v>434162913.5</v>
      </c>
      <c r="F112" s="6" t="s">
        <v>222</v>
      </c>
      <c r="G112" s="8">
        <f t="shared" si="15"/>
        <v>7.8950772701368175</v>
      </c>
      <c r="H112" s="8">
        <f t="shared" si="15"/>
        <v>8.6376527229641038</v>
      </c>
      <c r="I112" s="8">
        <v>5.5280944280000002</v>
      </c>
      <c r="J112" s="12">
        <v>1.6399999999999999E-5</v>
      </c>
      <c r="K112" s="8">
        <v>0.45119467299999999</v>
      </c>
      <c r="L112" s="8">
        <v>7.9590065000000002E-2</v>
      </c>
      <c r="M112" s="6" t="s">
        <v>222</v>
      </c>
      <c r="N112" s="49">
        <f t="shared" si="16"/>
        <v>0.18089416036683198</v>
      </c>
      <c r="O112" s="9">
        <f t="shared" si="16"/>
        <v>1</v>
      </c>
      <c r="P112" s="6" t="s">
        <v>222</v>
      </c>
      <c r="Q112" s="11">
        <f t="shared" si="17"/>
        <v>0</v>
      </c>
      <c r="R112" s="11">
        <f t="shared" si="18"/>
        <v>0</v>
      </c>
      <c r="S112" s="11">
        <f t="shared" si="19"/>
        <v>1</v>
      </c>
      <c r="T112" s="11">
        <f t="shared" si="20"/>
        <v>0</v>
      </c>
      <c r="U112" s="8">
        <f t="shared" si="21"/>
        <v>0</v>
      </c>
      <c r="V112" s="6" t="s">
        <v>222</v>
      </c>
      <c r="W112" s="11">
        <f t="shared" si="22"/>
        <v>0</v>
      </c>
      <c r="X112" s="11">
        <f t="shared" si="23"/>
        <v>0</v>
      </c>
      <c r="Y112" s="11">
        <f t="shared" si="24"/>
        <v>1</v>
      </c>
      <c r="Z112" s="8">
        <f t="shared" si="27"/>
        <v>2.4667822593206665</v>
      </c>
      <c r="AA112" s="6" t="s">
        <v>222</v>
      </c>
      <c r="AB112" s="8">
        <f t="shared" si="25"/>
        <v>1</v>
      </c>
      <c r="AC112" s="8">
        <f t="shared" si="26"/>
        <v>1</v>
      </c>
    </row>
    <row r="113" spans="1:29">
      <c r="A113" s="6" t="s">
        <v>225</v>
      </c>
      <c r="B113" s="6" t="s">
        <v>226</v>
      </c>
      <c r="C113" s="7" t="str">
        <f t="shared" si="14"/>
        <v>S84</v>
      </c>
      <c r="D113" s="8">
        <v>19868482.41</v>
      </c>
      <c r="E113" s="8">
        <v>109702583.59999999</v>
      </c>
      <c r="F113" s="6" t="s">
        <v>226</v>
      </c>
      <c r="G113" s="8">
        <f t="shared" si="15"/>
        <v>7.2981646961921989</v>
      </c>
      <c r="H113" s="8">
        <f t="shared" si="15"/>
        <v>8.0402168557425391</v>
      </c>
      <c r="I113" s="8">
        <v>5.5214374900000003</v>
      </c>
      <c r="J113" s="8">
        <v>9.8393300000000003E-3</v>
      </c>
      <c r="K113" s="8">
        <v>1.1165082180000001</v>
      </c>
      <c r="L113" s="8">
        <v>0.32310270899999999</v>
      </c>
      <c r="M113" s="6" t="s">
        <v>226</v>
      </c>
      <c r="N113" s="49">
        <f t="shared" si="16"/>
        <v>0.18111225604717665</v>
      </c>
      <c r="O113" s="9">
        <f t="shared" si="16"/>
        <v>1</v>
      </c>
      <c r="P113" s="6" t="s">
        <v>226</v>
      </c>
      <c r="Q113" s="11">
        <f t="shared" si="17"/>
        <v>0</v>
      </c>
      <c r="R113" s="11">
        <f t="shared" si="18"/>
        <v>1</v>
      </c>
      <c r="S113" s="11">
        <f t="shared" si="19"/>
        <v>0</v>
      </c>
      <c r="T113" s="11">
        <f t="shared" si="20"/>
        <v>0</v>
      </c>
      <c r="U113" s="8">
        <f t="shared" si="21"/>
        <v>0</v>
      </c>
      <c r="V113" s="6" t="s">
        <v>226</v>
      </c>
      <c r="W113" s="11">
        <f t="shared" si="22"/>
        <v>0</v>
      </c>
      <c r="X113" s="11">
        <f t="shared" si="23"/>
        <v>0</v>
      </c>
      <c r="Y113" s="11">
        <f t="shared" si="24"/>
        <v>1</v>
      </c>
      <c r="Z113" s="8">
        <f t="shared" si="27"/>
        <v>2.4650439166821161</v>
      </c>
      <c r="AA113" s="6" t="s">
        <v>226</v>
      </c>
      <c r="AB113" s="8">
        <f t="shared" si="25"/>
        <v>1</v>
      </c>
      <c r="AC113" s="8">
        <f t="shared" si="26"/>
        <v>1</v>
      </c>
    </row>
    <row r="114" spans="1:29">
      <c r="A114" s="6" t="s">
        <v>227</v>
      </c>
      <c r="B114" s="6" t="s">
        <v>228</v>
      </c>
      <c r="C114" s="7" t="str">
        <f t="shared" si="14"/>
        <v>S18</v>
      </c>
      <c r="D114" s="8">
        <v>755565375.29999995</v>
      </c>
      <c r="E114" s="8">
        <v>4143628353</v>
      </c>
      <c r="F114" s="6" t="s">
        <v>228</v>
      </c>
      <c r="G114" s="8">
        <f t="shared" si="15"/>
        <v>8.8782720476342671</v>
      </c>
      <c r="H114" s="8">
        <f t="shared" si="15"/>
        <v>9.617380796090611</v>
      </c>
      <c r="I114" s="8">
        <v>5.4841427210000004</v>
      </c>
      <c r="J114" s="8">
        <v>8.7135700000000003E-3</v>
      </c>
      <c r="K114" s="8">
        <v>0.55203249799999998</v>
      </c>
      <c r="L114" s="8">
        <v>0.35634608699999998</v>
      </c>
      <c r="M114" s="6" t="s">
        <v>228</v>
      </c>
      <c r="N114" s="49">
        <f t="shared" si="16"/>
        <v>0.18234390513159035</v>
      </c>
      <c r="O114" s="9">
        <f t="shared" si="16"/>
        <v>1</v>
      </c>
      <c r="P114" s="6" t="s">
        <v>228</v>
      </c>
      <c r="Q114" s="11">
        <f t="shared" si="17"/>
        <v>0</v>
      </c>
      <c r="R114" s="11">
        <f t="shared" si="18"/>
        <v>1</v>
      </c>
      <c r="S114" s="11">
        <f t="shared" si="19"/>
        <v>0</v>
      </c>
      <c r="T114" s="11">
        <f t="shared" si="20"/>
        <v>0</v>
      </c>
      <c r="U114" s="8">
        <f t="shared" si="21"/>
        <v>0</v>
      </c>
      <c r="V114" s="6" t="s">
        <v>228</v>
      </c>
      <c r="W114" s="11">
        <f t="shared" si="22"/>
        <v>0</v>
      </c>
      <c r="X114" s="11">
        <f t="shared" si="23"/>
        <v>0</v>
      </c>
      <c r="Y114" s="11">
        <f t="shared" si="24"/>
        <v>1</v>
      </c>
      <c r="Z114" s="8">
        <f t="shared" si="27"/>
        <v>2.4552661166741654</v>
      </c>
      <c r="AA114" s="6" t="s">
        <v>228</v>
      </c>
      <c r="AB114" s="8">
        <f t="shared" si="25"/>
        <v>1</v>
      </c>
      <c r="AC114" s="8">
        <f t="shared" si="26"/>
        <v>1</v>
      </c>
    </row>
    <row r="115" spans="1:29">
      <c r="A115" s="6" t="s">
        <v>229</v>
      </c>
      <c r="B115" s="6" t="s">
        <v>230</v>
      </c>
      <c r="C115" s="7" t="str">
        <f t="shared" si="14"/>
        <v>S1031</v>
      </c>
      <c r="D115" s="8">
        <v>92465261.010000005</v>
      </c>
      <c r="E115" s="8">
        <v>503186411.69999999</v>
      </c>
      <c r="F115" s="6" t="s">
        <v>230</v>
      </c>
      <c r="G115" s="8">
        <f t="shared" si="15"/>
        <v>7.9659785999241581</v>
      </c>
      <c r="H115" s="8">
        <f t="shared" si="15"/>
        <v>8.7017289046880286</v>
      </c>
      <c r="I115" s="8">
        <v>5.4418968400000001</v>
      </c>
      <c r="J115" s="8">
        <v>1.4853290000000001E-3</v>
      </c>
      <c r="K115" s="8">
        <v>0.68014920899999998</v>
      </c>
      <c r="L115" s="8">
        <v>0.223490351</v>
      </c>
      <c r="M115" s="6" t="s">
        <v>230</v>
      </c>
      <c r="N115" s="50">
        <f t="shared" si="16"/>
        <v>0.18375945546225889</v>
      </c>
      <c r="O115" s="9">
        <f t="shared" si="16"/>
        <v>1</v>
      </c>
      <c r="P115" s="6" t="s">
        <v>230</v>
      </c>
      <c r="Q115" s="11">
        <f t="shared" si="17"/>
        <v>0</v>
      </c>
      <c r="R115" s="11">
        <f t="shared" si="18"/>
        <v>1</v>
      </c>
      <c r="S115" s="11">
        <f t="shared" si="19"/>
        <v>0</v>
      </c>
      <c r="T115" s="11">
        <f t="shared" si="20"/>
        <v>0</v>
      </c>
      <c r="U115" s="8">
        <f t="shared" si="21"/>
        <v>0</v>
      </c>
      <c r="V115" s="6" t="s">
        <v>230</v>
      </c>
      <c r="W115" s="11">
        <f t="shared" si="22"/>
        <v>0</v>
      </c>
      <c r="X115" s="11">
        <f t="shared" si="23"/>
        <v>0</v>
      </c>
      <c r="Y115" s="11">
        <f t="shared" si="24"/>
        <v>1</v>
      </c>
      <c r="Z115" s="8">
        <f t="shared" si="27"/>
        <v>2.4441096082170435</v>
      </c>
      <c r="AA115" s="6" t="s">
        <v>230</v>
      </c>
      <c r="AB115" s="8">
        <f t="shared" si="25"/>
        <v>1</v>
      </c>
      <c r="AC115" s="8">
        <f t="shared" si="26"/>
        <v>1</v>
      </c>
    </row>
    <row r="116" spans="1:29">
      <c r="A116" s="6" t="s">
        <v>231</v>
      </c>
      <c r="B116" s="6" t="s">
        <v>232</v>
      </c>
      <c r="C116" s="7" t="str">
        <f t="shared" si="14"/>
        <v>S882</v>
      </c>
      <c r="D116" s="8">
        <v>3711015.196</v>
      </c>
      <c r="E116" s="8">
        <v>20121449.23</v>
      </c>
      <c r="F116" s="6" t="s">
        <v>232</v>
      </c>
      <c r="G116" s="8">
        <f t="shared" si="15"/>
        <v>6.569492732717265</v>
      </c>
      <c r="H116" s="8">
        <f t="shared" si="15"/>
        <v>7.3036592571953083</v>
      </c>
      <c r="I116" s="8">
        <v>5.422087533</v>
      </c>
      <c r="J116" s="8">
        <v>4.9266129999999998E-3</v>
      </c>
      <c r="K116" s="8">
        <v>1.5535436330000001</v>
      </c>
      <c r="L116" s="8">
        <v>0.15594016999999999</v>
      </c>
      <c r="M116" s="6" t="s">
        <v>232</v>
      </c>
      <c r="N116" s="50">
        <f t="shared" si="16"/>
        <v>0.18443081080199111</v>
      </c>
      <c r="O116" s="9">
        <f t="shared" si="16"/>
        <v>1</v>
      </c>
      <c r="P116" s="6" t="s">
        <v>232</v>
      </c>
      <c r="Q116" s="11">
        <f t="shared" si="17"/>
        <v>0</v>
      </c>
      <c r="R116" s="11">
        <f t="shared" si="18"/>
        <v>1</v>
      </c>
      <c r="S116" s="11">
        <f t="shared" si="19"/>
        <v>0</v>
      </c>
      <c r="T116" s="11">
        <f t="shared" si="20"/>
        <v>0</v>
      </c>
      <c r="U116" s="8">
        <f t="shared" si="21"/>
        <v>0</v>
      </c>
      <c r="V116" s="6" t="s">
        <v>232</v>
      </c>
      <c r="W116" s="11">
        <f t="shared" si="22"/>
        <v>0</v>
      </c>
      <c r="X116" s="11">
        <f t="shared" si="23"/>
        <v>0</v>
      </c>
      <c r="Y116" s="11">
        <f t="shared" si="24"/>
        <v>1</v>
      </c>
      <c r="Z116" s="8">
        <f t="shared" si="27"/>
        <v>2.4388484039894229</v>
      </c>
      <c r="AA116" s="6" t="s">
        <v>232</v>
      </c>
      <c r="AB116" s="8">
        <f t="shared" si="25"/>
        <v>1</v>
      </c>
      <c r="AC116" s="8">
        <f t="shared" si="26"/>
        <v>1</v>
      </c>
    </row>
    <row r="117" spans="1:29">
      <c r="A117" s="6" t="s">
        <v>233</v>
      </c>
      <c r="B117" s="6" t="s">
        <v>234</v>
      </c>
      <c r="C117" s="7" t="str">
        <f t="shared" si="14"/>
        <v>M38</v>
      </c>
      <c r="D117" s="8">
        <v>90390062.640000001</v>
      </c>
      <c r="E117" s="8">
        <v>486523548.89999998</v>
      </c>
      <c r="F117" s="6" t="s">
        <v>234</v>
      </c>
      <c r="G117" s="8">
        <f t="shared" si="15"/>
        <v>7.9561206873576937</v>
      </c>
      <c r="H117" s="8">
        <f t="shared" si="15"/>
        <v>8.6871038660017224</v>
      </c>
      <c r="I117" s="8">
        <v>5.3824893439999997</v>
      </c>
      <c r="J117" s="8">
        <v>3.22033E-3</v>
      </c>
      <c r="K117" s="8">
        <v>0.63588161700000001</v>
      </c>
      <c r="L117" s="8">
        <v>0.27366070599999998</v>
      </c>
      <c r="M117" s="6" t="s">
        <v>234</v>
      </c>
      <c r="N117" s="50">
        <f t="shared" si="16"/>
        <v>0.18578764140886173</v>
      </c>
      <c r="O117" s="9">
        <f t="shared" si="16"/>
        <v>1</v>
      </c>
      <c r="P117" s="6" t="s">
        <v>234</v>
      </c>
      <c r="Q117" s="11">
        <f t="shared" si="17"/>
        <v>0</v>
      </c>
      <c r="R117" s="11">
        <f t="shared" si="18"/>
        <v>0</v>
      </c>
      <c r="S117" s="11">
        <f t="shared" si="19"/>
        <v>0</v>
      </c>
      <c r="T117" s="11">
        <f t="shared" si="20"/>
        <v>0</v>
      </c>
      <c r="U117" s="8">
        <f t="shared" si="21"/>
        <v>1</v>
      </c>
      <c r="V117" s="6" t="s">
        <v>234</v>
      </c>
      <c r="W117" s="11">
        <f t="shared" si="22"/>
        <v>0</v>
      </c>
      <c r="X117" s="11">
        <f t="shared" si="23"/>
        <v>0</v>
      </c>
      <c r="Y117" s="11">
        <f t="shared" si="24"/>
        <v>1</v>
      </c>
      <c r="Z117" s="8">
        <f t="shared" si="27"/>
        <v>2.4282735580276653</v>
      </c>
      <c r="AA117" s="6" t="s">
        <v>234</v>
      </c>
      <c r="AB117" s="8">
        <f t="shared" si="25"/>
        <v>1</v>
      </c>
      <c r="AC117" s="8">
        <f t="shared" si="26"/>
        <v>1</v>
      </c>
    </row>
    <row r="118" spans="1:29">
      <c r="A118" s="6" t="s">
        <v>235</v>
      </c>
      <c r="B118" s="6" t="s">
        <v>207</v>
      </c>
      <c r="C118" s="7" t="str">
        <f t="shared" si="14"/>
        <v>S1834</v>
      </c>
      <c r="D118" s="8">
        <v>39131423.170000002</v>
      </c>
      <c r="E118" s="8">
        <v>208376104.69999999</v>
      </c>
      <c r="F118" s="6" t="s">
        <v>207</v>
      </c>
      <c r="G118" s="8">
        <f t="shared" si="15"/>
        <v>7.5925256430358274</v>
      </c>
      <c r="H118" s="8">
        <f t="shared" si="15"/>
        <v>8.3188479152420243</v>
      </c>
      <c r="I118" s="8">
        <v>5.3250326169999997</v>
      </c>
      <c r="J118" s="8">
        <v>3.7929499999999998E-4</v>
      </c>
      <c r="K118" s="8">
        <v>0.38358117600000002</v>
      </c>
      <c r="L118" s="8">
        <v>0.18328939</v>
      </c>
      <c r="M118" s="6" t="s">
        <v>207</v>
      </c>
      <c r="N118" s="51">
        <f t="shared" si="16"/>
        <v>0.18779227698078763</v>
      </c>
      <c r="O118" s="9">
        <f t="shared" si="16"/>
        <v>1</v>
      </c>
      <c r="P118" s="6" t="s">
        <v>207</v>
      </c>
      <c r="Q118" s="11">
        <f t="shared" si="17"/>
        <v>0</v>
      </c>
      <c r="R118" s="11">
        <f t="shared" si="18"/>
        <v>1</v>
      </c>
      <c r="S118" s="11">
        <f t="shared" si="19"/>
        <v>0</v>
      </c>
      <c r="T118" s="11">
        <f t="shared" si="20"/>
        <v>0</v>
      </c>
      <c r="U118" s="8">
        <f t="shared" si="21"/>
        <v>0</v>
      </c>
      <c r="V118" s="6" t="s">
        <v>207</v>
      </c>
      <c r="W118" s="11">
        <f t="shared" si="22"/>
        <v>0</v>
      </c>
      <c r="X118" s="11">
        <f t="shared" si="23"/>
        <v>0</v>
      </c>
      <c r="Y118" s="11">
        <f t="shared" si="24"/>
        <v>1</v>
      </c>
      <c r="Z118" s="8">
        <f t="shared" si="27"/>
        <v>2.4127903619841931</v>
      </c>
      <c r="AA118" s="6" t="s">
        <v>207</v>
      </c>
      <c r="AB118" s="8">
        <f t="shared" si="25"/>
        <v>1</v>
      </c>
      <c r="AC118" s="8">
        <f t="shared" si="26"/>
        <v>1</v>
      </c>
    </row>
    <row r="119" spans="1:29">
      <c r="A119" s="6" t="s">
        <v>236</v>
      </c>
      <c r="B119" s="6" t="s">
        <v>226</v>
      </c>
      <c r="C119" s="7" t="str">
        <f t="shared" si="14"/>
        <v>S85</v>
      </c>
      <c r="D119" s="8">
        <v>36182863.93</v>
      </c>
      <c r="E119" s="8">
        <v>192358220.19999999</v>
      </c>
      <c r="F119" s="6" t="s">
        <v>226</v>
      </c>
      <c r="G119" s="8">
        <f t="shared" si="15"/>
        <v>7.558502938968525</v>
      </c>
      <c r="H119" s="8">
        <f t="shared" si="15"/>
        <v>8.2841107500980957</v>
      </c>
      <c r="I119" s="8">
        <v>5.3162795669999996</v>
      </c>
      <c r="J119" s="8">
        <v>6.5750060000000004E-3</v>
      </c>
      <c r="K119" s="8">
        <v>1.0701442560000001</v>
      </c>
      <c r="L119" s="8">
        <v>0.28081089199999998</v>
      </c>
      <c r="M119" s="6" t="s">
        <v>226</v>
      </c>
      <c r="N119" s="51">
        <f t="shared" si="16"/>
        <v>0.18810146970781758</v>
      </c>
      <c r="O119" s="9">
        <f t="shared" si="16"/>
        <v>1</v>
      </c>
      <c r="P119" s="6" t="s">
        <v>226</v>
      </c>
      <c r="Q119" s="11">
        <f t="shared" si="17"/>
        <v>0</v>
      </c>
      <c r="R119" s="11">
        <f t="shared" si="18"/>
        <v>1</v>
      </c>
      <c r="S119" s="11">
        <f t="shared" si="19"/>
        <v>0</v>
      </c>
      <c r="T119" s="11">
        <f t="shared" si="20"/>
        <v>0</v>
      </c>
      <c r="U119" s="8">
        <f t="shared" si="21"/>
        <v>0</v>
      </c>
      <c r="V119" s="6" t="s">
        <v>226</v>
      </c>
      <c r="W119" s="11">
        <f t="shared" si="22"/>
        <v>0</v>
      </c>
      <c r="X119" s="11">
        <f t="shared" si="23"/>
        <v>0</v>
      </c>
      <c r="Y119" s="11">
        <f t="shared" si="24"/>
        <v>1</v>
      </c>
      <c r="Z119" s="8">
        <f t="shared" si="27"/>
        <v>2.4104169736610417</v>
      </c>
      <c r="AA119" s="6" t="s">
        <v>226</v>
      </c>
      <c r="AB119" s="8">
        <f t="shared" si="25"/>
        <v>1</v>
      </c>
      <c r="AC119" s="8">
        <f t="shared" si="26"/>
        <v>1</v>
      </c>
    </row>
    <row r="120" spans="1:29">
      <c r="A120" s="6" t="s">
        <v>237</v>
      </c>
      <c r="B120" s="6" t="s">
        <v>238</v>
      </c>
      <c r="C120" s="7" t="str">
        <f t="shared" si="14"/>
        <v>S54</v>
      </c>
      <c r="D120" s="8">
        <v>26790709.899999999</v>
      </c>
      <c r="E120" s="8">
        <v>140318734.90000001</v>
      </c>
      <c r="F120" s="6" t="s">
        <v>238</v>
      </c>
      <c r="G120" s="8">
        <f t="shared" si="15"/>
        <v>7.4279842216921184</v>
      </c>
      <c r="H120" s="8">
        <f t="shared" si="15"/>
        <v>8.1471156604830135</v>
      </c>
      <c r="I120" s="8">
        <v>5.2375892759999996</v>
      </c>
      <c r="J120" s="8">
        <v>1.523183E-3</v>
      </c>
      <c r="K120" s="8">
        <v>0.98804638099999997</v>
      </c>
      <c r="L120" s="8">
        <v>0.17167001300000001</v>
      </c>
      <c r="M120" s="6" t="s">
        <v>238</v>
      </c>
      <c r="N120" s="52">
        <f t="shared" si="16"/>
        <v>0.19092753308453608</v>
      </c>
      <c r="O120" s="9">
        <f t="shared" si="16"/>
        <v>1</v>
      </c>
      <c r="P120" s="6" t="s">
        <v>238</v>
      </c>
      <c r="Q120" s="11">
        <f t="shared" si="17"/>
        <v>0</v>
      </c>
      <c r="R120" s="11">
        <f t="shared" si="18"/>
        <v>1</v>
      </c>
      <c r="S120" s="11">
        <f t="shared" si="19"/>
        <v>0</v>
      </c>
      <c r="T120" s="11">
        <f t="shared" si="20"/>
        <v>0</v>
      </c>
      <c r="U120" s="8">
        <f t="shared" si="21"/>
        <v>0</v>
      </c>
      <c r="V120" s="6" t="s">
        <v>238</v>
      </c>
      <c r="W120" s="11">
        <f t="shared" si="22"/>
        <v>0</v>
      </c>
      <c r="X120" s="11">
        <f t="shared" si="23"/>
        <v>0</v>
      </c>
      <c r="Y120" s="11">
        <f t="shared" si="24"/>
        <v>1</v>
      </c>
      <c r="Z120" s="8">
        <f t="shared" si="27"/>
        <v>2.3889029304362448</v>
      </c>
      <c r="AA120" s="6" t="s">
        <v>238</v>
      </c>
      <c r="AB120" s="8">
        <f t="shared" si="25"/>
        <v>1</v>
      </c>
      <c r="AC120" s="8">
        <f t="shared" si="26"/>
        <v>1</v>
      </c>
    </row>
    <row r="121" spans="1:29">
      <c r="A121" s="6" t="s">
        <v>239</v>
      </c>
      <c r="B121" s="6" t="s">
        <v>226</v>
      </c>
      <c r="C121" s="7" t="str">
        <f t="shared" si="14"/>
        <v>Y80</v>
      </c>
      <c r="D121" s="8">
        <v>16314381.52</v>
      </c>
      <c r="E121" s="8">
        <v>82655636.560000002</v>
      </c>
      <c r="F121" s="6" t="s">
        <v>226</v>
      </c>
      <c r="G121" s="8">
        <f t="shared" si="15"/>
        <v>7.2125706142843304</v>
      </c>
      <c r="H121" s="8">
        <f t="shared" si="15"/>
        <v>7.9172724748879491</v>
      </c>
      <c r="I121" s="8">
        <v>5.0664278290000002</v>
      </c>
      <c r="J121" s="8">
        <v>4.0967199999999999E-3</v>
      </c>
      <c r="K121" s="8">
        <v>1.0192430379999999</v>
      </c>
      <c r="L121" s="8">
        <v>0.234298174</v>
      </c>
      <c r="M121" s="6" t="s">
        <v>226</v>
      </c>
      <c r="N121" s="53">
        <f t="shared" si="16"/>
        <v>0.19737772521003255</v>
      </c>
      <c r="O121" s="9">
        <f t="shared" si="16"/>
        <v>1</v>
      </c>
      <c r="P121" s="6" t="s">
        <v>226</v>
      </c>
      <c r="Q121" s="11">
        <f t="shared" si="17"/>
        <v>0</v>
      </c>
      <c r="R121" s="11">
        <f t="shared" si="18"/>
        <v>0</v>
      </c>
      <c r="S121" s="11">
        <f t="shared" si="19"/>
        <v>0</v>
      </c>
      <c r="T121" s="11">
        <f t="shared" si="20"/>
        <v>1</v>
      </c>
      <c r="U121" s="8">
        <f t="shared" si="21"/>
        <v>0</v>
      </c>
      <c r="V121" s="6" t="s">
        <v>226</v>
      </c>
      <c r="W121" s="11">
        <f t="shared" si="22"/>
        <v>0</v>
      </c>
      <c r="X121" s="11">
        <f t="shared" si="23"/>
        <v>0</v>
      </c>
      <c r="Y121" s="11">
        <f t="shared" si="24"/>
        <v>1</v>
      </c>
      <c r="Z121" s="8">
        <f t="shared" si="27"/>
        <v>2.3409689092585602</v>
      </c>
      <c r="AA121" s="6" t="s">
        <v>226</v>
      </c>
      <c r="AB121" s="8">
        <f t="shared" si="25"/>
        <v>1</v>
      </c>
      <c r="AC121" s="8">
        <f t="shared" si="26"/>
        <v>1</v>
      </c>
    </row>
    <row r="122" spans="1:29">
      <c r="A122" s="6" t="s">
        <v>240</v>
      </c>
      <c r="B122" s="6" t="s">
        <v>128</v>
      </c>
      <c r="C122" s="7" t="str">
        <f t="shared" si="14"/>
        <v>T196</v>
      </c>
      <c r="D122" s="8">
        <v>46441532.380000003</v>
      </c>
      <c r="E122" s="8">
        <v>234166721.40000001</v>
      </c>
      <c r="F122" s="6" t="s">
        <v>128</v>
      </c>
      <c r="G122" s="8">
        <f t="shared" si="15"/>
        <v>7.6669065412387711</v>
      </c>
      <c r="H122" s="8">
        <f t="shared" si="15"/>
        <v>8.3695251753679827</v>
      </c>
      <c r="I122" s="8">
        <v>5.0421833520000003</v>
      </c>
      <c r="J122" s="8">
        <v>2.0830999999999999E-4</v>
      </c>
      <c r="K122" s="8">
        <v>0.322075579</v>
      </c>
      <c r="L122" s="8">
        <v>0.16217942599999999</v>
      </c>
      <c r="M122" s="6" t="s">
        <v>128</v>
      </c>
      <c r="N122" s="54">
        <f t="shared" si="16"/>
        <v>0.19832678231280049</v>
      </c>
      <c r="O122" s="9">
        <f t="shared" si="16"/>
        <v>1</v>
      </c>
      <c r="P122" s="6" t="s">
        <v>128</v>
      </c>
      <c r="Q122" s="11">
        <f t="shared" si="17"/>
        <v>0</v>
      </c>
      <c r="R122" s="11">
        <f t="shared" si="18"/>
        <v>0</v>
      </c>
      <c r="S122" s="11">
        <f t="shared" si="19"/>
        <v>1</v>
      </c>
      <c r="T122" s="11">
        <f t="shared" si="20"/>
        <v>0</v>
      </c>
      <c r="U122" s="8">
        <f t="shared" si="21"/>
        <v>0</v>
      </c>
      <c r="V122" s="6" t="s">
        <v>128</v>
      </c>
      <c r="W122" s="11">
        <f t="shared" si="22"/>
        <v>0</v>
      </c>
      <c r="X122" s="11">
        <f t="shared" si="23"/>
        <v>0</v>
      </c>
      <c r="Y122" s="11">
        <f t="shared" si="24"/>
        <v>1</v>
      </c>
      <c r="Z122" s="8">
        <f t="shared" si="27"/>
        <v>2.3340485807052112</v>
      </c>
      <c r="AA122" s="6" t="s">
        <v>128</v>
      </c>
      <c r="AB122" s="8">
        <f t="shared" si="25"/>
        <v>1</v>
      </c>
      <c r="AC122" s="8">
        <f t="shared" si="26"/>
        <v>1</v>
      </c>
    </row>
    <row r="123" spans="1:29">
      <c r="A123" s="6" t="s">
        <v>241</v>
      </c>
      <c r="B123" s="6" t="s">
        <v>242</v>
      </c>
      <c r="C123" s="7" t="str">
        <f t="shared" si="14"/>
        <v>S354</v>
      </c>
      <c r="D123" s="8">
        <v>127962951</v>
      </c>
      <c r="E123" s="8">
        <v>635823880</v>
      </c>
      <c r="F123" s="6" t="s">
        <v>242</v>
      </c>
      <c r="G123" s="8">
        <f t="shared" si="15"/>
        <v>8.1070842469500359</v>
      </c>
      <c r="H123" s="8">
        <f t="shared" si="15"/>
        <v>8.8033368349305494</v>
      </c>
      <c r="I123" s="8">
        <v>4.96881226</v>
      </c>
      <c r="J123" s="8">
        <v>6.5171200000000004E-4</v>
      </c>
      <c r="K123" s="8">
        <v>0.57048402200000004</v>
      </c>
      <c r="L123" s="8">
        <v>0.180732646</v>
      </c>
      <c r="M123" s="6" t="s">
        <v>242</v>
      </c>
      <c r="N123" s="54">
        <f t="shared" si="16"/>
        <v>0.20125533976484181</v>
      </c>
      <c r="O123" s="9">
        <f t="shared" si="16"/>
        <v>1</v>
      </c>
      <c r="P123" s="6" t="s">
        <v>242</v>
      </c>
      <c r="Q123" s="11">
        <f t="shared" si="17"/>
        <v>0</v>
      </c>
      <c r="R123" s="11">
        <f t="shared" si="18"/>
        <v>1</v>
      </c>
      <c r="S123" s="11">
        <f t="shared" si="19"/>
        <v>0</v>
      </c>
      <c r="T123" s="11">
        <f t="shared" si="20"/>
        <v>0</v>
      </c>
      <c r="U123" s="8">
        <f t="shared" si="21"/>
        <v>0</v>
      </c>
      <c r="V123" s="6" t="s">
        <v>242</v>
      </c>
      <c r="W123" s="11">
        <f t="shared" si="22"/>
        <v>0</v>
      </c>
      <c r="X123" s="11">
        <f t="shared" si="23"/>
        <v>0</v>
      </c>
      <c r="Y123" s="11">
        <f t="shared" si="24"/>
        <v>1</v>
      </c>
      <c r="Z123" s="8">
        <f t="shared" si="27"/>
        <v>2.3129010331505024</v>
      </c>
      <c r="AA123" s="6" t="s">
        <v>242</v>
      </c>
      <c r="AB123" s="8">
        <f t="shared" si="25"/>
        <v>1</v>
      </c>
      <c r="AC123" s="8">
        <f t="shared" si="26"/>
        <v>1</v>
      </c>
    </row>
    <row r="124" spans="1:29">
      <c r="A124" s="6" t="s">
        <v>243</v>
      </c>
      <c r="B124" s="6" t="s">
        <v>193</v>
      </c>
      <c r="C124" s="7" t="str">
        <f t="shared" si="14"/>
        <v>S428</v>
      </c>
      <c r="D124" s="8">
        <v>502763198.30000001</v>
      </c>
      <c r="E124" s="8">
        <v>2498035380</v>
      </c>
      <c r="F124" s="6" t="s">
        <v>193</v>
      </c>
      <c r="G124" s="8">
        <f t="shared" si="15"/>
        <v>8.7013634803102988</v>
      </c>
      <c r="H124" s="8">
        <f t="shared" si="15"/>
        <v>9.3975985850509112</v>
      </c>
      <c r="I124" s="8">
        <v>4.9686122380000004</v>
      </c>
      <c r="J124" s="8">
        <v>2.7099600000000002E-4</v>
      </c>
      <c r="K124" s="8">
        <v>0.30049402600000003</v>
      </c>
      <c r="L124" s="8">
        <v>0.171801751</v>
      </c>
      <c r="M124" s="6" t="s">
        <v>193</v>
      </c>
      <c r="N124" s="54">
        <f t="shared" si="16"/>
        <v>0.20126344179320632</v>
      </c>
      <c r="O124" s="9">
        <f t="shared" si="16"/>
        <v>1</v>
      </c>
      <c r="P124" s="6" t="s">
        <v>193</v>
      </c>
      <c r="Q124" s="11">
        <f t="shared" si="17"/>
        <v>0</v>
      </c>
      <c r="R124" s="11">
        <f t="shared" si="18"/>
        <v>1</v>
      </c>
      <c r="S124" s="11">
        <f t="shared" si="19"/>
        <v>0</v>
      </c>
      <c r="T124" s="11">
        <f t="shared" si="20"/>
        <v>0</v>
      </c>
      <c r="U124" s="8">
        <f t="shared" si="21"/>
        <v>0</v>
      </c>
      <c r="V124" s="6" t="s">
        <v>193</v>
      </c>
      <c r="W124" s="11">
        <f t="shared" si="22"/>
        <v>0</v>
      </c>
      <c r="X124" s="11">
        <f t="shared" si="23"/>
        <v>0</v>
      </c>
      <c r="Y124" s="11">
        <f t="shared" si="24"/>
        <v>1</v>
      </c>
      <c r="Z124" s="8">
        <f t="shared" si="27"/>
        <v>2.3128429550846841</v>
      </c>
      <c r="AA124" s="6" t="s">
        <v>193</v>
      </c>
      <c r="AB124" s="8">
        <f t="shared" si="25"/>
        <v>1</v>
      </c>
      <c r="AC124" s="8">
        <f t="shared" si="26"/>
        <v>1</v>
      </c>
    </row>
    <row r="125" spans="1:29">
      <c r="A125" s="6" t="s">
        <v>244</v>
      </c>
      <c r="B125" s="6" t="s">
        <v>245</v>
      </c>
      <c r="C125" s="7" t="str">
        <f t="shared" si="14"/>
        <v>T657</v>
      </c>
      <c r="D125" s="8">
        <v>1588175.459</v>
      </c>
      <c r="E125" s="8">
        <v>7781501.7699999996</v>
      </c>
      <c r="F125" s="6" t="s">
        <v>245</v>
      </c>
      <c r="G125" s="8">
        <f t="shared" si="15"/>
        <v>6.2008984808782763</v>
      </c>
      <c r="H125" s="8">
        <f t="shared" si="15"/>
        <v>6.891063420573782</v>
      </c>
      <c r="I125" s="8">
        <v>4.8996486670000001</v>
      </c>
      <c r="J125" s="8">
        <v>7.4018950000000003E-3</v>
      </c>
      <c r="K125" s="8">
        <v>1.6007375399999999</v>
      </c>
      <c r="L125" s="8">
        <v>0.11870907</v>
      </c>
      <c r="M125" s="6" t="s">
        <v>245</v>
      </c>
      <c r="N125" s="55">
        <f t="shared" si="16"/>
        <v>0.20409626649741161</v>
      </c>
      <c r="O125" s="9">
        <f t="shared" si="16"/>
        <v>1</v>
      </c>
      <c r="P125" s="6" t="s">
        <v>245</v>
      </c>
      <c r="Q125" s="11">
        <f t="shared" si="17"/>
        <v>0</v>
      </c>
      <c r="R125" s="11">
        <f t="shared" si="18"/>
        <v>0</v>
      </c>
      <c r="S125" s="11">
        <f t="shared" si="19"/>
        <v>1</v>
      </c>
      <c r="T125" s="11">
        <f t="shared" si="20"/>
        <v>0</v>
      </c>
      <c r="U125" s="8">
        <f t="shared" si="21"/>
        <v>0</v>
      </c>
      <c r="V125" s="6" t="s">
        <v>245</v>
      </c>
      <c r="W125" s="11">
        <f t="shared" si="22"/>
        <v>0</v>
      </c>
      <c r="X125" s="11">
        <f t="shared" si="23"/>
        <v>0</v>
      </c>
      <c r="Y125" s="11">
        <f t="shared" si="24"/>
        <v>1</v>
      </c>
      <c r="Z125" s="8">
        <f t="shared" si="27"/>
        <v>2.292678303280741</v>
      </c>
      <c r="AA125" s="6" t="s">
        <v>245</v>
      </c>
      <c r="AB125" s="8">
        <f t="shared" si="25"/>
        <v>1</v>
      </c>
      <c r="AC125" s="8">
        <f t="shared" si="26"/>
        <v>1</v>
      </c>
    </row>
    <row r="126" spans="1:29">
      <c r="A126" s="6" t="s">
        <v>246</v>
      </c>
      <c r="B126" s="6" t="s">
        <v>247</v>
      </c>
      <c r="C126" s="7" t="str">
        <f t="shared" si="14"/>
        <v>T740</v>
      </c>
      <c r="D126" s="8">
        <v>30820395.879999999</v>
      </c>
      <c r="E126" s="8">
        <v>150834601.59999999</v>
      </c>
      <c r="F126" s="6" t="s">
        <v>247</v>
      </c>
      <c r="G126" s="8">
        <f t="shared" si="15"/>
        <v>7.4888382128183286</v>
      </c>
      <c r="H126" s="8">
        <f t="shared" si="15"/>
        <v>8.1785009805269695</v>
      </c>
      <c r="I126" s="8">
        <v>4.8939865080000002</v>
      </c>
      <c r="J126" s="8">
        <v>4.2576530000000001E-3</v>
      </c>
      <c r="K126" s="8">
        <v>1.362833092</v>
      </c>
      <c r="L126" s="8">
        <v>0.133031338</v>
      </c>
      <c r="M126" s="6" t="s">
        <v>247</v>
      </c>
      <c r="N126" s="55">
        <f t="shared" si="16"/>
        <v>0.20433239822340604</v>
      </c>
      <c r="O126" s="9">
        <f t="shared" si="16"/>
        <v>1</v>
      </c>
      <c r="P126" s="6" t="s">
        <v>247</v>
      </c>
      <c r="Q126" s="11">
        <f t="shared" si="17"/>
        <v>0</v>
      </c>
      <c r="R126" s="11">
        <f t="shared" si="18"/>
        <v>0</v>
      </c>
      <c r="S126" s="11">
        <f t="shared" si="19"/>
        <v>1</v>
      </c>
      <c r="T126" s="11">
        <f t="shared" si="20"/>
        <v>0</v>
      </c>
      <c r="U126" s="8">
        <f t="shared" si="21"/>
        <v>0</v>
      </c>
      <c r="V126" s="6" t="s">
        <v>247</v>
      </c>
      <c r="W126" s="11">
        <f t="shared" si="22"/>
        <v>0</v>
      </c>
      <c r="X126" s="11">
        <f t="shared" si="23"/>
        <v>0</v>
      </c>
      <c r="Y126" s="11">
        <f t="shared" si="24"/>
        <v>1</v>
      </c>
      <c r="Z126" s="8">
        <f t="shared" si="27"/>
        <v>2.2910101240491096</v>
      </c>
      <c r="AA126" s="6" t="s">
        <v>247</v>
      </c>
      <c r="AB126" s="8">
        <f t="shared" si="25"/>
        <v>1</v>
      </c>
      <c r="AC126" s="8">
        <f t="shared" si="26"/>
        <v>1</v>
      </c>
    </row>
    <row r="127" spans="1:29">
      <c r="A127" s="6" t="s">
        <v>248</v>
      </c>
      <c r="B127" s="6" t="s">
        <v>249</v>
      </c>
      <c r="C127" s="7" t="str">
        <f t="shared" si="14"/>
        <v>T926</v>
      </c>
      <c r="D127" s="8">
        <v>16659352.27</v>
      </c>
      <c r="E127" s="8">
        <v>81501012.689999998</v>
      </c>
      <c r="F127" s="6" t="s">
        <v>249</v>
      </c>
      <c r="G127" s="8">
        <f t="shared" si="15"/>
        <v>7.221658111654599</v>
      </c>
      <c r="H127" s="8">
        <f t="shared" si="15"/>
        <v>7.9111630050951476</v>
      </c>
      <c r="I127" s="8">
        <v>4.8922077740000001</v>
      </c>
      <c r="J127" s="8">
        <v>1.141361E-3</v>
      </c>
      <c r="K127" s="8">
        <v>0.39743166299999999</v>
      </c>
      <c r="L127" s="8">
        <v>0.22284024099999999</v>
      </c>
      <c r="M127" s="6" t="s">
        <v>249</v>
      </c>
      <c r="N127" s="55">
        <f t="shared" si="16"/>
        <v>0.20440669042194695</v>
      </c>
      <c r="O127" s="9">
        <f t="shared" si="16"/>
        <v>1</v>
      </c>
      <c r="P127" s="6" t="s">
        <v>249</v>
      </c>
      <c r="Q127" s="11">
        <f t="shared" si="17"/>
        <v>0</v>
      </c>
      <c r="R127" s="11">
        <f t="shared" si="18"/>
        <v>0</v>
      </c>
      <c r="S127" s="11">
        <f t="shared" si="19"/>
        <v>1</v>
      </c>
      <c r="T127" s="11">
        <f t="shared" si="20"/>
        <v>0</v>
      </c>
      <c r="U127" s="8">
        <f t="shared" si="21"/>
        <v>0</v>
      </c>
      <c r="V127" s="6" t="s">
        <v>249</v>
      </c>
      <c r="W127" s="11">
        <f t="shared" si="22"/>
        <v>0</v>
      </c>
      <c r="X127" s="11">
        <f t="shared" si="23"/>
        <v>0</v>
      </c>
      <c r="Y127" s="11">
        <f t="shared" si="24"/>
        <v>1</v>
      </c>
      <c r="Z127" s="8">
        <f t="shared" si="27"/>
        <v>2.290485677082478</v>
      </c>
      <c r="AA127" s="6" t="s">
        <v>249</v>
      </c>
      <c r="AB127" s="8">
        <f t="shared" si="25"/>
        <v>1</v>
      </c>
      <c r="AC127" s="8">
        <f t="shared" si="26"/>
        <v>1</v>
      </c>
    </row>
    <row r="128" spans="1:29">
      <c r="A128" s="6" t="s">
        <v>250</v>
      </c>
      <c r="B128" s="6" t="s">
        <v>251</v>
      </c>
      <c r="C128" s="7" t="str">
        <f t="shared" si="14"/>
        <v>S618</v>
      </c>
      <c r="D128" s="8">
        <v>37869844.289999999</v>
      </c>
      <c r="E128" s="8">
        <v>183629482.59999999</v>
      </c>
      <c r="F128" s="6" t="s">
        <v>251</v>
      </c>
      <c r="G128" s="8">
        <f t="shared" si="15"/>
        <v>7.5782935194294403</v>
      </c>
      <c r="H128" s="8">
        <f t="shared" si="15"/>
        <v>8.2639424105392685</v>
      </c>
      <c r="I128" s="8">
        <v>4.8489632330000001</v>
      </c>
      <c r="J128" s="8">
        <v>6.3231229999999999E-3</v>
      </c>
      <c r="K128" s="8">
        <v>0.96420969700000003</v>
      </c>
      <c r="L128" s="8">
        <v>0.26952147100000001</v>
      </c>
      <c r="M128" s="6" t="s">
        <v>251</v>
      </c>
      <c r="N128" s="56">
        <f t="shared" si="16"/>
        <v>0.20622965198073265</v>
      </c>
      <c r="O128" s="9">
        <f t="shared" si="16"/>
        <v>1</v>
      </c>
      <c r="P128" s="6" t="s">
        <v>251</v>
      </c>
      <c r="Q128" s="11">
        <f t="shared" si="17"/>
        <v>0</v>
      </c>
      <c r="R128" s="11">
        <f t="shared" si="18"/>
        <v>1</v>
      </c>
      <c r="S128" s="11">
        <f t="shared" si="19"/>
        <v>0</v>
      </c>
      <c r="T128" s="11">
        <f t="shared" si="20"/>
        <v>0</v>
      </c>
      <c r="U128" s="8">
        <f t="shared" si="21"/>
        <v>0</v>
      </c>
      <c r="V128" s="6" t="s">
        <v>251</v>
      </c>
      <c r="W128" s="11">
        <f t="shared" si="22"/>
        <v>0</v>
      </c>
      <c r="X128" s="11">
        <f t="shared" si="23"/>
        <v>0</v>
      </c>
      <c r="Y128" s="11">
        <f t="shared" si="24"/>
        <v>1</v>
      </c>
      <c r="Z128" s="8">
        <f t="shared" si="27"/>
        <v>2.2776763146061061</v>
      </c>
      <c r="AA128" s="6" t="s">
        <v>251</v>
      </c>
      <c r="AB128" s="8">
        <f t="shared" si="25"/>
        <v>1</v>
      </c>
      <c r="AC128" s="8">
        <f t="shared" si="26"/>
        <v>1</v>
      </c>
    </row>
    <row r="129" spans="1:29">
      <c r="A129" s="6" t="s">
        <v>252</v>
      </c>
      <c r="B129" s="6" t="s">
        <v>253</v>
      </c>
      <c r="C129" s="7" t="str">
        <f t="shared" si="14"/>
        <v>S456</v>
      </c>
      <c r="D129" s="8">
        <v>38955439.43</v>
      </c>
      <c r="E129" s="8">
        <v>188572705.09999999</v>
      </c>
      <c r="F129" s="6" t="s">
        <v>253</v>
      </c>
      <c r="G129" s="8">
        <f t="shared" si="15"/>
        <v>7.590568107695324</v>
      </c>
      <c r="H129" s="8">
        <f t="shared" si="15"/>
        <v>8.2754788311249765</v>
      </c>
      <c r="I129" s="8">
        <v>4.8407284800000001</v>
      </c>
      <c r="J129" s="8">
        <v>3.879277E-3</v>
      </c>
      <c r="K129" s="8">
        <v>1.262144795</v>
      </c>
      <c r="L129" s="8">
        <v>0.15204625599999999</v>
      </c>
      <c r="M129" s="6" t="s">
        <v>253</v>
      </c>
      <c r="N129" s="56">
        <f t="shared" si="16"/>
        <v>0.20658047732487028</v>
      </c>
      <c r="O129" s="9">
        <f t="shared" si="16"/>
        <v>1</v>
      </c>
      <c r="P129" s="6" t="s">
        <v>253</v>
      </c>
      <c r="Q129" s="11">
        <f t="shared" si="17"/>
        <v>0</v>
      </c>
      <c r="R129" s="11">
        <f t="shared" si="18"/>
        <v>1</v>
      </c>
      <c r="S129" s="11">
        <f t="shared" si="19"/>
        <v>0</v>
      </c>
      <c r="T129" s="11">
        <f t="shared" si="20"/>
        <v>0</v>
      </c>
      <c r="U129" s="8">
        <f t="shared" si="21"/>
        <v>0</v>
      </c>
      <c r="V129" s="6" t="s">
        <v>253</v>
      </c>
      <c r="W129" s="11">
        <f t="shared" si="22"/>
        <v>0</v>
      </c>
      <c r="X129" s="11">
        <f t="shared" si="23"/>
        <v>0</v>
      </c>
      <c r="Y129" s="11">
        <f t="shared" si="24"/>
        <v>1</v>
      </c>
      <c r="Z129" s="8">
        <f t="shared" si="27"/>
        <v>2.2752241746505923</v>
      </c>
      <c r="AA129" s="6" t="s">
        <v>253</v>
      </c>
      <c r="AB129" s="8">
        <f t="shared" si="25"/>
        <v>1</v>
      </c>
      <c r="AC129" s="8">
        <f t="shared" si="26"/>
        <v>1</v>
      </c>
    </row>
    <row r="130" spans="1:29">
      <c r="A130" s="6" t="s">
        <v>254</v>
      </c>
      <c r="B130" s="6" t="s">
        <v>255</v>
      </c>
      <c r="C130" s="7" t="str">
        <f t="shared" ref="C130:C183" si="28">MID(A130, FIND("(", A130)+1, FIND(")",A130)-FIND("(",A130)-1)</f>
        <v>T1326</v>
      </c>
      <c r="D130" s="8">
        <v>39195930.780000001</v>
      </c>
      <c r="E130" s="8">
        <v>188037333.30000001</v>
      </c>
      <c r="F130" s="6" t="s">
        <v>255</v>
      </c>
      <c r="G130" s="8">
        <f t="shared" ref="G130:H183" si="29">IFERROR(LOG10(D130),0)</f>
        <v>7.5932409820326106</v>
      </c>
      <c r="H130" s="8">
        <f t="shared" si="29"/>
        <v>8.2742440835005429</v>
      </c>
      <c r="I130" s="8">
        <v>4.797368745</v>
      </c>
      <c r="J130" s="8">
        <v>7.417018E-3</v>
      </c>
      <c r="K130" s="8">
        <v>1.0274494320000001</v>
      </c>
      <c r="L130" s="8">
        <v>0.27156802400000002</v>
      </c>
      <c r="M130" s="6" t="s">
        <v>255</v>
      </c>
      <c r="N130" s="56">
        <f t="shared" ref="N130:O183" si="30">D130/MAX($D130:$E130)</f>
        <v>0.20844759969801166</v>
      </c>
      <c r="O130" s="9">
        <f t="shared" si="30"/>
        <v>1</v>
      </c>
      <c r="P130" s="6" t="s">
        <v>255</v>
      </c>
      <c r="Q130" s="11">
        <f t="shared" ref="Q130:Q183" si="31">IF(ISNUMBER(SEARCH("None",C130)),1,0)</f>
        <v>0</v>
      </c>
      <c r="R130" s="11">
        <f t="shared" ref="R130:R183" si="32">IF(ISNUMBER(SEARCH("S",C130)),1,0)</f>
        <v>0</v>
      </c>
      <c r="S130" s="11">
        <f t="shared" ref="S130:S183" si="33">IF(ISNUMBER(SEARCH("T",C130)),1,0)</f>
        <v>1</v>
      </c>
      <c r="T130" s="11">
        <f t="shared" ref="T130:T183" si="34">IF(ISNUMBER(SEARCH("Y",C130)),1,0)</f>
        <v>0</v>
      </c>
      <c r="U130" s="8">
        <f t="shared" ref="U130:U183" si="35">IF(ISNUMBER(SEARCH("M",C130)),1,0)</f>
        <v>0</v>
      </c>
      <c r="V130" s="6" t="s">
        <v>255</v>
      </c>
      <c r="W130" s="11">
        <f t="shared" ref="W130:W183" si="36">IF(AND(D130&gt;0,E130=0),1,0)</f>
        <v>0</v>
      </c>
      <c r="X130" s="11">
        <f t="shared" ref="X130:X183" si="37">IF(AND(E130&gt;0,D130=0),1,0)</f>
        <v>0</v>
      </c>
      <c r="Y130" s="11">
        <f t="shared" ref="Y130:Y183" si="38">IF(MIN(D130:E130)&gt;0,1,0)</f>
        <v>1</v>
      </c>
      <c r="Z130" s="8">
        <f t="shared" si="27"/>
        <v>2.2622433354717542</v>
      </c>
      <c r="AA130" s="6" t="s">
        <v>255</v>
      </c>
      <c r="AB130" s="8">
        <f t="shared" ref="AB130:AB183" si="39">IF(J130&lt;=0.01,1,0)</f>
        <v>1</v>
      </c>
      <c r="AC130" s="8">
        <f t="shared" ref="AC130:AC183" si="40">IF(J130&lt;=0.05,1,0)</f>
        <v>1</v>
      </c>
    </row>
    <row r="131" spans="1:29">
      <c r="A131" s="6" t="s">
        <v>256</v>
      </c>
      <c r="B131" s="6" t="s">
        <v>257</v>
      </c>
      <c r="C131" s="7" t="str">
        <f t="shared" si="28"/>
        <v>None</v>
      </c>
      <c r="D131" s="8">
        <v>18864829.34</v>
      </c>
      <c r="E131" s="8">
        <v>87752220.269999996</v>
      </c>
      <c r="F131" s="6" t="s">
        <v>257</v>
      </c>
      <c r="G131" s="8">
        <f t="shared" si="29"/>
        <v>7.275652880725378</v>
      </c>
      <c r="H131" s="8">
        <f t="shared" si="29"/>
        <v>7.9432581136143368</v>
      </c>
      <c r="I131" s="8">
        <v>4.6516307509999999</v>
      </c>
      <c r="J131" s="8">
        <v>8.5365389999999992E-3</v>
      </c>
      <c r="K131" s="8">
        <v>1.003102535</v>
      </c>
      <c r="L131" s="8">
        <v>0.28058587800000001</v>
      </c>
      <c r="M131" s="6" t="s">
        <v>257</v>
      </c>
      <c r="N131" s="57">
        <f t="shared" si="30"/>
        <v>0.21497837071194142</v>
      </c>
      <c r="O131" s="9">
        <f t="shared" si="30"/>
        <v>1</v>
      </c>
      <c r="P131" s="6" t="s">
        <v>257</v>
      </c>
      <c r="Q131" s="11">
        <f t="shared" si="31"/>
        <v>1</v>
      </c>
      <c r="R131" s="11">
        <f t="shared" si="32"/>
        <v>0</v>
      </c>
      <c r="S131" s="11">
        <f t="shared" si="33"/>
        <v>0</v>
      </c>
      <c r="T131" s="11">
        <f t="shared" si="34"/>
        <v>0</v>
      </c>
      <c r="U131" s="8">
        <f t="shared" si="35"/>
        <v>0</v>
      </c>
      <c r="V131" s="6" t="s">
        <v>257</v>
      </c>
      <c r="W131" s="11">
        <f t="shared" si="36"/>
        <v>0</v>
      </c>
      <c r="X131" s="11">
        <f t="shared" si="37"/>
        <v>0</v>
      </c>
      <c r="Y131" s="11">
        <f t="shared" si="38"/>
        <v>1</v>
      </c>
      <c r="Z131" s="8">
        <f t="shared" ref="Z131:Z183" si="41">IFERROR(LOG(IF(D131&gt;0,E131/D131,"infinite"),2),"infinite")</f>
        <v>2.2177365794276542</v>
      </c>
      <c r="AA131" s="6" t="s">
        <v>257</v>
      </c>
      <c r="AB131" s="8">
        <f t="shared" si="39"/>
        <v>1</v>
      </c>
      <c r="AC131" s="8">
        <f t="shared" si="40"/>
        <v>1</v>
      </c>
    </row>
    <row r="132" spans="1:29">
      <c r="A132" s="6" t="s">
        <v>258</v>
      </c>
      <c r="B132" s="6" t="s">
        <v>259</v>
      </c>
      <c r="C132" s="7" t="str">
        <f t="shared" si="28"/>
        <v>S952</v>
      </c>
      <c r="D132" s="8">
        <v>20168145.890000001</v>
      </c>
      <c r="E132" s="8">
        <v>93511002.019999996</v>
      </c>
      <c r="F132" s="6" t="s">
        <v>259</v>
      </c>
      <c r="G132" s="8">
        <f t="shared" si="29"/>
        <v>7.3046659742289215</v>
      </c>
      <c r="H132" s="8">
        <f t="shared" si="29"/>
        <v>7.9708627107172294</v>
      </c>
      <c r="I132" s="8">
        <v>4.6365690989999999</v>
      </c>
      <c r="J132" s="8">
        <v>3.8455579999999998E-3</v>
      </c>
      <c r="K132" s="8">
        <v>0.77875834300000002</v>
      </c>
      <c r="L132" s="8">
        <v>0.24594892099999999</v>
      </c>
      <c r="M132" s="6" t="s">
        <v>259</v>
      </c>
      <c r="N132" s="57">
        <f t="shared" si="30"/>
        <v>0.21567671668929894</v>
      </c>
      <c r="O132" s="9">
        <f t="shared" si="30"/>
        <v>1</v>
      </c>
      <c r="P132" s="6" t="s">
        <v>259</v>
      </c>
      <c r="Q132" s="11">
        <f t="shared" si="31"/>
        <v>0</v>
      </c>
      <c r="R132" s="11">
        <f t="shared" si="32"/>
        <v>1</v>
      </c>
      <c r="S132" s="11">
        <f t="shared" si="33"/>
        <v>0</v>
      </c>
      <c r="T132" s="11">
        <f t="shared" si="34"/>
        <v>0</v>
      </c>
      <c r="U132" s="8">
        <f t="shared" si="35"/>
        <v>0</v>
      </c>
      <c r="V132" s="6" t="s">
        <v>259</v>
      </c>
      <c r="W132" s="11">
        <f t="shared" si="36"/>
        <v>0</v>
      </c>
      <c r="X132" s="11">
        <f t="shared" si="37"/>
        <v>0</v>
      </c>
      <c r="Y132" s="11">
        <f t="shared" si="38"/>
        <v>1</v>
      </c>
      <c r="Z132" s="8">
        <f t="shared" si="41"/>
        <v>2.2130576556627841</v>
      </c>
      <c r="AA132" s="6" t="s">
        <v>259</v>
      </c>
      <c r="AB132" s="8">
        <f t="shared" si="39"/>
        <v>1</v>
      </c>
      <c r="AC132" s="8">
        <f t="shared" si="40"/>
        <v>1</v>
      </c>
    </row>
    <row r="133" spans="1:29">
      <c r="A133" s="6" t="s">
        <v>260</v>
      </c>
      <c r="B133" s="6" t="s">
        <v>259</v>
      </c>
      <c r="C133" s="7" t="str">
        <f t="shared" si="28"/>
        <v>S455</v>
      </c>
      <c r="D133" s="8">
        <v>61094496.82</v>
      </c>
      <c r="E133" s="8">
        <v>264030677.80000001</v>
      </c>
      <c r="F133" s="6" t="s">
        <v>259</v>
      </c>
      <c r="G133" s="8">
        <f t="shared" si="29"/>
        <v>7.7860020922663651</v>
      </c>
      <c r="H133" s="8">
        <f t="shared" si="29"/>
        <v>8.4216543906017023</v>
      </c>
      <c r="I133" s="8">
        <v>4.3216769350000002</v>
      </c>
      <c r="J133" s="8">
        <v>2.6452099999999998E-3</v>
      </c>
      <c r="K133" s="8">
        <v>1.045821704</v>
      </c>
      <c r="L133" s="8">
        <v>0.120518577</v>
      </c>
      <c r="M133" s="6" t="s">
        <v>259</v>
      </c>
      <c r="N133" s="58">
        <f t="shared" si="30"/>
        <v>0.2313916599732336</v>
      </c>
      <c r="O133" s="9">
        <f t="shared" si="30"/>
        <v>1</v>
      </c>
      <c r="P133" s="6" t="s">
        <v>259</v>
      </c>
      <c r="Q133" s="11">
        <f t="shared" si="31"/>
        <v>0</v>
      </c>
      <c r="R133" s="11">
        <f t="shared" si="32"/>
        <v>1</v>
      </c>
      <c r="S133" s="11">
        <f t="shared" si="33"/>
        <v>0</v>
      </c>
      <c r="T133" s="11">
        <f t="shared" si="34"/>
        <v>0</v>
      </c>
      <c r="U133" s="8">
        <f t="shared" si="35"/>
        <v>0</v>
      </c>
      <c r="V133" s="6" t="s">
        <v>259</v>
      </c>
      <c r="W133" s="11">
        <f t="shared" si="36"/>
        <v>0</v>
      </c>
      <c r="X133" s="11">
        <f t="shared" si="37"/>
        <v>0</v>
      </c>
      <c r="Y133" s="11">
        <f t="shared" si="38"/>
        <v>1</v>
      </c>
      <c r="Z133" s="8">
        <f t="shared" si="41"/>
        <v>2.1115912284198779</v>
      </c>
      <c r="AA133" s="6" t="s">
        <v>259</v>
      </c>
      <c r="AB133" s="8">
        <f t="shared" si="39"/>
        <v>1</v>
      </c>
      <c r="AC133" s="8">
        <f t="shared" si="40"/>
        <v>1</v>
      </c>
    </row>
    <row r="134" spans="1:29">
      <c r="A134" s="6" t="s">
        <v>261</v>
      </c>
      <c r="B134" s="6" t="s">
        <v>259</v>
      </c>
      <c r="C134" s="7" t="str">
        <f t="shared" si="28"/>
        <v>S459</v>
      </c>
      <c r="D134" s="8">
        <v>61094496.82</v>
      </c>
      <c r="E134" s="8">
        <v>264030677.80000001</v>
      </c>
      <c r="F134" s="6" t="s">
        <v>259</v>
      </c>
      <c r="G134" s="8">
        <f t="shared" si="29"/>
        <v>7.7860020922663651</v>
      </c>
      <c r="H134" s="8">
        <f t="shared" si="29"/>
        <v>8.4216543906017023</v>
      </c>
      <c r="I134" s="8">
        <v>4.3216769350000002</v>
      </c>
      <c r="J134" s="8">
        <v>2.6452099999999998E-3</v>
      </c>
      <c r="K134" s="8">
        <v>1.045821704</v>
      </c>
      <c r="L134" s="8">
        <v>0.120518577</v>
      </c>
      <c r="M134" s="6" t="s">
        <v>259</v>
      </c>
      <c r="N134" s="58">
        <f t="shared" si="30"/>
        <v>0.2313916599732336</v>
      </c>
      <c r="O134" s="9">
        <f t="shared" si="30"/>
        <v>1</v>
      </c>
      <c r="P134" s="6" t="s">
        <v>259</v>
      </c>
      <c r="Q134" s="11">
        <f t="shared" si="31"/>
        <v>0</v>
      </c>
      <c r="R134" s="11">
        <f t="shared" si="32"/>
        <v>1</v>
      </c>
      <c r="S134" s="11">
        <f t="shared" si="33"/>
        <v>0</v>
      </c>
      <c r="T134" s="11">
        <f t="shared" si="34"/>
        <v>0</v>
      </c>
      <c r="U134" s="8">
        <f t="shared" si="35"/>
        <v>0</v>
      </c>
      <c r="V134" s="6" t="s">
        <v>259</v>
      </c>
      <c r="W134" s="11">
        <f t="shared" si="36"/>
        <v>0</v>
      </c>
      <c r="X134" s="11">
        <f t="shared" si="37"/>
        <v>0</v>
      </c>
      <c r="Y134" s="11">
        <f t="shared" si="38"/>
        <v>1</v>
      </c>
      <c r="Z134" s="8">
        <f t="shared" si="41"/>
        <v>2.1115912284198779</v>
      </c>
      <c r="AA134" s="6" t="s">
        <v>259</v>
      </c>
      <c r="AB134" s="8">
        <f t="shared" si="39"/>
        <v>1</v>
      </c>
      <c r="AC134" s="8">
        <f t="shared" si="40"/>
        <v>1</v>
      </c>
    </row>
    <row r="135" spans="1:29">
      <c r="A135" s="6" t="s">
        <v>262</v>
      </c>
      <c r="B135" s="6" t="s">
        <v>263</v>
      </c>
      <c r="C135" s="7" t="str">
        <f t="shared" si="28"/>
        <v>S619</v>
      </c>
      <c r="D135" s="8">
        <v>70629222.650000006</v>
      </c>
      <c r="E135" s="8">
        <v>302801085.30000001</v>
      </c>
      <c r="F135" s="6" t="s">
        <v>263</v>
      </c>
      <c r="G135" s="8">
        <f t="shared" si="29"/>
        <v>7.8489844264030388</v>
      </c>
      <c r="H135" s="8">
        <f t="shared" si="29"/>
        <v>8.4811574274296095</v>
      </c>
      <c r="I135" s="8">
        <v>4.2871926650000001</v>
      </c>
      <c r="J135" s="8">
        <v>5.9546920000000001E-3</v>
      </c>
      <c r="K135" s="8">
        <v>1.047220314</v>
      </c>
      <c r="L135" s="8">
        <v>0.205729946</v>
      </c>
      <c r="M135" s="6" t="s">
        <v>263</v>
      </c>
      <c r="N135" s="58">
        <f t="shared" si="30"/>
        <v>0.23325287153453939</v>
      </c>
      <c r="O135" s="9">
        <f t="shared" si="30"/>
        <v>1</v>
      </c>
      <c r="P135" s="6" t="s">
        <v>263</v>
      </c>
      <c r="Q135" s="11">
        <f t="shared" si="31"/>
        <v>0</v>
      </c>
      <c r="R135" s="11">
        <f t="shared" si="32"/>
        <v>1</v>
      </c>
      <c r="S135" s="11">
        <f t="shared" si="33"/>
        <v>0</v>
      </c>
      <c r="T135" s="11">
        <f t="shared" si="34"/>
        <v>0</v>
      </c>
      <c r="U135" s="8">
        <f t="shared" si="35"/>
        <v>0</v>
      </c>
      <c r="V135" s="6" t="s">
        <v>263</v>
      </c>
      <c r="W135" s="11">
        <f t="shared" si="36"/>
        <v>0</v>
      </c>
      <c r="X135" s="11">
        <f t="shared" si="37"/>
        <v>0</v>
      </c>
      <c r="Y135" s="11">
        <f t="shared" si="38"/>
        <v>1</v>
      </c>
      <c r="Z135" s="8">
        <f t="shared" si="41"/>
        <v>2.1000332529394203</v>
      </c>
      <c r="AA135" s="6" t="s">
        <v>263</v>
      </c>
      <c r="AB135" s="8">
        <f t="shared" si="39"/>
        <v>1</v>
      </c>
      <c r="AC135" s="8">
        <f t="shared" si="40"/>
        <v>1</v>
      </c>
    </row>
    <row r="136" spans="1:29">
      <c r="A136" s="6" t="s">
        <v>264</v>
      </c>
      <c r="B136" s="6" t="s">
        <v>265</v>
      </c>
      <c r="C136" s="7" t="str">
        <f t="shared" si="28"/>
        <v>S1478</v>
      </c>
      <c r="D136" s="8">
        <v>50595777.609999999</v>
      </c>
      <c r="E136" s="8">
        <v>216271810.59999999</v>
      </c>
      <c r="F136" s="6" t="s">
        <v>265</v>
      </c>
      <c r="G136" s="8">
        <f t="shared" si="29"/>
        <v>7.7041142749980578</v>
      </c>
      <c r="H136" s="8">
        <f t="shared" si="29"/>
        <v>8.334999916116427</v>
      </c>
      <c r="I136" s="8">
        <v>4.2745031469999999</v>
      </c>
      <c r="J136" s="8">
        <v>2.1529349999999999E-3</v>
      </c>
      <c r="K136" s="8">
        <v>0.88560327699999997</v>
      </c>
      <c r="L136" s="8">
        <v>0.15466696399999999</v>
      </c>
      <c r="M136" s="6" t="s">
        <v>265</v>
      </c>
      <c r="N136" s="59">
        <f t="shared" si="30"/>
        <v>0.23394531848433139</v>
      </c>
      <c r="O136" s="9">
        <f t="shared" si="30"/>
        <v>1</v>
      </c>
      <c r="P136" s="6" t="s">
        <v>265</v>
      </c>
      <c r="Q136" s="11">
        <f t="shared" si="31"/>
        <v>0</v>
      </c>
      <c r="R136" s="11">
        <f t="shared" si="32"/>
        <v>1</v>
      </c>
      <c r="S136" s="11">
        <f t="shared" si="33"/>
        <v>0</v>
      </c>
      <c r="T136" s="11">
        <f t="shared" si="34"/>
        <v>0</v>
      </c>
      <c r="U136" s="8">
        <f t="shared" si="35"/>
        <v>0</v>
      </c>
      <c r="V136" s="6" t="s">
        <v>265</v>
      </c>
      <c r="W136" s="11">
        <f t="shared" si="36"/>
        <v>0</v>
      </c>
      <c r="X136" s="11">
        <f t="shared" si="37"/>
        <v>0</v>
      </c>
      <c r="Y136" s="11">
        <f t="shared" si="38"/>
        <v>1</v>
      </c>
      <c r="Z136" s="8">
        <f t="shared" si="41"/>
        <v>2.0957567358921354</v>
      </c>
      <c r="AA136" s="6" t="s">
        <v>265</v>
      </c>
      <c r="AB136" s="8">
        <f t="shared" si="39"/>
        <v>1</v>
      </c>
      <c r="AC136" s="8">
        <f t="shared" si="40"/>
        <v>1</v>
      </c>
    </row>
    <row r="137" spans="1:29">
      <c r="A137" s="6" t="s">
        <v>266</v>
      </c>
      <c r="B137" s="6" t="s">
        <v>265</v>
      </c>
      <c r="C137" s="7" t="str">
        <f t="shared" si="28"/>
        <v>T1474</v>
      </c>
      <c r="D137" s="8">
        <v>50595777.609999999</v>
      </c>
      <c r="E137" s="8">
        <v>216271810.59999999</v>
      </c>
      <c r="F137" s="6" t="s">
        <v>265</v>
      </c>
      <c r="G137" s="8">
        <f t="shared" si="29"/>
        <v>7.7041142749980578</v>
      </c>
      <c r="H137" s="8">
        <f t="shared" si="29"/>
        <v>8.334999916116427</v>
      </c>
      <c r="I137" s="8">
        <v>4.2745031469999999</v>
      </c>
      <c r="J137" s="8">
        <v>2.1529349999999999E-3</v>
      </c>
      <c r="K137" s="8">
        <v>0.88560327699999997</v>
      </c>
      <c r="L137" s="8">
        <v>0.15466696399999999</v>
      </c>
      <c r="M137" s="6" t="s">
        <v>265</v>
      </c>
      <c r="N137" s="59">
        <f t="shared" si="30"/>
        <v>0.23394531848433139</v>
      </c>
      <c r="O137" s="9">
        <f t="shared" si="30"/>
        <v>1</v>
      </c>
      <c r="P137" s="6" t="s">
        <v>265</v>
      </c>
      <c r="Q137" s="11">
        <f t="shared" si="31"/>
        <v>0</v>
      </c>
      <c r="R137" s="11">
        <f t="shared" si="32"/>
        <v>0</v>
      </c>
      <c r="S137" s="11">
        <f t="shared" si="33"/>
        <v>1</v>
      </c>
      <c r="T137" s="11">
        <f t="shared" si="34"/>
        <v>0</v>
      </c>
      <c r="U137" s="8">
        <f t="shared" si="35"/>
        <v>0</v>
      </c>
      <c r="V137" s="6" t="s">
        <v>265</v>
      </c>
      <c r="W137" s="11">
        <f t="shared" si="36"/>
        <v>0</v>
      </c>
      <c r="X137" s="11">
        <f t="shared" si="37"/>
        <v>0</v>
      </c>
      <c r="Y137" s="11">
        <f t="shared" si="38"/>
        <v>1</v>
      </c>
      <c r="Z137" s="8">
        <f t="shared" si="41"/>
        <v>2.0957567358921354</v>
      </c>
      <c r="AA137" s="6" t="s">
        <v>265</v>
      </c>
      <c r="AB137" s="8">
        <f t="shared" si="39"/>
        <v>1</v>
      </c>
      <c r="AC137" s="8">
        <f t="shared" si="40"/>
        <v>1</v>
      </c>
    </row>
    <row r="138" spans="1:29">
      <c r="A138" s="6" t="s">
        <v>267</v>
      </c>
      <c r="B138" s="6" t="s">
        <v>268</v>
      </c>
      <c r="C138" s="7" t="str">
        <f t="shared" si="28"/>
        <v>S610</v>
      </c>
      <c r="D138" s="8">
        <v>27366854.82</v>
      </c>
      <c r="E138" s="8">
        <v>116483864.40000001</v>
      </c>
      <c r="F138" s="6" t="s">
        <v>268</v>
      </c>
      <c r="G138" s="8">
        <f t="shared" si="29"/>
        <v>7.4372248882830982</v>
      </c>
      <c r="H138" s="8">
        <f t="shared" si="29"/>
        <v>8.0662657701056091</v>
      </c>
      <c r="I138" s="8">
        <v>4.2563847819999996</v>
      </c>
      <c r="J138" s="8">
        <v>1.8507840000000001E-3</v>
      </c>
      <c r="K138" s="8">
        <v>0.769696567</v>
      </c>
      <c r="L138" s="8">
        <v>0.17347110800000001</v>
      </c>
      <c r="M138" s="6" t="s">
        <v>268</v>
      </c>
      <c r="N138" s="59">
        <f t="shared" si="30"/>
        <v>0.23494116512157884</v>
      </c>
      <c r="O138" s="9">
        <f t="shared" si="30"/>
        <v>1</v>
      </c>
      <c r="P138" s="6" t="s">
        <v>268</v>
      </c>
      <c r="Q138" s="11">
        <f t="shared" si="31"/>
        <v>0</v>
      </c>
      <c r="R138" s="11">
        <f t="shared" si="32"/>
        <v>1</v>
      </c>
      <c r="S138" s="11">
        <f t="shared" si="33"/>
        <v>0</v>
      </c>
      <c r="T138" s="11">
        <f t="shared" si="34"/>
        <v>0</v>
      </c>
      <c r="U138" s="8">
        <f t="shared" si="35"/>
        <v>0</v>
      </c>
      <c r="V138" s="6" t="s">
        <v>268</v>
      </c>
      <c r="W138" s="11">
        <f t="shared" si="36"/>
        <v>0</v>
      </c>
      <c r="X138" s="11">
        <f t="shared" si="37"/>
        <v>0</v>
      </c>
      <c r="Y138" s="11">
        <f t="shared" si="38"/>
        <v>1</v>
      </c>
      <c r="Z138" s="8">
        <f t="shared" si="41"/>
        <v>2.0896285781589197</v>
      </c>
      <c r="AA138" s="6" t="s">
        <v>268</v>
      </c>
      <c r="AB138" s="8">
        <f t="shared" si="39"/>
        <v>1</v>
      </c>
      <c r="AC138" s="8">
        <f t="shared" si="40"/>
        <v>1</v>
      </c>
    </row>
    <row r="139" spans="1:29">
      <c r="A139" s="6" t="s">
        <v>269</v>
      </c>
      <c r="B139" s="6" t="s">
        <v>238</v>
      </c>
      <c r="C139" s="7" t="str">
        <f t="shared" si="28"/>
        <v>S30</v>
      </c>
      <c r="D139" s="8">
        <v>114137346.40000001</v>
      </c>
      <c r="E139" s="8">
        <v>480052350.89999998</v>
      </c>
      <c r="F139" s="6" t="s">
        <v>238</v>
      </c>
      <c r="G139" s="8">
        <f t="shared" si="29"/>
        <v>8.0574277713386291</v>
      </c>
      <c r="H139" s="8">
        <f t="shared" si="29"/>
        <v>8.6812886008490349</v>
      </c>
      <c r="I139" s="8">
        <v>4.2059182709999998</v>
      </c>
      <c r="J139" s="8">
        <v>5.3685529999999999E-3</v>
      </c>
      <c r="K139" s="8">
        <v>0.70966903800000003</v>
      </c>
      <c r="L139" s="8">
        <v>0.26065463300000002</v>
      </c>
      <c r="M139" s="6" t="s">
        <v>238</v>
      </c>
      <c r="N139" s="60">
        <f t="shared" si="30"/>
        <v>0.23776020716493904</v>
      </c>
      <c r="O139" s="9">
        <f t="shared" si="30"/>
        <v>1</v>
      </c>
      <c r="P139" s="6" t="s">
        <v>238</v>
      </c>
      <c r="Q139" s="11">
        <f t="shared" si="31"/>
        <v>0</v>
      </c>
      <c r="R139" s="11">
        <f t="shared" si="32"/>
        <v>1</v>
      </c>
      <c r="S139" s="11">
        <f t="shared" si="33"/>
        <v>0</v>
      </c>
      <c r="T139" s="11">
        <f t="shared" si="34"/>
        <v>0</v>
      </c>
      <c r="U139" s="8">
        <f t="shared" si="35"/>
        <v>0</v>
      </c>
      <c r="V139" s="6" t="s">
        <v>238</v>
      </c>
      <c r="W139" s="11">
        <f t="shared" si="36"/>
        <v>0</v>
      </c>
      <c r="X139" s="11">
        <f t="shared" si="37"/>
        <v>0</v>
      </c>
      <c r="Y139" s="11">
        <f t="shared" si="38"/>
        <v>1</v>
      </c>
      <c r="Z139" s="8">
        <f t="shared" si="41"/>
        <v>2.0724208168503524</v>
      </c>
      <c r="AA139" s="6" t="s">
        <v>238</v>
      </c>
      <c r="AB139" s="8">
        <f t="shared" si="39"/>
        <v>1</v>
      </c>
      <c r="AC139" s="8">
        <f t="shared" si="40"/>
        <v>1</v>
      </c>
    </row>
    <row r="140" spans="1:29">
      <c r="A140" s="6" t="s">
        <v>270</v>
      </c>
      <c r="B140" s="6" t="s">
        <v>271</v>
      </c>
      <c r="C140" s="7" t="str">
        <f t="shared" si="28"/>
        <v>S1797</v>
      </c>
      <c r="D140" s="8">
        <v>108774524.3</v>
      </c>
      <c r="E140" s="8">
        <v>449614773.89999998</v>
      </c>
      <c r="F140" s="6" t="s">
        <v>271</v>
      </c>
      <c r="G140" s="8">
        <f t="shared" si="29"/>
        <v>8.0365271926833319</v>
      </c>
      <c r="H140" s="8">
        <f t="shared" si="29"/>
        <v>8.6528405732857152</v>
      </c>
      <c r="I140" s="8">
        <v>4.1334565860000003</v>
      </c>
      <c r="J140" s="8">
        <v>2.388804E-3</v>
      </c>
      <c r="K140" s="8">
        <v>0.66317333300000003</v>
      </c>
      <c r="L140" s="8">
        <v>0.20614753499999999</v>
      </c>
      <c r="M140" s="6" t="s">
        <v>271</v>
      </c>
      <c r="N140" s="61">
        <f t="shared" si="30"/>
        <v>0.24192826974184978</v>
      </c>
      <c r="O140" s="9">
        <f t="shared" si="30"/>
        <v>1</v>
      </c>
      <c r="P140" s="6" t="s">
        <v>271</v>
      </c>
      <c r="Q140" s="11">
        <f t="shared" si="31"/>
        <v>0</v>
      </c>
      <c r="R140" s="11">
        <f t="shared" si="32"/>
        <v>1</v>
      </c>
      <c r="S140" s="11">
        <f t="shared" si="33"/>
        <v>0</v>
      </c>
      <c r="T140" s="11">
        <f t="shared" si="34"/>
        <v>0</v>
      </c>
      <c r="U140" s="8">
        <f t="shared" si="35"/>
        <v>0</v>
      </c>
      <c r="V140" s="6" t="s">
        <v>271</v>
      </c>
      <c r="W140" s="11">
        <f t="shared" si="36"/>
        <v>0</v>
      </c>
      <c r="X140" s="11">
        <f t="shared" si="37"/>
        <v>0</v>
      </c>
      <c r="Y140" s="11">
        <f t="shared" si="38"/>
        <v>1</v>
      </c>
      <c r="Z140" s="8">
        <f t="shared" si="41"/>
        <v>2.0473487342780645</v>
      </c>
      <c r="AA140" s="6" t="s">
        <v>271</v>
      </c>
      <c r="AB140" s="8">
        <f t="shared" si="39"/>
        <v>1</v>
      </c>
      <c r="AC140" s="8">
        <f t="shared" si="40"/>
        <v>1</v>
      </c>
    </row>
    <row r="141" spans="1:29">
      <c r="A141" s="6" t="s">
        <v>272</v>
      </c>
      <c r="B141" s="6" t="s">
        <v>271</v>
      </c>
      <c r="C141" s="7" t="str">
        <f t="shared" si="28"/>
        <v>S1801</v>
      </c>
      <c r="D141" s="8">
        <v>108774524.3</v>
      </c>
      <c r="E141" s="8">
        <v>449614773.89999998</v>
      </c>
      <c r="F141" s="6" t="s">
        <v>271</v>
      </c>
      <c r="G141" s="8">
        <f t="shared" si="29"/>
        <v>8.0365271926833319</v>
      </c>
      <c r="H141" s="8">
        <f t="shared" si="29"/>
        <v>8.6528405732857152</v>
      </c>
      <c r="I141" s="8">
        <v>4.1334565860000003</v>
      </c>
      <c r="J141" s="8">
        <v>2.388804E-3</v>
      </c>
      <c r="K141" s="8">
        <v>0.66317333300000003</v>
      </c>
      <c r="L141" s="8">
        <v>0.20614753499999999</v>
      </c>
      <c r="M141" s="6" t="s">
        <v>271</v>
      </c>
      <c r="N141" s="61">
        <f t="shared" si="30"/>
        <v>0.24192826974184978</v>
      </c>
      <c r="O141" s="9">
        <f t="shared" si="30"/>
        <v>1</v>
      </c>
      <c r="P141" s="6" t="s">
        <v>271</v>
      </c>
      <c r="Q141" s="11">
        <f t="shared" si="31"/>
        <v>0</v>
      </c>
      <c r="R141" s="11">
        <f t="shared" si="32"/>
        <v>1</v>
      </c>
      <c r="S141" s="11">
        <f t="shared" si="33"/>
        <v>0</v>
      </c>
      <c r="T141" s="11">
        <f t="shared" si="34"/>
        <v>0</v>
      </c>
      <c r="U141" s="8">
        <f t="shared" si="35"/>
        <v>0</v>
      </c>
      <c r="V141" s="6" t="s">
        <v>271</v>
      </c>
      <c r="W141" s="11">
        <f t="shared" si="36"/>
        <v>0</v>
      </c>
      <c r="X141" s="11">
        <f t="shared" si="37"/>
        <v>0</v>
      </c>
      <c r="Y141" s="11">
        <f t="shared" si="38"/>
        <v>1</v>
      </c>
      <c r="Z141" s="8">
        <f t="shared" si="41"/>
        <v>2.0473487342780645</v>
      </c>
      <c r="AA141" s="6" t="s">
        <v>271</v>
      </c>
      <c r="AB141" s="8">
        <f t="shared" si="39"/>
        <v>1</v>
      </c>
      <c r="AC141" s="8">
        <f t="shared" si="40"/>
        <v>1</v>
      </c>
    </row>
    <row r="142" spans="1:29">
      <c r="A142" s="6" t="s">
        <v>273</v>
      </c>
      <c r="B142" s="6" t="s">
        <v>274</v>
      </c>
      <c r="C142" s="7" t="str">
        <f t="shared" si="28"/>
        <v>S134</v>
      </c>
      <c r="D142" s="8">
        <v>18609171.809999999</v>
      </c>
      <c r="E142" s="8">
        <v>76645031</v>
      </c>
      <c r="F142" s="6" t="s">
        <v>274</v>
      </c>
      <c r="G142" s="8">
        <f t="shared" si="29"/>
        <v>7.2697270455461087</v>
      </c>
      <c r="H142" s="8">
        <f t="shared" si="29"/>
        <v>7.8844840042101936</v>
      </c>
      <c r="I142" s="8">
        <v>4.1186696420000004</v>
      </c>
      <c r="J142" s="8">
        <v>6.6550170000000001E-3</v>
      </c>
      <c r="K142" s="8">
        <v>0.97970167399999997</v>
      </c>
      <c r="L142" s="8">
        <v>0.21863175100000001</v>
      </c>
      <c r="M142" s="6" t="s">
        <v>274</v>
      </c>
      <c r="N142" s="61">
        <f t="shared" si="30"/>
        <v>0.24279684628218101</v>
      </c>
      <c r="O142" s="9">
        <f t="shared" si="30"/>
        <v>1</v>
      </c>
      <c r="P142" s="6" t="s">
        <v>274</v>
      </c>
      <c r="Q142" s="11">
        <f t="shared" si="31"/>
        <v>0</v>
      </c>
      <c r="R142" s="11">
        <f t="shared" si="32"/>
        <v>1</v>
      </c>
      <c r="S142" s="11">
        <f t="shared" si="33"/>
        <v>0</v>
      </c>
      <c r="T142" s="11">
        <f t="shared" si="34"/>
        <v>0</v>
      </c>
      <c r="U142" s="8">
        <f t="shared" si="35"/>
        <v>0</v>
      </c>
      <c r="V142" s="6" t="s">
        <v>274</v>
      </c>
      <c r="W142" s="11">
        <f t="shared" si="36"/>
        <v>0</v>
      </c>
      <c r="X142" s="11">
        <f t="shared" si="37"/>
        <v>0</v>
      </c>
      <c r="Y142" s="11">
        <f t="shared" si="38"/>
        <v>1</v>
      </c>
      <c r="Z142" s="8">
        <f t="shared" si="41"/>
        <v>2.0421784125137301</v>
      </c>
      <c r="AA142" s="6" t="s">
        <v>274</v>
      </c>
      <c r="AB142" s="8">
        <f t="shared" si="39"/>
        <v>1</v>
      </c>
      <c r="AC142" s="8">
        <f t="shared" si="40"/>
        <v>1</v>
      </c>
    </row>
    <row r="143" spans="1:29">
      <c r="A143" s="6" t="s">
        <v>275</v>
      </c>
      <c r="B143" s="6" t="s">
        <v>274</v>
      </c>
      <c r="C143" s="7" t="str">
        <f t="shared" si="28"/>
        <v>S137</v>
      </c>
      <c r="D143" s="8">
        <v>18609171.809999999</v>
      </c>
      <c r="E143" s="8">
        <v>76645031</v>
      </c>
      <c r="F143" s="6" t="s">
        <v>274</v>
      </c>
      <c r="G143" s="8">
        <f t="shared" si="29"/>
        <v>7.2697270455461087</v>
      </c>
      <c r="H143" s="8">
        <f t="shared" si="29"/>
        <v>7.8844840042101936</v>
      </c>
      <c r="I143" s="8">
        <v>4.1186696420000004</v>
      </c>
      <c r="J143" s="8">
        <v>6.6550170000000001E-3</v>
      </c>
      <c r="K143" s="8">
        <v>0.97970167399999997</v>
      </c>
      <c r="L143" s="8">
        <v>0.21863175100000001</v>
      </c>
      <c r="M143" s="6" t="s">
        <v>274</v>
      </c>
      <c r="N143" s="61">
        <f t="shared" si="30"/>
        <v>0.24279684628218101</v>
      </c>
      <c r="O143" s="9">
        <f t="shared" si="30"/>
        <v>1</v>
      </c>
      <c r="P143" s="6" t="s">
        <v>274</v>
      </c>
      <c r="Q143" s="11">
        <f t="shared" si="31"/>
        <v>0</v>
      </c>
      <c r="R143" s="11">
        <f t="shared" si="32"/>
        <v>1</v>
      </c>
      <c r="S143" s="11">
        <f t="shared" si="33"/>
        <v>0</v>
      </c>
      <c r="T143" s="11">
        <f t="shared" si="34"/>
        <v>0</v>
      </c>
      <c r="U143" s="8">
        <f t="shared" si="35"/>
        <v>0</v>
      </c>
      <c r="V143" s="6" t="s">
        <v>274</v>
      </c>
      <c r="W143" s="11">
        <f t="shared" si="36"/>
        <v>0</v>
      </c>
      <c r="X143" s="11">
        <f t="shared" si="37"/>
        <v>0</v>
      </c>
      <c r="Y143" s="11">
        <f t="shared" si="38"/>
        <v>1</v>
      </c>
      <c r="Z143" s="8">
        <f t="shared" si="41"/>
        <v>2.0421784125137301</v>
      </c>
      <c r="AA143" s="6" t="s">
        <v>274</v>
      </c>
      <c r="AB143" s="8">
        <f t="shared" si="39"/>
        <v>1</v>
      </c>
      <c r="AC143" s="8">
        <f t="shared" si="40"/>
        <v>1</v>
      </c>
    </row>
    <row r="144" spans="1:29">
      <c r="A144" s="6" t="s">
        <v>276</v>
      </c>
      <c r="B144" s="6" t="s">
        <v>277</v>
      </c>
      <c r="C144" s="7" t="str">
        <f t="shared" si="28"/>
        <v>S266</v>
      </c>
      <c r="D144" s="8">
        <v>42352671.049999997</v>
      </c>
      <c r="E144" s="8">
        <v>172307172.69999999</v>
      </c>
      <c r="F144" s="6" t="s">
        <v>277</v>
      </c>
      <c r="G144" s="8">
        <f t="shared" si="29"/>
        <v>7.6268808051199874</v>
      </c>
      <c r="H144" s="8">
        <f t="shared" si="29"/>
        <v>8.2363033563754424</v>
      </c>
      <c r="I144" s="8">
        <v>4.0683897480000004</v>
      </c>
      <c r="J144" s="8">
        <v>8.134825E-3</v>
      </c>
      <c r="K144" s="8">
        <v>1.0829615189999999</v>
      </c>
      <c r="L144" s="8">
        <v>0.20560798199999999</v>
      </c>
      <c r="M144" s="6" t="s">
        <v>277</v>
      </c>
      <c r="N144" s="62">
        <f t="shared" si="30"/>
        <v>0.24579749285155555</v>
      </c>
      <c r="O144" s="9">
        <f t="shared" si="30"/>
        <v>1</v>
      </c>
      <c r="P144" s="6" t="s">
        <v>277</v>
      </c>
      <c r="Q144" s="11">
        <f t="shared" si="31"/>
        <v>0</v>
      </c>
      <c r="R144" s="11">
        <f t="shared" si="32"/>
        <v>1</v>
      </c>
      <c r="S144" s="11">
        <f t="shared" si="33"/>
        <v>0</v>
      </c>
      <c r="T144" s="11">
        <f t="shared" si="34"/>
        <v>0</v>
      </c>
      <c r="U144" s="8">
        <f t="shared" si="35"/>
        <v>0</v>
      </c>
      <c r="V144" s="6" t="s">
        <v>277</v>
      </c>
      <c r="W144" s="11">
        <f t="shared" si="36"/>
        <v>0</v>
      </c>
      <c r="X144" s="11">
        <f t="shared" si="37"/>
        <v>0</v>
      </c>
      <c r="Y144" s="11">
        <f t="shared" si="38"/>
        <v>1</v>
      </c>
      <c r="Z144" s="8">
        <f t="shared" si="41"/>
        <v>2.0244578946734295</v>
      </c>
      <c r="AA144" s="6" t="s">
        <v>277</v>
      </c>
      <c r="AB144" s="8">
        <f t="shared" si="39"/>
        <v>1</v>
      </c>
      <c r="AC144" s="8">
        <f t="shared" si="40"/>
        <v>1</v>
      </c>
    </row>
    <row r="145" spans="1:29">
      <c r="A145" s="6" t="s">
        <v>278</v>
      </c>
      <c r="B145" s="6" t="s">
        <v>279</v>
      </c>
      <c r="C145" s="7" t="str">
        <f t="shared" si="28"/>
        <v>T330</v>
      </c>
      <c r="D145" s="8">
        <v>74539749.069999993</v>
      </c>
      <c r="E145" s="8">
        <v>300423935</v>
      </c>
      <c r="F145" s="6" t="s">
        <v>279</v>
      </c>
      <c r="G145" s="8">
        <f t="shared" si="29"/>
        <v>7.8723879264148993</v>
      </c>
      <c r="H145" s="8">
        <f t="shared" si="29"/>
        <v>8.4777345302773082</v>
      </c>
      <c r="I145" s="8">
        <v>4.0303856500000004</v>
      </c>
      <c r="J145" s="8">
        <v>6.793927E-3</v>
      </c>
      <c r="K145" s="8">
        <v>0.61820944600000005</v>
      </c>
      <c r="L145" s="8">
        <v>0.28341592599999998</v>
      </c>
      <c r="M145" s="6" t="s">
        <v>279</v>
      </c>
      <c r="N145" s="62">
        <f t="shared" si="30"/>
        <v>0.24811521448848606</v>
      </c>
      <c r="O145" s="9">
        <f t="shared" si="30"/>
        <v>1</v>
      </c>
      <c r="P145" s="6" t="s">
        <v>279</v>
      </c>
      <c r="Q145" s="11">
        <f t="shared" si="31"/>
        <v>0</v>
      </c>
      <c r="R145" s="11">
        <f t="shared" si="32"/>
        <v>0</v>
      </c>
      <c r="S145" s="11">
        <f t="shared" si="33"/>
        <v>1</v>
      </c>
      <c r="T145" s="11">
        <f t="shared" si="34"/>
        <v>0</v>
      </c>
      <c r="U145" s="8">
        <f t="shared" si="35"/>
        <v>0</v>
      </c>
      <c r="V145" s="6" t="s">
        <v>279</v>
      </c>
      <c r="W145" s="11">
        <f t="shared" si="36"/>
        <v>0</v>
      </c>
      <c r="X145" s="11">
        <f t="shared" si="37"/>
        <v>0</v>
      </c>
      <c r="Y145" s="11">
        <f t="shared" si="38"/>
        <v>1</v>
      </c>
      <c r="Z145" s="8">
        <f t="shared" si="41"/>
        <v>2.0109178905151848</v>
      </c>
      <c r="AA145" s="6" t="s">
        <v>279</v>
      </c>
      <c r="AB145" s="8">
        <f t="shared" si="39"/>
        <v>1</v>
      </c>
      <c r="AC145" s="8">
        <f t="shared" si="40"/>
        <v>1</v>
      </c>
    </row>
    <row r="146" spans="1:29">
      <c r="A146" s="6" t="s">
        <v>280</v>
      </c>
      <c r="B146" s="6" t="s">
        <v>281</v>
      </c>
      <c r="C146" s="7" t="str">
        <f t="shared" si="28"/>
        <v>S59</v>
      </c>
      <c r="D146" s="8">
        <v>71188108.510000005</v>
      </c>
      <c r="E146" s="8">
        <v>286063160.80000001</v>
      </c>
      <c r="F146" s="6" t="s">
        <v>281</v>
      </c>
      <c r="G146" s="8">
        <f t="shared" si="29"/>
        <v>7.8524074537519652</v>
      </c>
      <c r="H146" s="8">
        <f t="shared" si="29"/>
        <v>8.456461932983828</v>
      </c>
      <c r="I146" s="8">
        <v>4.0184121599999996</v>
      </c>
      <c r="J146" s="8">
        <v>1.4379060000000001E-3</v>
      </c>
      <c r="K146" s="8">
        <v>0.10314388100000001</v>
      </c>
      <c r="L146" s="8">
        <v>0.23274840299999999</v>
      </c>
      <c r="M146" s="6" t="s">
        <v>281</v>
      </c>
      <c r="N146" s="62">
        <f t="shared" si="30"/>
        <v>0.2488545127968117</v>
      </c>
      <c r="O146" s="9">
        <f t="shared" si="30"/>
        <v>1</v>
      </c>
      <c r="P146" s="6" t="s">
        <v>281</v>
      </c>
      <c r="Q146" s="11">
        <f t="shared" si="31"/>
        <v>0</v>
      </c>
      <c r="R146" s="11">
        <f t="shared" si="32"/>
        <v>1</v>
      </c>
      <c r="S146" s="11">
        <f t="shared" si="33"/>
        <v>0</v>
      </c>
      <c r="T146" s="11">
        <f t="shared" si="34"/>
        <v>0</v>
      </c>
      <c r="U146" s="8">
        <f t="shared" si="35"/>
        <v>0</v>
      </c>
      <c r="V146" s="6" t="s">
        <v>281</v>
      </c>
      <c r="W146" s="11">
        <f t="shared" si="36"/>
        <v>0</v>
      </c>
      <c r="X146" s="11">
        <f t="shared" si="37"/>
        <v>0</v>
      </c>
      <c r="Y146" s="11">
        <f t="shared" si="38"/>
        <v>1</v>
      </c>
      <c r="Z146" s="8">
        <f t="shared" si="41"/>
        <v>2.0066255454028781</v>
      </c>
      <c r="AA146" s="6" t="s">
        <v>281</v>
      </c>
      <c r="AB146" s="8">
        <f t="shared" si="39"/>
        <v>1</v>
      </c>
      <c r="AC146" s="8">
        <f t="shared" si="40"/>
        <v>1</v>
      </c>
    </row>
    <row r="147" spans="1:29">
      <c r="A147" s="6" t="s">
        <v>282</v>
      </c>
      <c r="B147" s="6" t="s">
        <v>283</v>
      </c>
      <c r="C147" s="7" t="str">
        <f t="shared" si="28"/>
        <v>S1348</v>
      </c>
      <c r="D147" s="8">
        <v>68807915.390000001</v>
      </c>
      <c r="E147" s="8">
        <v>272684240.10000002</v>
      </c>
      <c r="F147" s="6" t="s">
        <v>283</v>
      </c>
      <c r="G147" s="8">
        <f t="shared" si="29"/>
        <v>7.8376384006260205</v>
      </c>
      <c r="H147" s="8">
        <f t="shared" si="29"/>
        <v>8.4356600384352483</v>
      </c>
      <c r="I147" s="8">
        <v>3.9629777850000001</v>
      </c>
      <c r="J147" s="8">
        <v>3.5848669999999998E-3</v>
      </c>
      <c r="K147" s="8">
        <v>1.00068025</v>
      </c>
      <c r="L147" s="8">
        <v>0.120560061</v>
      </c>
      <c r="M147" s="6" t="s">
        <v>283</v>
      </c>
      <c r="N147" s="63">
        <f t="shared" si="30"/>
        <v>0.25233550484900208</v>
      </c>
      <c r="O147" s="9">
        <f t="shared" si="30"/>
        <v>1</v>
      </c>
      <c r="P147" s="6" t="s">
        <v>283</v>
      </c>
      <c r="Q147" s="11">
        <f t="shared" si="31"/>
        <v>0</v>
      </c>
      <c r="R147" s="11">
        <f t="shared" si="32"/>
        <v>1</v>
      </c>
      <c r="S147" s="11">
        <f t="shared" si="33"/>
        <v>0</v>
      </c>
      <c r="T147" s="11">
        <f t="shared" si="34"/>
        <v>0</v>
      </c>
      <c r="U147" s="8">
        <f t="shared" si="35"/>
        <v>0</v>
      </c>
      <c r="V147" s="6" t="s">
        <v>283</v>
      </c>
      <c r="W147" s="11">
        <f t="shared" si="36"/>
        <v>0</v>
      </c>
      <c r="X147" s="11">
        <f t="shared" si="37"/>
        <v>0</v>
      </c>
      <c r="Y147" s="11">
        <f t="shared" si="38"/>
        <v>1</v>
      </c>
      <c r="Z147" s="8">
        <f t="shared" si="41"/>
        <v>1.9865848799890318</v>
      </c>
      <c r="AA147" s="6" t="s">
        <v>283</v>
      </c>
      <c r="AB147" s="8">
        <f t="shared" si="39"/>
        <v>1</v>
      </c>
      <c r="AC147" s="8">
        <f t="shared" si="40"/>
        <v>1</v>
      </c>
    </row>
    <row r="148" spans="1:29">
      <c r="A148" s="6" t="s">
        <v>284</v>
      </c>
      <c r="B148" s="6" t="s">
        <v>283</v>
      </c>
      <c r="C148" s="7" t="str">
        <f t="shared" si="28"/>
        <v>S1357</v>
      </c>
      <c r="D148" s="8">
        <v>68807915.390000001</v>
      </c>
      <c r="E148" s="8">
        <v>272684240.10000002</v>
      </c>
      <c r="F148" s="6" t="s">
        <v>283</v>
      </c>
      <c r="G148" s="8">
        <f t="shared" si="29"/>
        <v>7.8376384006260205</v>
      </c>
      <c r="H148" s="8">
        <f t="shared" si="29"/>
        <v>8.4356600384352483</v>
      </c>
      <c r="I148" s="8">
        <v>3.9629777850000001</v>
      </c>
      <c r="J148" s="8">
        <v>3.5848669999999998E-3</v>
      </c>
      <c r="K148" s="8">
        <v>1.00068025</v>
      </c>
      <c r="L148" s="8">
        <v>0.120560061</v>
      </c>
      <c r="M148" s="6" t="s">
        <v>283</v>
      </c>
      <c r="N148" s="63">
        <f t="shared" si="30"/>
        <v>0.25233550484900208</v>
      </c>
      <c r="O148" s="9">
        <f t="shared" si="30"/>
        <v>1</v>
      </c>
      <c r="P148" s="6" t="s">
        <v>283</v>
      </c>
      <c r="Q148" s="11">
        <f t="shared" si="31"/>
        <v>0</v>
      </c>
      <c r="R148" s="11">
        <f t="shared" si="32"/>
        <v>1</v>
      </c>
      <c r="S148" s="11">
        <f t="shared" si="33"/>
        <v>0</v>
      </c>
      <c r="T148" s="11">
        <f t="shared" si="34"/>
        <v>0</v>
      </c>
      <c r="U148" s="8">
        <f t="shared" si="35"/>
        <v>0</v>
      </c>
      <c r="V148" s="6" t="s">
        <v>283</v>
      </c>
      <c r="W148" s="11">
        <f t="shared" si="36"/>
        <v>0</v>
      </c>
      <c r="X148" s="11">
        <f t="shared" si="37"/>
        <v>0</v>
      </c>
      <c r="Y148" s="11">
        <f t="shared" si="38"/>
        <v>1</v>
      </c>
      <c r="Z148" s="8">
        <f t="shared" si="41"/>
        <v>1.9865848799890318</v>
      </c>
      <c r="AA148" s="6" t="s">
        <v>283</v>
      </c>
      <c r="AB148" s="8">
        <f t="shared" si="39"/>
        <v>1</v>
      </c>
      <c r="AC148" s="8">
        <f t="shared" si="40"/>
        <v>1</v>
      </c>
    </row>
    <row r="149" spans="1:29">
      <c r="A149" s="6" t="s">
        <v>285</v>
      </c>
      <c r="B149" s="6" t="s">
        <v>286</v>
      </c>
      <c r="C149" s="7" t="str">
        <f t="shared" si="28"/>
        <v>S117</v>
      </c>
      <c r="D149" s="8">
        <v>90231322.159999996</v>
      </c>
      <c r="E149" s="8">
        <v>347517216.39999998</v>
      </c>
      <c r="F149" s="6" t="s">
        <v>286</v>
      </c>
      <c r="G149" s="8">
        <f t="shared" si="29"/>
        <v>7.9553573211334276</v>
      </c>
      <c r="H149" s="8">
        <f t="shared" si="29"/>
        <v>8.5409763249039923</v>
      </c>
      <c r="I149" s="8">
        <v>3.8514033489999999</v>
      </c>
      <c r="J149" s="8">
        <v>2.091702E-3</v>
      </c>
      <c r="K149" s="8">
        <v>0.396653861</v>
      </c>
      <c r="L149" s="8">
        <v>0.22609032400000001</v>
      </c>
      <c r="M149" s="6" t="s">
        <v>286</v>
      </c>
      <c r="N149" s="64">
        <f t="shared" si="30"/>
        <v>0.25964561725811525</v>
      </c>
      <c r="O149" s="9">
        <f t="shared" si="30"/>
        <v>1</v>
      </c>
      <c r="P149" s="6" t="s">
        <v>286</v>
      </c>
      <c r="Q149" s="11">
        <f t="shared" si="31"/>
        <v>0</v>
      </c>
      <c r="R149" s="11">
        <f t="shared" si="32"/>
        <v>1</v>
      </c>
      <c r="S149" s="11">
        <f t="shared" si="33"/>
        <v>0</v>
      </c>
      <c r="T149" s="11">
        <f t="shared" si="34"/>
        <v>0</v>
      </c>
      <c r="U149" s="8">
        <f t="shared" si="35"/>
        <v>0</v>
      </c>
      <c r="V149" s="6" t="s">
        <v>286</v>
      </c>
      <c r="W149" s="11">
        <f t="shared" si="36"/>
        <v>0</v>
      </c>
      <c r="X149" s="11">
        <f t="shared" si="37"/>
        <v>0</v>
      </c>
      <c r="Y149" s="11">
        <f t="shared" si="38"/>
        <v>1</v>
      </c>
      <c r="Z149" s="8">
        <f t="shared" si="41"/>
        <v>1.9453842215253836</v>
      </c>
      <c r="AA149" s="6" t="s">
        <v>286</v>
      </c>
      <c r="AB149" s="8">
        <f t="shared" si="39"/>
        <v>1</v>
      </c>
      <c r="AC149" s="8">
        <f t="shared" si="40"/>
        <v>1</v>
      </c>
    </row>
    <row r="150" spans="1:29">
      <c r="A150" s="6" t="s">
        <v>287</v>
      </c>
      <c r="B150" s="6" t="s">
        <v>288</v>
      </c>
      <c r="C150" s="7" t="str">
        <f t="shared" si="28"/>
        <v>S1205</v>
      </c>
      <c r="D150" s="8">
        <v>40101929.869999997</v>
      </c>
      <c r="E150" s="8">
        <v>152589873.59999999</v>
      </c>
      <c r="F150" s="6" t="s">
        <v>288</v>
      </c>
      <c r="G150" s="8">
        <f t="shared" si="29"/>
        <v>7.6031652731619355</v>
      </c>
      <c r="H150" s="8">
        <f t="shared" si="29"/>
        <v>8.1835257132678372</v>
      </c>
      <c r="I150" s="8">
        <v>3.8050506309999998</v>
      </c>
      <c r="J150" s="8">
        <v>1.092504E-3</v>
      </c>
      <c r="K150" s="8">
        <v>0.703702614</v>
      </c>
      <c r="L150" s="8">
        <v>0.115300763</v>
      </c>
      <c r="M150" s="6" t="s">
        <v>288</v>
      </c>
      <c r="N150" s="65">
        <f t="shared" si="30"/>
        <v>0.26280859223413106</v>
      </c>
      <c r="O150" s="9">
        <f t="shared" si="30"/>
        <v>1</v>
      </c>
      <c r="P150" s="6" t="s">
        <v>288</v>
      </c>
      <c r="Q150" s="11">
        <f t="shared" si="31"/>
        <v>0</v>
      </c>
      <c r="R150" s="11">
        <f t="shared" si="32"/>
        <v>1</v>
      </c>
      <c r="S150" s="11">
        <f t="shared" si="33"/>
        <v>0</v>
      </c>
      <c r="T150" s="11">
        <f t="shared" si="34"/>
        <v>0</v>
      </c>
      <c r="U150" s="8">
        <f t="shared" si="35"/>
        <v>0</v>
      </c>
      <c r="V150" s="6" t="s">
        <v>288</v>
      </c>
      <c r="W150" s="11">
        <f t="shared" si="36"/>
        <v>0</v>
      </c>
      <c r="X150" s="11">
        <f t="shared" si="37"/>
        <v>0</v>
      </c>
      <c r="Y150" s="11">
        <f t="shared" si="38"/>
        <v>1</v>
      </c>
      <c r="Z150" s="8">
        <f t="shared" si="41"/>
        <v>1.9279156511489901</v>
      </c>
      <c r="AA150" s="6" t="s">
        <v>288</v>
      </c>
      <c r="AB150" s="8">
        <f t="shared" si="39"/>
        <v>1</v>
      </c>
      <c r="AC150" s="8">
        <f t="shared" si="40"/>
        <v>1</v>
      </c>
    </row>
    <row r="151" spans="1:29">
      <c r="A151" s="6" t="s">
        <v>289</v>
      </c>
      <c r="B151" s="6" t="s">
        <v>290</v>
      </c>
      <c r="C151" s="7" t="str">
        <f t="shared" si="28"/>
        <v>S121</v>
      </c>
      <c r="D151" s="8">
        <v>29431845.739999998</v>
      </c>
      <c r="E151" s="8">
        <v>111758428.7</v>
      </c>
      <c r="F151" s="6" t="s">
        <v>290</v>
      </c>
      <c r="G151" s="8">
        <f t="shared" si="29"/>
        <v>7.4688174985780877</v>
      </c>
      <c r="H151" s="8">
        <f t="shared" si="29"/>
        <v>8.0482802870599848</v>
      </c>
      <c r="I151" s="8">
        <v>3.7971940239999999</v>
      </c>
      <c r="J151" s="8">
        <v>8.4256499999999998E-4</v>
      </c>
      <c r="K151" s="8">
        <v>0.64965804199999999</v>
      </c>
      <c r="L151" s="8">
        <v>0.116982898</v>
      </c>
      <c r="M151" s="6" t="s">
        <v>290</v>
      </c>
      <c r="N151" s="65">
        <f t="shared" si="30"/>
        <v>0.26335235813851415</v>
      </c>
      <c r="O151" s="9">
        <f t="shared" si="30"/>
        <v>1</v>
      </c>
      <c r="P151" s="6" t="s">
        <v>290</v>
      </c>
      <c r="Q151" s="11">
        <f t="shared" si="31"/>
        <v>0</v>
      </c>
      <c r="R151" s="11">
        <f t="shared" si="32"/>
        <v>1</v>
      </c>
      <c r="S151" s="11">
        <f t="shared" si="33"/>
        <v>0</v>
      </c>
      <c r="T151" s="11">
        <f t="shared" si="34"/>
        <v>0</v>
      </c>
      <c r="U151" s="8">
        <f t="shared" si="35"/>
        <v>0</v>
      </c>
      <c r="V151" s="6" t="s">
        <v>290</v>
      </c>
      <c r="W151" s="11">
        <f t="shared" si="36"/>
        <v>0</v>
      </c>
      <c r="X151" s="11">
        <f t="shared" si="37"/>
        <v>0</v>
      </c>
      <c r="Y151" s="11">
        <f t="shared" si="38"/>
        <v>1</v>
      </c>
      <c r="Z151" s="8">
        <f t="shared" si="41"/>
        <v>1.9249337169997895</v>
      </c>
      <c r="AA151" s="6" t="s">
        <v>290</v>
      </c>
      <c r="AB151" s="8">
        <f t="shared" si="39"/>
        <v>1</v>
      </c>
      <c r="AC151" s="8">
        <f t="shared" si="40"/>
        <v>1</v>
      </c>
    </row>
    <row r="152" spans="1:29">
      <c r="A152" s="6" t="s">
        <v>291</v>
      </c>
      <c r="B152" s="6" t="s">
        <v>292</v>
      </c>
      <c r="C152" s="7" t="str">
        <f t="shared" si="28"/>
        <v>S501</v>
      </c>
      <c r="D152" s="8">
        <v>89241984.719999999</v>
      </c>
      <c r="E152" s="8">
        <v>338382548.5</v>
      </c>
      <c r="F152" s="6" t="s">
        <v>292</v>
      </c>
      <c r="G152" s="8">
        <f t="shared" si="29"/>
        <v>7.9505692203226834</v>
      </c>
      <c r="H152" s="8">
        <f t="shared" si="29"/>
        <v>8.5294079569509496</v>
      </c>
      <c r="I152" s="8">
        <v>3.7917416290000001</v>
      </c>
      <c r="J152" s="8">
        <v>5.5585269999999997E-3</v>
      </c>
      <c r="K152" s="8">
        <v>0.46796457299999999</v>
      </c>
      <c r="L152" s="8">
        <v>0.275807476</v>
      </c>
      <c r="M152" s="6" t="s">
        <v>292</v>
      </c>
      <c r="N152" s="65">
        <f t="shared" si="30"/>
        <v>0.26373104971162542</v>
      </c>
      <c r="O152" s="9">
        <f t="shared" si="30"/>
        <v>1</v>
      </c>
      <c r="P152" s="6" t="s">
        <v>292</v>
      </c>
      <c r="Q152" s="11">
        <f t="shared" si="31"/>
        <v>0</v>
      </c>
      <c r="R152" s="11">
        <f t="shared" si="32"/>
        <v>1</v>
      </c>
      <c r="S152" s="11">
        <f t="shared" si="33"/>
        <v>0</v>
      </c>
      <c r="T152" s="11">
        <f t="shared" si="34"/>
        <v>0</v>
      </c>
      <c r="U152" s="8">
        <f t="shared" si="35"/>
        <v>0</v>
      </c>
      <c r="V152" s="6" t="s">
        <v>292</v>
      </c>
      <c r="W152" s="11">
        <f t="shared" si="36"/>
        <v>0</v>
      </c>
      <c r="X152" s="11">
        <f t="shared" si="37"/>
        <v>0</v>
      </c>
      <c r="Y152" s="11">
        <f t="shared" si="38"/>
        <v>1</v>
      </c>
      <c r="Z152" s="8">
        <f t="shared" si="41"/>
        <v>1.9228606616145418</v>
      </c>
      <c r="AA152" s="6" t="s">
        <v>292</v>
      </c>
      <c r="AB152" s="8">
        <f t="shared" si="39"/>
        <v>1</v>
      </c>
      <c r="AC152" s="8">
        <f t="shared" si="40"/>
        <v>1</v>
      </c>
    </row>
    <row r="153" spans="1:29">
      <c r="A153" s="6" t="s">
        <v>293</v>
      </c>
      <c r="B153" s="6" t="s">
        <v>294</v>
      </c>
      <c r="C153" s="7" t="str">
        <f t="shared" si="28"/>
        <v>S237</v>
      </c>
      <c r="D153" s="8">
        <v>356729795.30000001</v>
      </c>
      <c r="E153" s="8">
        <v>1301174616</v>
      </c>
      <c r="F153" s="6" t="s">
        <v>294</v>
      </c>
      <c r="G153" s="8">
        <f t="shared" si="29"/>
        <v>8.5523393846228171</v>
      </c>
      <c r="H153" s="8">
        <f t="shared" si="29"/>
        <v>9.1143355822468735</v>
      </c>
      <c r="I153" s="8">
        <v>3.6475075339999998</v>
      </c>
      <c r="J153" s="12">
        <v>7.7799999999999992E-9</v>
      </c>
      <c r="K153" s="8">
        <v>7.2471292000000007E-2</v>
      </c>
      <c r="L153" s="8">
        <v>1.940474E-2</v>
      </c>
      <c r="M153" s="6" t="s">
        <v>294</v>
      </c>
      <c r="N153" s="66">
        <f t="shared" si="30"/>
        <v>0.27415981753213053</v>
      </c>
      <c r="O153" s="9">
        <f t="shared" si="30"/>
        <v>1</v>
      </c>
      <c r="P153" s="6" t="s">
        <v>294</v>
      </c>
      <c r="Q153" s="11">
        <f t="shared" si="31"/>
        <v>0</v>
      </c>
      <c r="R153" s="11">
        <f t="shared" si="32"/>
        <v>1</v>
      </c>
      <c r="S153" s="11">
        <f t="shared" si="33"/>
        <v>0</v>
      </c>
      <c r="T153" s="11">
        <f t="shared" si="34"/>
        <v>0</v>
      </c>
      <c r="U153" s="8">
        <f t="shared" si="35"/>
        <v>0</v>
      </c>
      <c r="V153" s="6" t="s">
        <v>294</v>
      </c>
      <c r="W153" s="11">
        <f t="shared" si="36"/>
        <v>0</v>
      </c>
      <c r="X153" s="11">
        <f t="shared" si="37"/>
        <v>0</v>
      </c>
      <c r="Y153" s="11">
        <f t="shared" si="38"/>
        <v>1</v>
      </c>
      <c r="Z153" s="8">
        <f t="shared" si="41"/>
        <v>1.8669109581072276</v>
      </c>
      <c r="AA153" s="6" t="s">
        <v>294</v>
      </c>
      <c r="AB153" s="8">
        <f t="shared" si="39"/>
        <v>1</v>
      </c>
      <c r="AC153" s="8">
        <f t="shared" si="40"/>
        <v>1</v>
      </c>
    </row>
    <row r="154" spans="1:29">
      <c r="A154" s="6" t="s">
        <v>295</v>
      </c>
      <c r="B154" s="6" t="s">
        <v>247</v>
      </c>
      <c r="C154" s="7" t="str">
        <f t="shared" si="28"/>
        <v>S747</v>
      </c>
      <c r="D154" s="8">
        <v>45060741.909999996</v>
      </c>
      <c r="E154" s="8">
        <v>164279272.40000001</v>
      </c>
      <c r="F154" s="6" t="s">
        <v>247</v>
      </c>
      <c r="G154" s="8">
        <f t="shared" si="29"/>
        <v>7.653798337959639</v>
      </c>
      <c r="H154" s="8">
        <f t="shared" si="29"/>
        <v>8.2155827706768374</v>
      </c>
      <c r="I154" s="8">
        <v>3.6457294189999998</v>
      </c>
      <c r="J154" s="8">
        <v>2.3122809999999998E-3</v>
      </c>
      <c r="K154" s="8">
        <v>0.85802111400000003</v>
      </c>
      <c r="L154" s="8">
        <v>7.9597363000000004E-2</v>
      </c>
      <c r="M154" s="6" t="s">
        <v>247</v>
      </c>
      <c r="N154" s="66">
        <f t="shared" si="30"/>
        <v>0.27429353229835707</v>
      </c>
      <c r="O154" s="9">
        <f t="shared" si="30"/>
        <v>1</v>
      </c>
      <c r="P154" s="6" t="s">
        <v>247</v>
      </c>
      <c r="Q154" s="11">
        <f t="shared" si="31"/>
        <v>0</v>
      </c>
      <c r="R154" s="11">
        <f t="shared" si="32"/>
        <v>1</v>
      </c>
      <c r="S154" s="11">
        <f t="shared" si="33"/>
        <v>0</v>
      </c>
      <c r="T154" s="11">
        <f t="shared" si="34"/>
        <v>0</v>
      </c>
      <c r="U154" s="8">
        <f t="shared" si="35"/>
        <v>0</v>
      </c>
      <c r="V154" s="6" t="s">
        <v>247</v>
      </c>
      <c r="W154" s="11">
        <f t="shared" si="36"/>
        <v>0</v>
      </c>
      <c r="X154" s="11">
        <f t="shared" si="37"/>
        <v>0</v>
      </c>
      <c r="Y154" s="11">
        <f t="shared" si="38"/>
        <v>1</v>
      </c>
      <c r="Z154" s="8">
        <f t="shared" si="41"/>
        <v>1.8662074903136205</v>
      </c>
      <c r="AA154" s="6" t="s">
        <v>247</v>
      </c>
      <c r="AB154" s="8">
        <f t="shared" si="39"/>
        <v>1</v>
      </c>
      <c r="AC154" s="8">
        <f t="shared" si="40"/>
        <v>1</v>
      </c>
    </row>
    <row r="155" spans="1:29">
      <c r="A155" s="6" t="s">
        <v>296</v>
      </c>
      <c r="B155" s="6" t="s">
        <v>83</v>
      </c>
      <c r="C155" s="7" t="str">
        <f t="shared" si="28"/>
        <v>S72</v>
      </c>
      <c r="D155" s="8">
        <v>62686984.049999997</v>
      </c>
      <c r="E155" s="8">
        <v>227205193.40000001</v>
      </c>
      <c r="F155" s="6" t="s">
        <v>83</v>
      </c>
      <c r="G155" s="8">
        <f t="shared" si="29"/>
        <v>7.7971773758853695</v>
      </c>
      <c r="H155" s="8">
        <f t="shared" si="29"/>
        <v>8.3564182541480694</v>
      </c>
      <c r="I155" s="8">
        <v>3.624439696</v>
      </c>
      <c r="J155" s="8">
        <v>3.4101549999999998E-3</v>
      </c>
      <c r="K155" s="8">
        <v>0.64748929899999996</v>
      </c>
      <c r="L155" s="8">
        <v>0.20006339400000001</v>
      </c>
      <c r="M155" s="6" t="s">
        <v>83</v>
      </c>
      <c r="N155" s="66">
        <f t="shared" si="30"/>
        <v>0.27590471464108707</v>
      </c>
      <c r="O155" s="9">
        <f t="shared" si="30"/>
        <v>1</v>
      </c>
      <c r="P155" s="6" t="s">
        <v>83</v>
      </c>
      <c r="Q155" s="11">
        <f t="shared" si="31"/>
        <v>0</v>
      </c>
      <c r="R155" s="11">
        <f t="shared" si="32"/>
        <v>1</v>
      </c>
      <c r="S155" s="11">
        <f t="shared" si="33"/>
        <v>0</v>
      </c>
      <c r="T155" s="11">
        <f t="shared" si="34"/>
        <v>0</v>
      </c>
      <c r="U155" s="8">
        <f t="shared" si="35"/>
        <v>0</v>
      </c>
      <c r="V155" s="6" t="s">
        <v>83</v>
      </c>
      <c r="W155" s="11">
        <f t="shared" si="36"/>
        <v>0</v>
      </c>
      <c r="X155" s="11">
        <f t="shared" si="37"/>
        <v>0</v>
      </c>
      <c r="Y155" s="11">
        <f t="shared" si="38"/>
        <v>1</v>
      </c>
      <c r="Z155" s="8">
        <f t="shared" si="41"/>
        <v>1.8577579853103436</v>
      </c>
      <c r="AA155" s="6" t="s">
        <v>83</v>
      </c>
      <c r="AB155" s="8">
        <f t="shared" si="39"/>
        <v>1</v>
      </c>
      <c r="AC155" s="8">
        <f t="shared" si="40"/>
        <v>1</v>
      </c>
    </row>
    <row r="156" spans="1:29">
      <c r="A156" s="6" t="s">
        <v>297</v>
      </c>
      <c r="B156" s="6" t="s">
        <v>298</v>
      </c>
      <c r="C156" s="7" t="str">
        <f t="shared" si="28"/>
        <v>S1207</v>
      </c>
      <c r="D156" s="8">
        <v>114916974.8</v>
      </c>
      <c r="E156" s="8">
        <v>413504104.10000002</v>
      </c>
      <c r="F156" s="6" t="s">
        <v>298</v>
      </c>
      <c r="G156" s="8">
        <f t="shared" si="29"/>
        <v>8.0603841846279511</v>
      </c>
      <c r="H156" s="8">
        <f t="shared" si="29"/>
        <v>8.6164798243580645</v>
      </c>
      <c r="I156" s="8">
        <v>3.5982856729999999</v>
      </c>
      <c r="J156" s="8">
        <v>2.275006E-3</v>
      </c>
      <c r="K156" s="8">
        <v>0.45104116500000002</v>
      </c>
      <c r="L156" s="8">
        <v>0.21213960400000001</v>
      </c>
      <c r="M156" s="6" t="s">
        <v>298</v>
      </c>
      <c r="N156" s="67">
        <f t="shared" si="30"/>
        <v>0.27791011905460794</v>
      </c>
      <c r="O156" s="9">
        <f t="shared" si="30"/>
        <v>1</v>
      </c>
      <c r="P156" s="6" t="s">
        <v>298</v>
      </c>
      <c r="Q156" s="11">
        <f t="shared" si="31"/>
        <v>0</v>
      </c>
      <c r="R156" s="11">
        <f t="shared" si="32"/>
        <v>1</v>
      </c>
      <c r="S156" s="11">
        <f t="shared" si="33"/>
        <v>0</v>
      </c>
      <c r="T156" s="11">
        <f t="shared" si="34"/>
        <v>0</v>
      </c>
      <c r="U156" s="8">
        <f t="shared" si="35"/>
        <v>0</v>
      </c>
      <c r="V156" s="6" t="s">
        <v>298</v>
      </c>
      <c r="W156" s="11">
        <f t="shared" si="36"/>
        <v>0</v>
      </c>
      <c r="X156" s="11">
        <f t="shared" si="37"/>
        <v>0</v>
      </c>
      <c r="Y156" s="11">
        <f t="shared" si="38"/>
        <v>1</v>
      </c>
      <c r="Z156" s="8">
        <f t="shared" si="41"/>
        <v>1.847309729063823</v>
      </c>
      <c r="AA156" s="6" t="s">
        <v>298</v>
      </c>
      <c r="AB156" s="8">
        <f t="shared" si="39"/>
        <v>1</v>
      </c>
      <c r="AC156" s="8">
        <f t="shared" si="40"/>
        <v>1</v>
      </c>
    </row>
    <row r="157" spans="1:29">
      <c r="A157" s="6" t="s">
        <v>299</v>
      </c>
      <c r="B157" s="6" t="s">
        <v>300</v>
      </c>
      <c r="C157" s="7" t="str">
        <f t="shared" si="28"/>
        <v>S319</v>
      </c>
      <c r="D157" s="8">
        <v>15216962.369999999</v>
      </c>
      <c r="E157" s="8">
        <v>54059911.340000004</v>
      </c>
      <c r="F157" s="6" t="s">
        <v>300</v>
      </c>
      <c r="G157" s="8">
        <f t="shared" si="29"/>
        <v>7.1823279666519584</v>
      </c>
      <c r="H157" s="8">
        <f t="shared" si="29"/>
        <v>7.7328753291063181</v>
      </c>
      <c r="I157" s="8">
        <v>3.5526085969999999</v>
      </c>
      <c r="J157" s="8">
        <v>9.9377709999999998E-3</v>
      </c>
      <c r="K157" s="8">
        <v>1.063109079</v>
      </c>
      <c r="L157" s="8">
        <v>0.15103559999999999</v>
      </c>
      <c r="M157" s="6" t="s">
        <v>300</v>
      </c>
      <c r="N157" s="68">
        <f t="shared" si="30"/>
        <v>0.28148330237346625</v>
      </c>
      <c r="O157" s="9">
        <f t="shared" si="30"/>
        <v>1</v>
      </c>
      <c r="P157" s="6" t="s">
        <v>300</v>
      </c>
      <c r="Q157" s="11">
        <f t="shared" si="31"/>
        <v>0</v>
      </c>
      <c r="R157" s="11">
        <f t="shared" si="32"/>
        <v>1</v>
      </c>
      <c r="S157" s="11">
        <f t="shared" si="33"/>
        <v>0</v>
      </c>
      <c r="T157" s="11">
        <f t="shared" si="34"/>
        <v>0</v>
      </c>
      <c r="U157" s="8">
        <f t="shared" si="35"/>
        <v>0</v>
      </c>
      <c r="V157" s="6" t="s">
        <v>300</v>
      </c>
      <c r="W157" s="11">
        <f t="shared" si="36"/>
        <v>0</v>
      </c>
      <c r="X157" s="11">
        <f t="shared" si="37"/>
        <v>0</v>
      </c>
      <c r="Y157" s="11">
        <f t="shared" si="38"/>
        <v>1</v>
      </c>
      <c r="Z157" s="8">
        <f t="shared" si="41"/>
        <v>1.828878750903276</v>
      </c>
      <c r="AA157" s="6" t="s">
        <v>300</v>
      </c>
      <c r="AB157" s="8">
        <f t="shared" si="39"/>
        <v>1</v>
      </c>
      <c r="AC157" s="8">
        <f t="shared" si="40"/>
        <v>1</v>
      </c>
    </row>
    <row r="158" spans="1:29">
      <c r="A158" s="6" t="s">
        <v>301</v>
      </c>
      <c r="B158" s="6" t="s">
        <v>302</v>
      </c>
      <c r="C158" s="7" t="str">
        <f t="shared" si="28"/>
        <v>T249</v>
      </c>
      <c r="D158" s="8">
        <v>78918787.230000004</v>
      </c>
      <c r="E158" s="8">
        <v>278355266.10000002</v>
      </c>
      <c r="F158" s="6" t="s">
        <v>302</v>
      </c>
      <c r="G158" s="8">
        <f t="shared" si="29"/>
        <v>7.8971804026905721</v>
      </c>
      <c r="H158" s="8">
        <f t="shared" si="29"/>
        <v>8.4445994419768429</v>
      </c>
      <c r="I158" s="8">
        <v>3.5271102839999999</v>
      </c>
      <c r="J158" s="8">
        <v>1.5954330000000001E-3</v>
      </c>
      <c r="K158" s="8">
        <v>0.70875124300000003</v>
      </c>
      <c r="L158" s="8">
        <v>0.107577752</v>
      </c>
      <c r="M158" s="6" t="s">
        <v>302</v>
      </c>
      <c r="N158" s="68">
        <f t="shared" si="30"/>
        <v>0.28351821158521995</v>
      </c>
      <c r="O158" s="9">
        <f t="shared" si="30"/>
        <v>1</v>
      </c>
      <c r="P158" s="6" t="s">
        <v>302</v>
      </c>
      <c r="Q158" s="11">
        <f t="shared" si="31"/>
        <v>0</v>
      </c>
      <c r="R158" s="11">
        <f t="shared" si="32"/>
        <v>0</v>
      </c>
      <c r="S158" s="11">
        <f t="shared" si="33"/>
        <v>1</v>
      </c>
      <c r="T158" s="11">
        <f t="shared" si="34"/>
        <v>0</v>
      </c>
      <c r="U158" s="8">
        <f t="shared" si="35"/>
        <v>0</v>
      </c>
      <c r="V158" s="6" t="s">
        <v>302</v>
      </c>
      <c r="W158" s="11">
        <f t="shared" si="36"/>
        <v>0</v>
      </c>
      <c r="X158" s="11">
        <f t="shared" si="37"/>
        <v>0</v>
      </c>
      <c r="Y158" s="11">
        <f t="shared" si="38"/>
        <v>1</v>
      </c>
      <c r="Z158" s="8">
        <f t="shared" si="41"/>
        <v>1.8184866862813134</v>
      </c>
      <c r="AA158" s="6" t="s">
        <v>302</v>
      </c>
      <c r="AB158" s="8">
        <f t="shared" si="39"/>
        <v>1</v>
      </c>
      <c r="AC158" s="8">
        <f t="shared" si="40"/>
        <v>1</v>
      </c>
    </row>
    <row r="159" spans="1:29">
      <c r="A159" s="6" t="s">
        <v>303</v>
      </c>
      <c r="B159" s="6" t="s">
        <v>304</v>
      </c>
      <c r="C159" s="7" t="str">
        <f t="shared" si="28"/>
        <v>T696</v>
      </c>
      <c r="D159" s="8">
        <v>489671429</v>
      </c>
      <c r="E159" s="8">
        <v>1718035482</v>
      </c>
      <c r="F159" s="6" t="s">
        <v>304</v>
      </c>
      <c r="G159" s="8">
        <f t="shared" si="29"/>
        <v>8.6899047648521393</v>
      </c>
      <c r="H159" s="8">
        <f t="shared" si="29"/>
        <v>9.2350321289234429</v>
      </c>
      <c r="I159" s="8">
        <v>3.5085475279999998</v>
      </c>
      <c r="J159" s="8">
        <v>2.7298270000000002E-3</v>
      </c>
      <c r="K159" s="8">
        <v>0.22313988400000001</v>
      </c>
      <c r="L159" s="8">
        <v>0.244966516</v>
      </c>
      <c r="M159" s="6" t="s">
        <v>304</v>
      </c>
      <c r="N159" s="69">
        <f t="shared" si="30"/>
        <v>0.28501822816253103</v>
      </c>
      <c r="O159" s="9">
        <f t="shared" si="30"/>
        <v>1</v>
      </c>
      <c r="P159" s="6" t="s">
        <v>304</v>
      </c>
      <c r="Q159" s="11">
        <f t="shared" si="31"/>
        <v>0</v>
      </c>
      <c r="R159" s="11">
        <f t="shared" si="32"/>
        <v>0</v>
      </c>
      <c r="S159" s="11">
        <f t="shared" si="33"/>
        <v>1</v>
      </c>
      <c r="T159" s="11">
        <f t="shared" si="34"/>
        <v>0</v>
      </c>
      <c r="U159" s="8">
        <f t="shared" si="35"/>
        <v>0</v>
      </c>
      <c r="V159" s="6" t="s">
        <v>304</v>
      </c>
      <c r="W159" s="11">
        <f t="shared" si="36"/>
        <v>0</v>
      </c>
      <c r="X159" s="11">
        <f t="shared" si="37"/>
        <v>0</v>
      </c>
      <c r="Y159" s="11">
        <f t="shared" si="38"/>
        <v>1</v>
      </c>
      <c r="Z159" s="8">
        <f t="shared" si="41"/>
        <v>1.810873906000354</v>
      </c>
      <c r="AA159" s="6" t="s">
        <v>304</v>
      </c>
      <c r="AB159" s="8">
        <f t="shared" si="39"/>
        <v>1</v>
      </c>
      <c r="AC159" s="8">
        <f t="shared" si="40"/>
        <v>1</v>
      </c>
    </row>
    <row r="160" spans="1:29">
      <c r="A160" s="6" t="s">
        <v>305</v>
      </c>
      <c r="B160" s="6" t="s">
        <v>306</v>
      </c>
      <c r="C160" s="7" t="str">
        <f t="shared" si="28"/>
        <v>S433</v>
      </c>
      <c r="D160" s="8">
        <v>932359139.39999998</v>
      </c>
      <c r="E160" s="8">
        <v>3263629906</v>
      </c>
      <c r="F160" s="6" t="s">
        <v>306</v>
      </c>
      <c r="G160" s="8">
        <f t="shared" si="29"/>
        <v>8.9695832323282154</v>
      </c>
      <c r="H160" s="8">
        <f t="shared" si="29"/>
        <v>9.5137009040968419</v>
      </c>
      <c r="I160" s="8">
        <v>3.5003999719999999</v>
      </c>
      <c r="J160" s="12">
        <v>8.8200000000000003E-6</v>
      </c>
      <c r="K160" s="8">
        <v>6.5030350000000001E-2</v>
      </c>
      <c r="L160" s="8">
        <v>8.7379462000000005E-2</v>
      </c>
      <c r="M160" s="6" t="s">
        <v>306</v>
      </c>
      <c r="N160" s="69">
        <f t="shared" si="30"/>
        <v>0.28568163862143503</v>
      </c>
      <c r="O160" s="9">
        <f t="shared" si="30"/>
        <v>1</v>
      </c>
      <c r="P160" s="6" t="s">
        <v>306</v>
      </c>
      <c r="Q160" s="11">
        <f t="shared" si="31"/>
        <v>0</v>
      </c>
      <c r="R160" s="11">
        <f t="shared" si="32"/>
        <v>1</v>
      </c>
      <c r="S160" s="11">
        <f t="shared" si="33"/>
        <v>0</v>
      </c>
      <c r="T160" s="11">
        <f t="shared" si="34"/>
        <v>0</v>
      </c>
      <c r="U160" s="8">
        <f t="shared" si="35"/>
        <v>0</v>
      </c>
      <c r="V160" s="6" t="s">
        <v>306</v>
      </c>
      <c r="W160" s="11">
        <f t="shared" si="36"/>
        <v>0</v>
      </c>
      <c r="X160" s="11">
        <f t="shared" si="37"/>
        <v>0</v>
      </c>
      <c r="Y160" s="11">
        <f t="shared" si="38"/>
        <v>1</v>
      </c>
      <c r="Z160" s="8">
        <f t="shared" si="41"/>
        <v>1.8075197807729024</v>
      </c>
      <c r="AA160" s="6" t="s">
        <v>306</v>
      </c>
      <c r="AB160" s="8">
        <f t="shared" si="39"/>
        <v>1</v>
      </c>
      <c r="AC160" s="8">
        <f t="shared" si="40"/>
        <v>1</v>
      </c>
    </row>
    <row r="161" spans="1:29">
      <c r="A161" s="6" t="s">
        <v>307</v>
      </c>
      <c r="B161" s="6" t="s">
        <v>308</v>
      </c>
      <c r="C161" s="7" t="str">
        <f t="shared" si="28"/>
        <v>S378</v>
      </c>
      <c r="D161" s="8">
        <v>77541120.829999998</v>
      </c>
      <c r="E161" s="8">
        <v>271343530.5</v>
      </c>
      <c r="F161" s="6" t="s">
        <v>308</v>
      </c>
      <c r="G161" s="8">
        <f t="shared" si="29"/>
        <v>7.8895320742926263</v>
      </c>
      <c r="H161" s="8">
        <f t="shared" si="29"/>
        <v>8.433519471385754</v>
      </c>
      <c r="I161" s="8">
        <v>3.4993501199999999</v>
      </c>
      <c r="J161" s="8">
        <v>2.0793100000000001E-4</v>
      </c>
      <c r="K161" s="8">
        <v>0.42888206200000001</v>
      </c>
      <c r="L161" s="8">
        <v>9.5284444999999995E-2</v>
      </c>
      <c r="M161" s="6" t="s">
        <v>308</v>
      </c>
      <c r="N161" s="69">
        <f t="shared" si="30"/>
        <v>0.28576734697568179</v>
      </c>
      <c r="O161" s="9">
        <f t="shared" si="30"/>
        <v>1</v>
      </c>
      <c r="P161" s="6" t="s">
        <v>308</v>
      </c>
      <c r="Q161" s="11">
        <f t="shared" si="31"/>
        <v>0</v>
      </c>
      <c r="R161" s="11">
        <f t="shared" si="32"/>
        <v>1</v>
      </c>
      <c r="S161" s="11">
        <f t="shared" si="33"/>
        <v>0</v>
      </c>
      <c r="T161" s="11">
        <f t="shared" si="34"/>
        <v>0</v>
      </c>
      <c r="U161" s="8">
        <f t="shared" si="35"/>
        <v>0</v>
      </c>
      <c r="V161" s="6" t="s">
        <v>308</v>
      </c>
      <c r="W161" s="11">
        <f t="shared" si="36"/>
        <v>0</v>
      </c>
      <c r="X161" s="11">
        <f t="shared" si="37"/>
        <v>0</v>
      </c>
      <c r="Y161" s="11">
        <f t="shared" si="38"/>
        <v>1</v>
      </c>
      <c r="Z161" s="8">
        <f t="shared" si="41"/>
        <v>1.8070870176683096</v>
      </c>
      <c r="AA161" s="6" t="s">
        <v>308</v>
      </c>
      <c r="AB161" s="8">
        <f t="shared" si="39"/>
        <v>1</v>
      </c>
      <c r="AC161" s="8">
        <f t="shared" si="40"/>
        <v>1</v>
      </c>
    </row>
    <row r="162" spans="1:29">
      <c r="A162" s="6" t="s">
        <v>309</v>
      </c>
      <c r="B162" s="6" t="s">
        <v>310</v>
      </c>
      <c r="C162" s="7" t="str">
        <f t="shared" si="28"/>
        <v>S237</v>
      </c>
      <c r="D162" s="8">
        <v>100009490.8</v>
      </c>
      <c r="E162" s="8">
        <v>347515615.89999998</v>
      </c>
      <c r="F162" s="6" t="s">
        <v>310</v>
      </c>
      <c r="G162" s="8">
        <f t="shared" si="29"/>
        <v>8.0000412160648526</v>
      </c>
      <c r="H162" s="8">
        <f t="shared" si="29"/>
        <v>8.5409743247443277</v>
      </c>
      <c r="I162" s="8">
        <v>3.4748263690000001</v>
      </c>
      <c r="J162" s="8">
        <v>9.8002560000000002E-3</v>
      </c>
      <c r="K162" s="8">
        <v>1.0043983999999999</v>
      </c>
      <c r="L162" s="8">
        <v>0.16171368799999999</v>
      </c>
      <c r="M162" s="6" t="s">
        <v>310</v>
      </c>
      <c r="N162" s="69">
        <f t="shared" si="30"/>
        <v>0.28778416342815055</v>
      </c>
      <c r="O162" s="9">
        <f t="shared" si="30"/>
        <v>1</v>
      </c>
      <c r="P162" s="6" t="s">
        <v>310</v>
      </c>
      <c r="Q162" s="11">
        <f t="shared" si="31"/>
        <v>0</v>
      </c>
      <c r="R162" s="11">
        <f t="shared" si="32"/>
        <v>1</v>
      </c>
      <c r="S162" s="11">
        <f t="shared" si="33"/>
        <v>0</v>
      </c>
      <c r="T162" s="11">
        <f t="shared" si="34"/>
        <v>0</v>
      </c>
      <c r="U162" s="8">
        <f t="shared" si="35"/>
        <v>0</v>
      </c>
      <c r="V162" s="6" t="s">
        <v>310</v>
      </c>
      <c r="W162" s="11">
        <f t="shared" si="36"/>
        <v>0</v>
      </c>
      <c r="X162" s="11">
        <f t="shared" si="37"/>
        <v>0</v>
      </c>
      <c r="Y162" s="11">
        <f t="shared" si="38"/>
        <v>1</v>
      </c>
      <c r="Z162" s="8">
        <f t="shared" si="41"/>
        <v>1.7969408911771065</v>
      </c>
      <c r="AA162" s="6" t="s">
        <v>310</v>
      </c>
      <c r="AB162" s="8">
        <f t="shared" si="39"/>
        <v>1</v>
      </c>
      <c r="AC162" s="8">
        <f t="shared" si="40"/>
        <v>1</v>
      </c>
    </row>
    <row r="163" spans="1:29">
      <c r="A163" s="6" t="s">
        <v>311</v>
      </c>
      <c r="B163" s="6" t="s">
        <v>312</v>
      </c>
      <c r="C163" s="7" t="str">
        <f t="shared" si="28"/>
        <v>T1056</v>
      </c>
      <c r="D163" s="8">
        <v>122488328.59999999</v>
      </c>
      <c r="E163" s="8">
        <v>425419786</v>
      </c>
      <c r="F163" s="6" t="s">
        <v>312</v>
      </c>
      <c r="G163" s="8">
        <f t="shared" si="29"/>
        <v>8.0880947085691073</v>
      </c>
      <c r="H163" s="8">
        <f t="shared" si="29"/>
        <v>8.6288176847928248</v>
      </c>
      <c r="I163" s="8">
        <v>3.4731454909999999</v>
      </c>
      <c r="J163" s="8">
        <v>2.23582E-4</v>
      </c>
      <c r="K163" s="8">
        <v>0.42371196799999999</v>
      </c>
      <c r="L163" s="8">
        <v>9.8527150999999993E-2</v>
      </c>
      <c r="M163" s="6" t="s">
        <v>312</v>
      </c>
      <c r="N163" s="69">
        <f t="shared" si="30"/>
        <v>0.28792344087164762</v>
      </c>
      <c r="O163" s="9">
        <f t="shared" si="30"/>
        <v>1</v>
      </c>
      <c r="P163" s="6" t="s">
        <v>312</v>
      </c>
      <c r="Q163" s="11">
        <f t="shared" si="31"/>
        <v>0</v>
      </c>
      <c r="R163" s="11">
        <f t="shared" si="32"/>
        <v>0</v>
      </c>
      <c r="S163" s="11">
        <f t="shared" si="33"/>
        <v>1</v>
      </c>
      <c r="T163" s="11">
        <f t="shared" si="34"/>
        <v>0</v>
      </c>
      <c r="U163" s="8">
        <f t="shared" si="35"/>
        <v>0</v>
      </c>
      <c r="V163" s="6" t="s">
        <v>312</v>
      </c>
      <c r="W163" s="11">
        <f t="shared" si="36"/>
        <v>0</v>
      </c>
      <c r="X163" s="11">
        <f t="shared" si="37"/>
        <v>0</v>
      </c>
      <c r="Y163" s="11">
        <f t="shared" si="38"/>
        <v>1</v>
      </c>
      <c r="Z163" s="8">
        <f t="shared" si="41"/>
        <v>1.796242846268683</v>
      </c>
      <c r="AA163" s="6" t="s">
        <v>312</v>
      </c>
      <c r="AB163" s="8">
        <f t="shared" si="39"/>
        <v>1</v>
      </c>
      <c r="AC163" s="8">
        <f t="shared" si="40"/>
        <v>1</v>
      </c>
    </row>
    <row r="164" spans="1:29">
      <c r="A164" s="6" t="s">
        <v>313</v>
      </c>
      <c r="B164" s="6" t="s">
        <v>298</v>
      </c>
      <c r="C164" s="7" t="str">
        <f t="shared" si="28"/>
        <v>S1636</v>
      </c>
      <c r="D164" s="8">
        <v>282973298.80000001</v>
      </c>
      <c r="E164" s="8">
        <v>974356092.20000005</v>
      </c>
      <c r="F164" s="6" t="s">
        <v>298</v>
      </c>
      <c r="G164" s="8">
        <f t="shared" si="29"/>
        <v>8.4517454576765605</v>
      </c>
      <c r="H164" s="8">
        <f t="shared" si="29"/>
        <v>8.9887177049430473</v>
      </c>
      <c r="I164" s="8">
        <v>3.4432792640000001</v>
      </c>
      <c r="J164" s="8">
        <v>1.676313E-3</v>
      </c>
      <c r="K164" s="8">
        <v>0.66220607200000003</v>
      </c>
      <c r="L164" s="8">
        <v>0.122334418</v>
      </c>
      <c r="M164" s="6" t="s">
        <v>298</v>
      </c>
      <c r="N164" s="70">
        <f t="shared" si="30"/>
        <v>0.29042082362421956</v>
      </c>
      <c r="O164" s="9">
        <f t="shared" si="30"/>
        <v>1</v>
      </c>
      <c r="P164" s="6" t="s">
        <v>298</v>
      </c>
      <c r="Q164" s="11">
        <f t="shared" si="31"/>
        <v>0</v>
      </c>
      <c r="R164" s="11">
        <f t="shared" si="32"/>
        <v>1</v>
      </c>
      <c r="S164" s="11">
        <f t="shared" si="33"/>
        <v>0</v>
      </c>
      <c r="T164" s="11">
        <f t="shared" si="34"/>
        <v>0</v>
      </c>
      <c r="U164" s="8">
        <f t="shared" si="35"/>
        <v>0</v>
      </c>
      <c r="V164" s="6" t="s">
        <v>298</v>
      </c>
      <c r="W164" s="11">
        <f t="shared" si="36"/>
        <v>0</v>
      </c>
      <c r="X164" s="11">
        <f t="shared" si="37"/>
        <v>0</v>
      </c>
      <c r="Y164" s="11">
        <f t="shared" si="38"/>
        <v>1</v>
      </c>
      <c r="Z164" s="8">
        <f t="shared" si="41"/>
        <v>1.7837831943693494</v>
      </c>
      <c r="AA164" s="6" t="s">
        <v>298</v>
      </c>
      <c r="AB164" s="8">
        <f t="shared" si="39"/>
        <v>1</v>
      </c>
      <c r="AC164" s="8">
        <f t="shared" si="40"/>
        <v>1</v>
      </c>
    </row>
    <row r="165" spans="1:29">
      <c r="A165" s="6" t="s">
        <v>314</v>
      </c>
      <c r="B165" s="6" t="s">
        <v>315</v>
      </c>
      <c r="C165" s="7" t="str">
        <f t="shared" si="28"/>
        <v>T109</v>
      </c>
      <c r="D165" s="8">
        <v>21406879.600000001</v>
      </c>
      <c r="E165" s="8">
        <v>72814012.459999993</v>
      </c>
      <c r="F165" s="6" t="s">
        <v>315</v>
      </c>
      <c r="G165" s="8">
        <f t="shared" si="29"/>
        <v>7.3305533664412987</v>
      </c>
      <c r="H165" s="8">
        <f t="shared" si="29"/>
        <v>7.8622149637699428</v>
      </c>
      <c r="I165" s="8">
        <v>3.4014304659999999</v>
      </c>
      <c r="J165" s="8">
        <v>9.4251530000000004E-3</v>
      </c>
      <c r="K165" s="8">
        <v>0.80737411400000003</v>
      </c>
      <c r="L165" s="8">
        <v>0.22263018200000001</v>
      </c>
      <c r="M165" s="6" t="s">
        <v>315</v>
      </c>
      <c r="N165" s="71">
        <f t="shared" si="30"/>
        <v>0.29399395633855174</v>
      </c>
      <c r="O165" s="9">
        <f t="shared" si="30"/>
        <v>1</v>
      </c>
      <c r="P165" s="6" t="s">
        <v>315</v>
      </c>
      <c r="Q165" s="11">
        <f t="shared" si="31"/>
        <v>0</v>
      </c>
      <c r="R165" s="11">
        <f t="shared" si="32"/>
        <v>0</v>
      </c>
      <c r="S165" s="11">
        <f t="shared" si="33"/>
        <v>1</v>
      </c>
      <c r="T165" s="11">
        <f t="shared" si="34"/>
        <v>0</v>
      </c>
      <c r="U165" s="8">
        <f t="shared" si="35"/>
        <v>0</v>
      </c>
      <c r="V165" s="6" t="s">
        <v>315</v>
      </c>
      <c r="W165" s="11">
        <f t="shared" si="36"/>
        <v>0</v>
      </c>
      <c r="X165" s="11">
        <f t="shared" si="37"/>
        <v>0</v>
      </c>
      <c r="Y165" s="11">
        <f t="shared" si="38"/>
        <v>1</v>
      </c>
      <c r="Z165" s="8">
        <f t="shared" si="41"/>
        <v>1.7661415971387153</v>
      </c>
      <c r="AA165" s="6" t="s">
        <v>315</v>
      </c>
      <c r="AB165" s="8">
        <f t="shared" si="39"/>
        <v>1</v>
      </c>
      <c r="AC165" s="8">
        <f t="shared" si="40"/>
        <v>1</v>
      </c>
    </row>
    <row r="166" spans="1:29">
      <c r="A166" s="6" t="s">
        <v>316</v>
      </c>
      <c r="B166" s="6" t="s">
        <v>315</v>
      </c>
      <c r="C166" s="7" t="str">
        <f t="shared" si="28"/>
        <v>T113</v>
      </c>
      <c r="D166" s="8">
        <v>21406879.600000001</v>
      </c>
      <c r="E166" s="8">
        <v>72814012.459999993</v>
      </c>
      <c r="F166" s="6" t="s">
        <v>315</v>
      </c>
      <c r="G166" s="8">
        <f t="shared" si="29"/>
        <v>7.3305533664412987</v>
      </c>
      <c r="H166" s="8">
        <f t="shared" si="29"/>
        <v>7.8622149637699428</v>
      </c>
      <c r="I166" s="8">
        <v>3.4014304659999999</v>
      </c>
      <c r="J166" s="8">
        <v>9.4251530000000004E-3</v>
      </c>
      <c r="K166" s="8">
        <v>0.80737411400000003</v>
      </c>
      <c r="L166" s="8">
        <v>0.22263018200000001</v>
      </c>
      <c r="M166" s="6" t="s">
        <v>315</v>
      </c>
      <c r="N166" s="71">
        <f t="shared" si="30"/>
        <v>0.29399395633855174</v>
      </c>
      <c r="O166" s="9">
        <f t="shared" si="30"/>
        <v>1</v>
      </c>
      <c r="P166" s="6" t="s">
        <v>315</v>
      </c>
      <c r="Q166" s="11">
        <f t="shared" si="31"/>
        <v>0</v>
      </c>
      <c r="R166" s="11">
        <f t="shared" si="32"/>
        <v>0</v>
      </c>
      <c r="S166" s="11">
        <f t="shared" si="33"/>
        <v>1</v>
      </c>
      <c r="T166" s="11">
        <f t="shared" si="34"/>
        <v>0</v>
      </c>
      <c r="U166" s="8">
        <f t="shared" si="35"/>
        <v>0</v>
      </c>
      <c r="V166" s="6" t="s">
        <v>315</v>
      </c>
      <c r="W166" s="11">
        <f t="shared" si="36"/>
        <v>0</v>
      </c>
      <c r="X166" s="11">
        <f t="shared" si="37"/>
        <v>0</v>
      </c>
      <c r="Y166" s="11">
        <f t="shared" si="38"/>
        <v>1</v>
      </c>
      <c r="Z166" s="8">
        <f t="shared" si="41"/>
        <v>1.7661415971387153</v>
      </c>
      <c r="AA166" s="6" t="s">
        <v>315</v>
      </c>
      <c r="AB166" s="8">
        <f t="shared" si="39"/>
        <v>1</v>
      </c>
      <c r="AC166" s="8">
        <f t="shared" si="40"/>
        <v>1</v>
      </c>
    </row>
    <row r="167" spans="1:29">
      <c r="A167" s="6" t="s">
        <v>317</v>
      </c>
      <c r="B167" s="6" t="s">
        <v>318</v>
      </c>
      <c r="C167" s="7" t="str">
        <f t="shared" si="28"/>
        <v>S176</v>
      </c>
      <c r="D167" s="8">
        <v>614579001.5</v>
      </c>
      <c r="E167" s="8">
        <v>2064146573</v>
      </c>
      <c r="F167" s="6" t="s">
        <v>318</v>
      </c>
      <c r="G167" s="8">
        <f t="shared" si="29"/>
        <v>8.7885777175076178</v>
      </c>
      <c r="H167" s="8">
        <f t="shared" si="29"/>
        <v>9.3147405328703741</v>
      </c>
      <c r="I167" s="8">
        <v>3.3586350469999999</v>
      </c>
      <c r="J167" s="8">
        <v>1.27296E-4</v>
      </c>
      <c r="K167" s="8">
        <v>0.21444101400000001</v>
      </c>
      <c r="L167" s="8">
        <v>0.124359276</v>
      </c>
      <c r="M167" s="6" t="s">
        <v>318</v>
      </c>
      <c r="N167" s="72">
        <f t="shared" si="30"/>
        <v>0.29774000041420506</v>
      </c>
      <c r="O167" s="9">
        <f t="shared" si="30"/>
        <v>1</v>
      </c>
      <c r="P167" s="6" t="s">
        <v>318</v>
      </c>
      <c r="Q167" s="11">
        <f t="shared" si="31"/>
        <v>0</v>
      </c>
      <c r="R167" s="11">
        <f t="shared" si="32"/>
        <v>1</v>
      </c>
      <c r="S167" s="11">
        <f t="shared" si="33"/>
        <v>0</v>
      </c>
      <c r="T167" s="11">
        <f t="shared" si="34"/>
        <v>0</v>
      </c>
      <c r="U167" s="8">
        <f t="shared" si="35"/>
        <v>0</v>
      </c>
      <c r="V167" s="6" t="s">
        <v>318</v>
      </c>
      <c r="W167" s="11">
        <f t="shared" si="36"/>
        <v>0</v>
      </c>
      <c r="X167" s="11">
        <f t="shared" si="37"/>
        <v>0</v>
      </c>
      <c r="Y167" s="11">
        <f t="shared" si="38"/>
        <v>1</v>
      </c>
      <c r="Z167" s="8">
        <f t="shared" si="41"/>
        <v>1.7478750388385735</v>
      </c>
      <c r="AA167" s="6" t="s">
        <v>318</v>
      </c>
      <c r="AB167" s="8">
        <f t="shared" si="39"/>
        <v>1</v>
      </c>
      <c r="AC167" s="8">
        <f t="shared" si="40"/>
        <v>1</v>
      </c>
    </row>
    <row r="168" spans="1:29">
      <c r="A168" s="6" t="s">
        <v>319</v>
      </c>
      <c r="B168" s="6" t="s">
        <v>320</v>
      </c>
      <c r="C168" s="7" t="str">
        <f t="shared" si="28"/>
        <v>S316</v>
      </c>
      <c r="D168" s="8">
        <v>181181141.90000001</v>
      </c>
      <c r="E168" s="8">
        <v>606981592.89999998</v>
      </c>
      <c r="F168" s="6" t="s">
        <v>320</v>
      </c>
      <c r="G168" s="8">
        <f t="shared" si="29"/>
        <v>8.2581129924855095</v>
      </c>
      <c r="H168" s="8">
        <f t="shared" si="29"/>
        <v>8.7831755210206115</v>
      </c>
      <c r="I168" s="8">
        <v>3.3501367009999998</v>
      </c>
      <c r="J168" s="12">
        <v>7.2200000000000007E-5</v>
      </c>
      <c r="K168" s="8">
        <v>0.32483898300000003</v>
      </c>
      <c r="L168" s="8">
        <v>8.0954023E-2</v>
      </c>
      <c r="M168" s="6" t="s">
        <v>320</v>
      </c>
      <c r="N168" s="72">
        <f t="shared" si="30"/>
        <v>0.29849528226113692</v>
      </c>
      <c r="O168" s="9">
        <f t="shared" si="30"/>
        <v>1</v>
      </c>
      <c r="P168" s="6" t="s">
        <v>320</v>
      </c>
      <c r="Q168" s="11">
        <f t="shared" si="31"/>
        <v>0</v>
      </c>
      <c r="R168" s="11">
        <f t="shared" si="32"/>
        <v>1</v>
      </c>
      <c r="S168" s="11">
        <f t="shared" si="33"/>
        <v>0</v>
      </c>
      <c r="T168" s="11">
        <f t="shared" si="34"/>
        <v>0</v>
      </c>
      <c r="U168" s="8">
        <f t="shared" si="35"/>
        <v>0</v>
      </c>
      <c r="V168" s="6" t="s">
        <v>320</v>
      </c>
      <c r="W168" s="11">
        <f t="shared" si="36"/>
        <v>0</v>
      </c>
      <c r="X168" s="11">
        <f t="shared" si="37"/>
        <v>0</v>
      </c>
      <c r="Y168" s="11">
        <f t="shared" si="38"/>
        <v>1</v>
      </c>
      <c r="Z168" s="8">
        <f t="shared" si="41"/>
        <v>1.7442199651133572</v>
      </c>
      <c r="AA168" s="6" t="s">
        <v>320</v>
      </c>
      <c r="AB168" s="8">
        <f t="shared" si="39"/>
        <v>1</v>
      </c>
      <c r="AC168" s="8">
        <f t="shared" si="40"/>
        <v>1</v>
      </c>
    </row>
    <row r="169" spans="1:29">
      <c r="A169" s="6" t="s">
        <v>321</v>
      </c>
      <c r="B169" s="6" t="s">
        <v>322</v>
      </c>
      <c r="C169" s="7" t="str">
        <f t="shared" si="28"/>
        <v>S14</v>
      </c>
      <c r="D169" s="8">
        <v>297420998.69999999</v>
      </c>
      <c r="E169" s="8">
        <v>994601749.89999998</v>
      </c>
      <c r="F169" s="6" t="s">
        <v>322</v>
      </c>
      <c r="G169" s="8">
        <f t="shared" si="29"/>
        <v>8.4733716275941227</v>
      </c>
      <c r="H169" s="8">
        <f t="shared" si="29"/>
        <v>8.9976492189935779</v>
      </c>
      <c r="I169" s="8">
        <v>3.3440871840000002</v>
      </c>
      <c r="J169" s="8">
        <v>6.00189E-4</v>
      </c>
      <c r="K169" s="8">
        <v>0.13774456900000001</v>
      </c>
      <c r="L169" s="8">
        <v>0.18039079699999999</v>
      </c>
      <c r="M169" s="6" t="s">
        <v>322</v>
      </c>
      <c r="N169" s="72">
        <f t="shared" si="30"/>
        <v>0.2990352658537988</v>
      </c>
      <c r="O169" s="9">
        <f t="shared" si="30"/>
        <v>1</v>
      </c>
      <c r="P169" s="6" t="s">
        <v>322</v>
      </c>
      <c r="Q169" s="11">
        <f t="shared" si="31"/>
        <v>0</v>
      </c>
      <c r="R169" s="11">
        <f t="shared" si="32"/>
        <v>1</v>
      </c>
      <c r="S169" s="11">
        <f t="shared" si="33"/>
        <v>0</v>
      </c>
      <c r="T169" s="11">
        <f t="shared" si="34"/>
        <v>0</v>
      </c>
      <c r="U169" s="8">
        <f t="shared" si="35"/>
        <v>0</v>
      </c>
      <c r="V169" s="6" t="s">
        <v>322</v>
      </c>
      <c r="W169" s="11">
        <f t="shared" si="36"/>
        <v>0</v>
      </c>
      <c r="X169" s="11">
        <f t="shared" si="37"/>
        <v>0</v>
      </c>
      <c r="Y169" s="11">
        <f t="shared" si="38"/>
        <v>1</v>
      </c>
      <c r="Z169" s="8">
        <f t="shared" si="41"/>
        <v>1.7416124603897234</v>
      </c>
      <c r="AA169" s="6" t="s">
        <v>322</v>
      </c>
      <c r="AB169" s="8">
        <f t="shared" si="39"/>
        <v>1</v>
      </c>
      <c r="AC169" s="8">
        <f t="shared" si="40"/>
        <v>1</v>
      </c>
    </row>
    <row r="170" spans="1:29">
      <c r="A170" s="6" t="s">
        <v>323</v>
      </c>
      <c r="B170" s="6" t="s">
        <v>324</v>
      </c>
      <c r="C170" s="7" t="str">
        <f t="shared" si="28"/>
        <v>S364</v>
      </c>
      <c r="D170" s="8">
        <v>76025746.129999995</v>
      </c>
      <c r="E170" s="8">
        <v>254006624.19999999</v>
      </c>
      <c r="F170" s="6" t="s">
        <v>324</v>
      </c>
      <c r="G170" s="8">
        <f t="shared" si="29"/>
        <v>7.8809606910792631</v>
      </c>
      <c r="H170" s="8">
        <f t="shared" si="29"/>
        <v>8.4048450426671586</v>
      </c>
      <c r="I170" s="8">
        <v>3.341060589</v>
      </c>
      <c r="J170" s="8">
        <v>1.3597300000000001E-4</v>
      </c>
      <c r="K170" s="8">
        <v>0.40643291599999998</v>
      </c>
      <c r="L170" s="8">
        <v>7.1549292E-2</v>
      </c>
      <c r="M170" s="6" t="s">
        <v>324</v>
      </c>
      <c r="N170" s="72">
        <f t="shared" si="30"/>
        <v>0.2993061553786045</v>
      </c>
      <c r="O170" s="9">
        <f t="shared" si="30"/>
        <v>1</v>
      </c>
      <c r="P170" s="6" t="s">
        <v>324</v>
      </c>
      <c r="Q170" s="11">
        <f t="shared" si="31"/>
        <v>0</v>
      </c>
      <c r="R170" s="11">
        <f t="shared" si="32"/>
        <v>1</v>
      </c>
      <c r="S170" s="11">
        <f t="shared" si="33"/>
        <v>0</v>
      </c>
      <c r="T170" s="11">
        <f t="shared" si="34"/>
        <v>0</v>
      </c>
      <c r="U170" s="8">
        <f t="shared" si="35"/>
        <v>0</v>
      </c>
      <c r="V170" s="6" t="s">
        <v>324</v>
      </c>
      <c r="W170" s="11">
        <f t="shared" si="36"/>
        <v>0</v>
      </c>
      <c r="X170" s="11">
        <f t="shared" si="37"/>
        <v>0</v>
      </c>
      <c r="Y170" s="11">
        <f t="shared" si="38"/>
        <v>1</v>
      </c>
      <c r="Z170" s="8">
        <f t="shared" si="41"/>
        <v>1.7403061460116804</v>
      </c>
      <c r="AA170" s="6" t="s">
        <v>324</v>
      </c>
      <c r="AB170" s="8">
        <f t="shared" si="39"/>
        <v>1</v>
      </c>
      <c r="AC170" s="8">
        <f t="shared" si="40"/>
        <v>1</v>
      </c>
    </row>
    <row r="171" spans="1:29">
      <c r="A171" s="6" t="s">
        <v>325</v>
      </c>
      <c r="B171" s="6" t="s">
        <v>326</v>
      </c>
      <c r="C171" s="7" t="str">
        <f t="shared" si="28"/>
        <v>T180</v>
      </c>
      <c r="D171" s="8">
        <v>78508542.760000005</v>
      </c>
      <c r="E171" s="8">
        <v>261332525.69999999</v>
      </c>
      <c r="F171" s="6" t="s">
        <v>326</v>
      </c>
      <c r="G171" s="8">
        <f t="shared" si="29"/>
        <v>7.8949169162569541</v>
      </c>
      <c r="H171" s="8">
        <f t="shared" si="29"/>
        <v>8.4171934658044112</v>
      </c>
      <c r="I171" s="8">
        <v>3.3287145140000001</v>
      </c>
      <c r="J171" s="8">
        <v>4.9518260000000003E-3</v>
      </c>
      <c r="K171" s="8">
        <v>0.25692723699999997</v>
      </c>
      <c r="L171" s="8">
        <v>0.26927595900000001</v>
      </c>
      <c r="M171" s="6" t="s">
        <v>326</v>
      </c>
      <c r="N171" s="73">
        <f t="shared" si="30"/>
        <v>0.30041627061043635</v>
      </c>
      <c r="O171" s="9">
        <f t="shared" si="30"/>
        <v>1</v>
      </c>
      <c r="P171" s="6" t="s">
        <v>326</v>
      </c>
      <c r="Q171" s="11">
        <f t="shared" si="31"/>
        <v>0</v>
      </c>
      <c r="R171" s="11">
        <f t="shared" si="32"/>
        <v>0</v>
      </c>
      <c r="S171" s="11">
        <f t="shared" si="33"/>
        <v>1</v>
      </c>
      <c r="T171" s="11">
        <f t="shared" si="34"/>
        <v>0</v>
      </c>
      <c r="U171" s="8">
        <f t="shared" si="35"/>
        <v>0</v>
      </c>
      <c r="V171" s="6" t="s">
        <v>326</v>
      </c>
      <c r="W171" s="11">
        <f t="shared" si="36"/>
        <v>0</v>
      </c>
      <c r="X171" s="11">
        <f t="shared" si="37"/>
        <v>0</v>
      </c>
      <c r="Y171" s="11">
        <f t="shared" si="38"/>
        <v>1</v>
      </c>
      <c r="Z171" s="8">
        <f t="shared" si="41"/>
        <v>1.7349651432425295</v>
      </c>
      <c r="AA171" s="6" t="s">
        <v>326</v>
      </c>
      <c r="AB171" s="8">
        <f t="shared" si="39"/>
        <v>1</v>
      </c>
      <c r="AC171" s="8">
        <f t="shared" si="40"/>
        <v>1</v>
      </c>
    </row>
    <row r="172" spans="1:29">
      <c r="A172" s="6" t="s">
        <v>327</v>
      </c>
      <c r="B172" s="6" t="s">
        <v>328</v>
      </c>
      <c r="C172" s="7" t="str">
        <f t="shared" si="28"/>
        <v>S119</v>
      </c>
      <c r="D172" s="8">
        <v>422167391.10000002</v>
      </c>
      <c r="E172" s="8">
        <v>1396664948</v>
      </c>
      <c r="F172" s="6" t="s">
        <v>328</v>
      </c>
      <c r="G172" s="8">
        <f t="shared" si="29"/>
        <v>8.6254846846507949</v>
      </c>
      <c r="H172" s="8">
        <f t="shared" si="29"/>
        <v>9.1450922338256966</v>
      </c>
      <c r="I172" s="8">
        <v>3.3083202960000002</v>
      </c>
      <c r="J172" s="8">
        <v>1.8459839999999999E-3</v>
      </c>
      <c r="K172" s="8">
        <v>4.6219240000000002E-2</v>
      </c>
      <c r="L172" s="8">
        <v>0.22798840300000001</v>
      </c>
      <c r="M172" s="6" t="s">
        <v>328</v>
      </c>
      <c r="N172" s="73">
        <f t="shared" si="30"/>
        <v>0.30226819374577735</v>
      </c>
      <c r="O172" s="9">
        <f t="shared" si="30"/>
        <v>1</v>
      </c>
      <c r="P172" s="6" t="s">
        <v>328</v>
      </c>
      <c r="Q172" s="11">
        <f t="shared" si="31"/>
        <v>0</v>
      </c>
      <c r="R172" s="11">
        <f t="shared" si="32"/>
        <v>1</v>
      </c>
      <c r="S172" s="11">
        <f t="shared" si="33"/>
        <v>0</v>
      </c>
      <c r="T172" s="11">
        <f t="shared" si="34"/>
        <v>0</v>
      </c>
      <c r="U172" s="8">
        <f t="shared" si="35"/>
        <v>0</v>
      </c>
      <c r="V172" s="6" t="s">
        <v>328</v>
      </c>
      <c r="W172" s="11">
        <f t="shared" si="36"/>
        <v>0</v>
      </c>
      <c r="X172" s="11">
        <f t="shared" si="37"/>
        <v>0</v>
      </c>
      <c r="Y172" s="11">
        <f t="shared" si="38"/>
        <v>1</v>
      </c>
      <c r="Z172" s="8">
        <f t="shared" si="41"/>
        <v>1.7260989159196691</v>
      </c>
      <c r="AA172" s="6" t="s">
        <v>328</v>
      </c>
      <c r="AB172" s="8">
        <f t="shared" si="39"/>
        <v>1</v>
      </c>
      <c r="AC172" s="8">
        <f t="shared" si="40"/>
        <v>1</v>
      </c>
    </row>
    <row r="173" spans="1:29">
      <c r="A173" s="6" t="s">
        <v>329</v>
      </c>
      <c r="B173" s="6" t="s">
        <v>330</v>
      </c>
      <c r="C173" s="7" t="str">
        <f t="shared" si="28"/>
        <v>T14</v>
      </c>
      <c r="D173" s="8">
        <v>1445990117</v>
      </c>
      <c r="E173" s="8">
        <v>4750225208</v>
      </c>
      <c r="F173" s="6" t="s">
        <v>330</v>
      </c>
      <c r="G173" s="8">
        <f t="shared" si="29"/>
        <v>9.1601653246687249</v>
      </c>
      <c r="H173" s="8">
        <f t="shared" si="29"/>
        <v>9.676714199998159</v>
      </c>
      <c r="I173" s="8">
        <v>3.285102126</v>
      </c>
      <c r="J173" s="8">
        <v>3.060606E-3</v>
      </c>
      <c r="K173" s="8">
        <v>0.131270311</v>
      </c>
      <c r="L173" s="8">
        <v>0.24882599499999999</v>
      </c>
      <c r="M173" s="6" t="s">
        <v>330</v>
      </c>
      <c r="N173" s="74">
        <f t="shared" si="30"/>
        <v>0.30440453950788771</v>
      </c>
      <c r="O173" s="9">
        <f t="shared" si="30"/>
        <v>1</v>
      </c>
      <c r="P173" s="6" t="s">
        <v>330</v>
      </c>
      <c r="Q173" s="11">
        <f t="shared" si="31"/>
        <v>0</v>
      </c>
      <c r="R173" s="11">
        <f t="shared" si="32"/>
        <v>0</v>
      </c>
      <c r="S173" s="11">
        <f t="shared" si="33"/>
        <v>1</v>
      </c>
      <c r="T173" s="11">
        <f t="shared" si="34"/>
        <v>0</v>
      </c>
      <c r="U173" s="8">
        <f t="shared" si="35"/>
        <v>0</v>
      </c>
      <c r="V173" s="6" t="s">
        <v>330</v>
      </c>
      <c r="W173" s="11">
        <f t="shared" si="36"/>
        <v>0</v>
      </c>
      <c r="X173" s="11">
        <f t="shared" si="37"/>
        <v>0</v>
      </c>
      <c r="Y173" s="11">
        <f t="shared" si="38"/>
        <v>1</v>
      </c>
      <c r="Z173" s="8">
        <f t="shared" si="41"/>
        <v>1.7159382213393182</v>
      </c>
      <c r="AA173" s="6" t="s">
        <v>330</v>
      </c>
      <c r="AB173" s="8">
        <f t="shared" si="39"/>
        <v>1</v>
      </c>
      <c r="AC173" s="8">
        <f t="shared" si="40"/>
        <v>1</v>
      </c>
    </row>
    <row r="174" spans="1:29">
      <c r="A174" s="6" t="s">
        <v>331</v>
      </c>
      <c r="B174" s="6" t="s">
        <v>298</v>
      </c>
      <c r="C174" s="7" t="str">
        <f t="shared" si="28"/>
        <v>T1801</v>
      </c>
      <c r="D174" s="8">
        <v>175752809.90000001</v>
      </c>
      <c r="E174" s="8">
        <v>569496572.39999998</v>
      </c>
      <c r="F174" s="6" t="s">
        <v>298</v>
      </c>
      <c r="G174" s="8">
        <f t="shared" si="29"/>
        <v>8.2449022771587721</v>
      </c>
      <c r="H174" s="8">
        <f t="shared" si="29"/>
        <v>8.7554911145569179</v>
      </c>
      <c r="I174" s="8">
        <v>3.2403269830000001</v>
      </c>
      <c r="J174" s="8">
        <v>2.4983520000000001E-3</v>
      </c>
      <c r="K174" s="8">
        <v>0.32519587999999999</v>
      </c>
      <c r="L174" s="8">
        <v>0.21845041500000001</v>
      </c>
      <c r="M174" s="6" t="s">
        <v>298</v>
      </c>
      <c r="N174" s="75">
        <f t="shared" si="30"/>
        <v>0.30861083001664791</v>
      </c>
      <c r="O174" s="9">
        <f t="shared" si="30"/>
        <v>1</v>
      </c>
      <c r="P174" s="6" t="s">
        <v>298</v>
      </c>
      <c r="Q174" s="11">
        <f t="shared" si="31"/>
        <v>0</v>
      </c>
      <c r="R174" s="11">
        <f t="shared" si="32"/>
        <v>0</v>
      </c>
      <c r="S174" s="11">
        <f t="shared" si="33"/>
        <v>1</v>
      </c>
      <c r="T174" s="11">
        <f t="shared" si="34"/>
        <v>0</v>
      </c>
      <c r="U174" s="8">
        <f t="shared" si="35"/>
        <v>0</v>
      </c>
      <c r="V174" s="6" t="s">
        <v>298</v>
      </c>
      <c r="W174" s="11">
        <f t="shared" si="36"/>
        <v>0</v>
      </c>
      <c r="X174" s="11">
        <f t="shared" si="37"/>
        <v>0</v>
      </c>
      <c r="Y174" s="11">
        <f t="shared" si="38"/>
        <v>1</v>
      </c>
      <c r="Z174" s="8">
        <f t="shared" si="41"/>
        <v>1.6961394038887752</v>
      </c>
      <c r="AA174" s="6" t="s">
        <v>298</v>
      </c>
      <c r="AB174" s="8">
        <f t="shared" si="39"/>
        <v>1</v>
      </c>
      <c r="AC174" s="8">
        <f t="shared" si="40"/>
        <v>1</v>
      </c>
    </row>
    <row r="175" spans="1:29">
      <c r="A175" s="6" t="s">
        <v>332</v>
      </c>
      <c r="B175" s="6" t="s">
        <v>333</v>
      </c>
      <c r="C175" s="7" t="str">
        <f t="shared" si="28"/>
        <v>S683</v>
      </c>
      <c r="D175" s="8">
        <v>54021121.380000003</v>
      </c>
      <c r="E175" s="8">
        <v>174627909.5</v>
      </c>
      <c r="F175" s="6" t="s">
        <v>333</v>
      </c>
      <c r="G175" s="8">
        <f t="shared" si="29"/>
        <v>7.7325635951067335</v>
      </c>
      <c r="H175" s="8">
        <f t="shared" si="29"/>
        <v>8.2421136550235623</v>
      </c>
      <c r="I175" s="8">
        <v>3.2325857920000001</v>
      </c>
      <c r="J175" s="8">
        <v>8.684443E-3</v>
      </c>
      <c r="K175" s="8">
        <v>0.59892581700000003</v>
      </c>
      <c r="L175" s="8">
        <v>0.25169945500000002</v>
      </c>
      <c r="M175" s="6" t="s">
        <v>333</v>
      </c>
      <c r="N175" s="75">
        <f t="shared" si="30"/>
        <v>0.30934987159082955</v>
      </c>
      <c r="O175" s="9">
        <f t="shared" si="30"/>
        <v>1</v>
      </c>
      <c r="P175" s="6" t="s">
        <v>333</v>
      </c>
      <c r="Q175" s="11">
        <f t="shared" si="31"/>
        <v>0</v>
      </c>
      <c r="R175" s="11">
        <f t="shared" si="32"/>
        <v>1</v>
      </c>
      <c r="S175" s="11">
        <f t="shared" si="33"/>
        <v>0</v>
      </c>
      <c r="T175" s="11">
        <f t="shared" si="34"/>
        <v>0</v>
      </c>
      <c r="U175" s="8">
        <f t="shared" si="35"/>
        <v>0</v>
      </c>
      <c r="V175" s="6" t="s">
        <v>333</v>
      </c>
      <c r="W175" s="11">
        <f t="shared" si="36"/>
        <v>0</v>
      </c>
      <c r="X175" s="11">
        <f t="shared" si="37"/>
        <v>0</v>
      </c>
      <c r="Y175" s="11">
        <f t="shared" si="38"/>
        <v>1</v>
      </c>
      <c r="Z175" s="8">
        <f t="shared" si="41"/>
        <v>1.692688659789253</v>
      </c>
      <c r="AA175" s="6" t="s">
        <v>333</v>
      </c>
      <c r="AB175" s="8">
        <f t="shared" si="39"/>
        <v>1</v>
      </c>
      <c r="AC175" s="8">
        <f t="shared" si="40"/>
        <v>1</v>
      </c>
    </row>
    <row r="176" spans="1:29">
      <c r="A176" s="6" t="s">
        <v>334</v>
      </c>
      <c r="B176" s="6" t="s">
        <v>335</v>
      </c>
      <c r="C176" s="7" t="str">
        <f t="shared" si="28"/>
        <v>S360</v>
      </c>
      <c r="D176" s="8">
        <v>129893885.2</v>
      </c>
      <c r="E176" s="8">
        <v>419050370.69999999</v>
      </c>
      <c r="F176" s="6" t="s">
        <v>335</v>
      </c>
      <c r="G176" s="8">
        <f t="shared" si="29"/>
        <v>8.1135887069898551</v>
      </c>
      <c r="H176" s="8">
        <f t="shared" si="29"/>
        <v>8.6222662291769261</v>
      </c>
      <c r="I176" s="8">
        <v>3.2260977510000002</v>
      </c>
      <c r="J176" s="8">
        <v>4.282101E-3</v>
      </c>
      <c r="K176" s="8">
        <v>0.69117067300000001</v>
      </c>
      <c r="L176" s="8">
        <v>0.16094502099999999</v>
      </c>
      <c r="M176" s="6" t="s">
        <v>335</v>
      </c>
      <c r="N176" s="75">
        <f t="shared" si="30"/>
        <v>0.30997200881368892</v>
      </c>
      <c r="O176" s="9">
        <f t="shared" si="30"/>
        <v>1</v>
      </c>
      <c r="P176" s="6" t="s">
        <v>335</v>
      </c>
      <c r="Q176" s="11">
        <f t="shared" si="31"/>
        <v>0</v>
      </c>
      <c r="R176" s="11">
        <f t="shared" si="32"/>
        <v>1</v>
      </c>
      <c r="S176" s="11">
        <f t="shared" si="33"/>
        <v>0</v>
      </c>
      <c r="T176" s="11">
        <f t="shared" si="34"/>
        <v>0</v>
      </c>
      <c r="U176" s="8">
        <f t="shared" si="35"/>
        <v>0</v>
      </c>
      <c r="V176" s="6" t="s">
        <v>335</v>
      </c>
      <c r="W176" s="11">
        <f t="shared" si="36"/>
        <v>0</v>
      </c>
      <c r="X176" s="11">
        <f t="shared" si="37"/>
        <v>0</v>
      </c>
      <c r="Y176" s="11">
        <f t="shared" si="38"/>
        <v>1</v>
      </c>
      <c r="Z176" s="8">
        <f t="shared" si="41"/>
        <v>1.6897901521909213</v>
      </c>
      <c r="AA176" s="6" t="s">
        <v>335</v>
      </c>
      <c r="AB176" s="8">
        <f t="shared" si="39"/>
        <v>1</v>
      </c>
      <c r="AC176" s="8">
        <f t="shared" si="40"/>
        <v>1</v>
      </c>
    </row>
    <row r="177" spans="1:29">
      <c r="A177" s="6" t="s">
        <v>336</v>
      </c>
      <c r="B177" s="6" t="s">
        <v>337</v>
      </c>
      <c r="C177" s="7" t="str">
        <f t="shared" si="28"/>
        <v>S303</v>
      </c>
      <c r="D177" s="8">
        <v>96685919.450000003</v>
      </c>
      <c r="E177" s="8">
        <v>311334943.39999998</v>
      </c>
      <c r="F177" s="6" t="s">
        <v>337</v>
      </c>
      <c r="G177" s="8">
        <f t="shared" si="29"/>
        <v>7.9853632315760459</v>
      </c>
      <c r="H177" s="8">
        <f t="shared" si="29"/>
        <v>8.4932278674673718</v>
      </c>
      <c r="I177" s="8">
        <v>3.2200649810000002</v>
      </c>
      <c r="J177" s="12">
        <v>1.79E-6</v>
      </c>
      <c r="K177" s="8">
        <v>9.7934639000000004E-2</v>
      </c>
      <c r="L177" s="8">
        <v>5.8300044000000002E-2</v>
      </c>
      <c r="M177" s="6" t="s">
        <v>337</v>
      </c>
      <c r="N177" s="75">
        <f t="shared" si="30"/>
        <v>0.31055273909867198</v>
      </c>
      <c r="O177" s="9">
        <f t="shared" si="30"/>
        <v>1</v>
      </c>
      <c r="P177" s="6" t="s">
        <v>337</v>
      </c>
      <c r="Q177" s="11">
        <f t="shared" si="31"/>
        <v>0</v>
      </c>
      <c r="R177" s="11">
        <f t="shared" si="32"/>
        <v>1</v>
      </c>
      <c r="S177" s="11">
        <f t="shared" si="33"/>
        <v>0</v>
      </c>
      <c r="T177" s="11">
        <f t="shared" si="34"/>
        <v>0</v>
      </c>
      <c r="U177" s="8">
        <f t="shared" si="35"/>
        <v>0</v>
      </c>
      <c r="V177" s="6" t="s">
        <v>337</v>
      </c>
      <c r="W177" s="11">
        <f t="shared" si="36"/>
        <v>0</v>
      </c>
      <c r="X177" s="11">
        <f t="shared" si="37"/>
        <v>0</v>
      </c>
      <c r="Y177" s="11">
        <f t="shared" si="38"/>
        <v>1</v>
      </c>
      <c r="Z177" s="8">
        <f t="shared" si="41"/>
        <v>1.6870898023671339</v>
      </c>
      <c r="AA177" s="6" t="s">
        <v>337</v>
      </c>
      <c r="AB177" s="8">
        <f t="shared" si="39"/>
        <v>1</v>
      </c>
      <c r="AC177" s="8">
        <f t="shared" si="40"/>
        <v>1</v>
      </c>
    </row>
    <row r="178" spans="1:29">
      <c r="A178" s="6" t="s">
        <v>338</v>
      </c>
      <c r="B178" s="6" t="s">
        <v>101</v>
      </c>
      <c r="C178" s="7" t="str">
        <f t="shared" si="28"/>
        <v>T57</v>
      </c>
      <c r="D178" s="8">
        <v>2935668344</v>
      </c>
      <c r="E178" s="8">
        <v>9398134520</v>
      </c>
      <c r="F178" s="6" t="s">
        <v>101</v>
      </c>
      <c r="G178" s="8">
        <f t="shared" si="29"/>
        <v>9.4677069897635793</v>
      </c>
      <c r="H178" s="8">
        <f t="shared" si="29"/>
        <v>9.9730416569963172</v>
      </c>
      <c r="I178" s="8">
        <v>3.2013611279999998</v>
      </c>
      <c r="J178" s="8">
        <v>2.3902839999999999E-3</v>
      </c>
      <c r="K178" s="8">
        <v>0.224674508</v>
      </c>
      <c r="L178" s="8">
        <v>0.226350471</v>
      </c>
      <c r="M178" s="6" t="s">
        <v>101</v>
      </c>
      <c r="N178" s="76">
        <f t="shared" si="30"/>
        <v>0.31236713389797277</v>
      </c>
      <c r="O178" s="9">
        <f t="shared" si="30"/>
        <v>1</v>
      </c>
      <c r="P178" s="6" t="s">
        <v>101</v>
      </c>
      <c r="Q178" s="11">
        <f t="shared" si="31"/>
        <v>0</v>
      </c>
      <c r="R178" s="11">
        <f t="shared" si="32"/>
        <v>0</v>
      </c>
      <c r="S178" s="11">
        <f t="shared" si="33"/>
        <v>1</v>
      </c>
      <c r="T178" s="11">
        <f t="shared" si="34"/>
        <v>0</v>
      </c>
      <c r="U178" s="8">
        <f t="shared" si="35"/>
        <v>0</v>
      </c>
      <c r="V178" s="6" t="s">
        <v>101</v>
      </c>
      <c r="W178" s="11">
        <f t="shared" si="36"/>
        <v>0</v>
      </c>
      <c r="X178" s="11">
        <f t="shared" si="37"/>
        <v>0</v>
      </c>
      <c r="Y178" s="11">
        <f t="shared" si="38"/>
        <v>1</v>
      </c>
      <c r="Z178" s="8">
        <f t="shared" si="41"/>
        <v>1.6786854284009889</v>
      </c>
      <c r="AA178" s="6" t="s">
        <v>101</v>
      </c>
      <c r="AB178" s="8">
        <f t="shared" si="39"/>
        <v>1</v>
      </c>
      <c r="AC178" s="8">
        <f t="shared" si="40"/>
        <v>1</v>
      </c>
    </row>
    <row r="179" spans="1:29">
      <c r="A179" s="6" t="s">
        <v>339</v>
      </c>
      <c r="B179" s="6" t="s">
        <v>340</v>
      </c>
      <c r="C179" s="7" t="str">
        <f t="shared" si="28"/>
        <v>S1064</v>
      </c>
      <c r="D179" s="8">
        <v>40390277.259999998</v>
      </c>
      <c r="E179" s="8">
        <v>129245981.7</v>
      </c>
      <c r="F179" s="6" t="s">
        <v>340</v>
      </c>
      <c r="G179" s="8">
        <f t="shared" si="29"/>
        <v>7.6062768344048175</v>
      </c>
      <c r="H179" s="8">
        <f t="shared" si="29"/>
        <v>8.1114170496178595</v>
      </c>
      <c r="I179" s="8">
        <v>3.1999280639999998</v>
      </c>
      <c r="J179" s="8">
        <v>8.8821319999999992E-3</v>
      </c>
      <c r="K179" s="8">
        <v>0.85602107299999997</v>
      </c>
      <c r="L179" s="8">
        <v>0.16189294900000001</v>
      </c>
      <c r="M179" s="6" t="s">
        <v>340</v>
      </c>
      <c r="N179" s="76">
        <f t="shared" si="30"/>
        <v>0.31250702519906659</v>
      </c>
      <c r="O179" s="9">
        <f t="shared" si="30"/>
        <v>1</v>
      </c>
      <c r="P179" s="6" t="s">
        <v>340</v>
      </c>
      <c r="Q179" s="11">
        <f t="shared" si="31"/>
        <v>0</v>
      </c>
      <c r="R179" s="11">
        <f t="shared" si="32"/>
        <v>1</v>
      </c>
      <c r="S179" s="11">
        <f t="shared" si="33"/>
        <v>0</v>
      </c>
      <c r="T179" s="11">
        <f t="shared" si="34"/>
        <v>0</v>
      </c>
      <c r="U179" s="8">
        <f t="shared" si="35"/>
        <v>0</v>
      </c>
      <c r="V179" s="6" t="s">
        <v>340</v>
      </c>
      <c r="W179" s="11">
        <f t="shared" si="36"/>
        <v>0</v>
      </c>
      <c r="X179" s="11">
        <f t="shared" si="37"/>
        <v>0</v>
      </c>
      <c r="Y179" s="11">
        <f t="shared" si="38"/>
        <v>1</v>
      </c>
      <c r="Z179" s="8">
        <f t="shared" si="41"/>
        <v>1.6780394727736516</v>
      </c>
      <c r="AA179" s="6" t="s">
        <v>340</v>
      </c>
      <c r="AB179" s="8">
        <f t="shared" si="39"/>
        <v>1</v>
      </c>
      <c r="AC179" s="8">
        <f t="shared" si="40"/>
        <v>1</v>
      </c>
    </row>
    <row r="180" spans="1:29">
      <c r="A180" s="6" t="s">
        <v>341</v>
      </c>
      <c r="B180" s="6" t="s">
        <v>342</v>
      </c>
      <c r="C180" s="7" t="str">
        <f t="shared" si="28"/>
        <v>S526</v>
      </c>
      <c r="D180" s="8">
        <v>10128162423</v>
      </c>
      <c r="E180" s="8">
        <v>32225401801</v>
      </c>
      <c r="F180" s="6" t="s">
        <v>342</v>
      </c>
      <c r="G180" s="8">
        <f t="shared" si="29"/>
        <v>10.005530657409359</v>
      </c>
      <c r="H180" s="8">
        <f t="shared" si="29"/>
        <v>10.508198341040778</v>
      </c>
      <c r="I180" s="8">
        <v>3.1817619480000001</v>
      </c>
      <c r="J180" s="8">
        <v>2.3495289999999999E-3</v>
      </c>
      <c r="K180" s="8">
        <v>0.59247425600000003</v>
      </c>
      <c r="L180" s="8">
        <v>0.14418193300000001</v>
      </c>
      <c r="M180" s="6" t="s">
        <v>342</v>
      </c>
      <c r="N180" s="76">
        <f t="shared" si="30"/>
        <v>0.31429126890469705</v>
      </c>
      <c r="O180" s="9">
        <f t="shared" si="30"/>
        <v>1</v>
      </c>
      <c r="P180" s="6" t="s">
        <v>342</v>
      </c>
      <c r="Q180" s="11">
        <f t="shared" si="31"/>
        <v>0</v>
      </c>
      <c r="R180" s="11">
        <f t="shared" si="32"/>
        <v>1</v>
      </c>
      <c r="S180" s="11">
        <f t="shared" si="33"/>
        <v>0</v>
      </c>
      <c r="T180" s="11">
        <f t="shared" si="34"/>
        <v>0</v>
      </c>
      <c r="U180" s="8">
        <f t="shared" si="35"/>
        <v>0</v>
      </c>
      <c r="V180" s="6" t="s">
        <v>342</v>
      </c>
      <c r="W180" s="11">
        <f t="shared" si="36"/>
        <v>0</v>
      </c>
      <c r="X180" s="11">
        <f t="shared" si="37"/>
        <v>0</v>
      </c>
      <c r="Y180" s="11">
        <f t="shared" si="38"/>
        <v>1</v>
      </c>
      <c r="Z180" s="8">
        <f t="shared" si="41"/>
        <v>1.6698259006471599</v>
      </c>
      <c r="AA180" s="6" t="s">
        <v>342</v>
      </c>
      <c r="AB180" s="8">
        <f t="shared" si="39"/>
        <v>1</v>
      </c>
      <c r="AC180" s="8">
        <f t="shared" si="40"/>
        <v>1</v>
      </c>
    </row>
    <row r="181" spans="1:29">
      <c r="A181" s="6" t="s">
        <v>343</v>
      </c>
      <c r="B181" s="6" t="s">
        <v>344</v>
      </c>
      <c r="C181" s="7" t="str">
        <f t="shared" si="28"/>
        <v>T139</v>
      </c>
      <c r="D181" s="8">
        <v>143737220</v>
      </c>
      <c r="E181" s="8">
        <v>441904575.89999998</v>
      </c>
      <c r="F181" s="6" t="s">
        <v>344</v>
      </c>
      <c r="G181" s="8">
        <f t="shared" si="29"/>
        <v>8.1575692409775602</v>
      </c>
      <c r="H181" s="8">
        <f t="shared" si="29"/>
        <v>8.6453284986834298</v>
      </c>
      <c r="I181" s="8">
        <v>3.0743921150000002</v>
      </c>
      <c r="J181" s="8">
        <v>8.5830709999999994E-3</v>
      </c>
      <c r="K181" s="8">
        <v>0.134356642</v>
      </c>
      <c r="L181" s="8">
        <v>0.30138136399999998</v>
      </c>
      <c r="M181" s="6" t="s">
        <v>344</v>
      </c>
      <c r="N181" s="77">
        <f t="shared" si="30"/>
        <v>0.32526755285857634</v>
      </c>
      <c r="O181" s="9">
        <f t="shared" si="30"/>
        <v>1</v>
      </c>
      <c r="P181" s="6" t="s">
        <v>344</v>
      </c>
      <c r="Q181" s="11">
        <f t="shared" si="31"/>
        <v>0</v>
      </c>
      <c r="R181" s="11">
        <f t="shared" si="32"/>
        <v>0</v>
      </c>
      <c r="S181" s="11">
        <f t="shared" si="33"/>
        <v>1</v>
      </c>
      <c r="T181" s="11">
        <f t="shared" si="34"/>
        <v>0</v>
      </c>
      <c r="U181" s="8">
        <f t="shared" si="35"/>
        <v>0</v>
      </c>
      <c r="V181" s="6" t="s">
        <v>344</v>
      </c>
      <c r="W181" s="11">
        <f t="shared" si="36"/>
        <v>0</v>
      </c>
      <c r="X181" s="11">
        <f t="shared" si="37"/>
        <v>0</v>
      </c>
      <c r="Y181" s="11">
        <f t="shared" si="38"/>
        <v>1</v>
      </c>
      <c r="Z181" s="8">
        <f t="shared" si="41"/>
        <v>1.6203011817145363</v>
      </c>
      <c r="AA181" s="6" t="s">
        <v>344</v>
      </c>
      <c r="AB181" s="8">
        <f t="shared" si="39"/>
        <v>1</v>
      </c>
      <c r="AC181" s="8">
        <f t="shared" si="40"/>
        <v>1</v>
      </c>
    </row>
    <row r="182" spans="1:29">
      <c r="A182" s="6" t="s">
        <v>345</v>
      </c>
      <c r="B182" s="6" t="s">
        <v>346</v>
      </c>
      <c r="C182" s="7" t="str">
        <f t="shared" si="28"/>
        <v>S508</v>
      </c>
      <c r="D182" s="8">
        <v>110403127.5</v>
      </c>
      <c r="E182" s="8">
        <v>337335479.30000001</v>
      </c>
      <c r="F182" s="6" t="s">
        <v>346</v>
      </c>
      <c r="G182" s="8">
        <f t="shared" si="29"/>
        <v>8.0429813762623255</v>
      </c>
      <c r="H182" s="8">
        <f t="shared" si="29"/>
        <v>8.5280620205662832</v>
      </c>
      <c r="I182" s="8">
        <v>3.055488435</v>
      </c>
      <c r="J182" s="8">
        <v>1.262439E-3</v>
      </c>
      <c r="K182" s="8">
        <v>0.407745933</v>
      </c>
      <c r="L182" s="8">
        <v>0.15494282300000001</v>
      </c>
      <c r="M182" s="6" t="s">
        <v>346</v>
      </c>
      <c r="N182" s="77">
        <f t="shared" si="30"/>
        <v>0.32727991650654698</v>
      </c>
      <c r="O182" s="9">
        <f t="shared" si="30"/>
        <v>1</v>
      </c>
      <c r="P182" s="6" t="s">
        <v>346</v>
      </c>
      <c r="Q182" s="11">
        <f t="shared" si="31"/>
        <v>0</v>
      </c>
      <c r="R182" s="11">
        <f t="shared" si="32"/>
        <v>1</v>
      </c>
      <c r="S182" s="11">
        <f t="shared" si="33"/>
        <v>0</v>
      </c>
      <c r="T182" s="11">
        <f t="shared" si="34"/>
        <v>0</v>
      </c>
      <c r="U182" s="8">
        <f t="shared" si="35"/>
        <v>0</v>
      </c>
      <c r="V182" s="6" t="s">
        <v>346</v>
      </c>
      <c r="W182" s="11">
        <f t="shared" si="36"/>
        <v>0</v>
      </c>
      <c r="X182" s="11">
        <f t="shared" si="37"/>
        <v>0</v>
      </c>
      <c r="Y182" s="11">
        <f t="shared" si="38"/>
        <v>1</v>
      </c>
      <c r="Z182" s="8">
        <f t="shared" si="41"/>
        <v>1.6114030205993826</v>
      </c>
      <c r="AA182" s="6" t="s">
        <v>346</v>
      </c>
      <c r="AB182" s="8">
        <f t="shared" si="39"/>
        <v>1</v>
      </c>
      <c r="AC182" s="8">
        <f t="shared" si="40"/>
        <v>1</v>
      </c>
    </row>
    <row r="183" spans="1:29">
      <c r="A183" s="6" t="s">
        <v>347</v>
      </c>
      <c r="B183" s="6" t="s">
        <v>312</v>
      </c>
      <c r="C183" s="7" t="str">
        <f t="shared" si="28"/>
        <v>T1058</v>
      </c>
      <c r="D183" s="8">
        <v>174247263.59999999</v>
      </c>
      <c r="E183" s="8">
        <v>531073313.60000002</v>
      </c>
      <c r="F183" s="6" t="s">
        <v>312</v>
      </c>
      <c r="G183" s="8">
        <f t="shared" si="29"/>
        <v>8.241165966610783</v>
      </c>
      <c r="H183" s="8">
        <f t="shared" si="29"/>
        <v>8.7251544786975224</v>
      </c>
      <c r="I183" s="8">
        <v>3.047814367</v>
      </c>
      <c r="J183" s="8">
        <v>1.398675E-3</v>
      </c>
      <c r="K183" s="8">
        <v>0.38073163500000001</v>
      </c>
      <c r="L183" s="8">
        <v>0.166724713</v>
      </c>
      <c r="M183" s="6" t="s">
        <v>312</v>
      </c>
      <c r="N183" s="78">
        <f t="shared" si="30"/>
        <v>0.32810397197107438</v>
      </c>
      <c r="O183" s="9">
        <f t="shared" si="30"/>
        <v>1</v>
      </c>
      <c r="P183" s="6" t="s">
        <v>312</v>
      </c>
      <c r="Q183" s="11">
        <f t="shared" si="31"/>
        <v>0</v>
      </c>
      <c r="R183" s="11">
        <f t="shared" si="32"/>
        <v>0</v>
      </c>
      <c r="S183" s="11">
        <f t="shared" si="33"/>
        <v>1</v>
      </c>
      <c r="T183" s="11">
        <f t="shared" si="34"/>
        <v>0</v>
      </c>
      <c r="U183" s="8">
        <f t="shared" si="35"/>
        <v>0</v>
      </c>
      <c r="V183" s="6" t="s">
        <v>312</v>
      </c>
      <c r="W183" s="11">
        <f t="shared" si="36"/>
        <v>0</v>
      </c>
      <c r="X183" s="11">
        <f t="shared" si="37"/>
        <v>0</v>
      </c>
      <c r="Y183" s="11">
        <f t="shared" si="38"/>
        <v>1</v>
      </c>
      <c r="Z183" s="8">
        <f t="shared" si="41"/>
        <v>1.6077750359036718</v>
      </c>
      <c r="AA183" s="6" t="s">
        <v>312</v>
      </c>
      <c r="AB183" s="8">
        <f t="shared" si="39"/>
        <v>1</v>
      </c>
      <c r="AC183" s="8">
        <f t="shared" si="4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Clark</dc:creator>
  <cp:lastModifiedBy>Carmen Clark</cp:lastModifiedBy>
  <dcterms:created xsi:type="dcterms:W3CDTF">2019-01-29T21:25:43Z</dcterms:created>
  <dcterms:modified xsi:type="dcterms:W3CDTF">2019-01-29T21:27:10Z</dcterms:modified>
</cp:coreProperties>
</file>