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osa\Desktop\"/>
    </mc:Choice>
  </mc:AlternateContent>
  <xr:revisionPtr revIDLastSave="0" documentId="13_ncr:1_{937B79BE-AAF5-4EAE-8D45-3B5A937B47BF}" xr6:coauthVersionLast="47" xr6:coauthVersionMax="47" xr10:uidLastSave="{00000000-0000-0000-0000-000000000000}"/>
  <bookViews>
    <workbookView xWindow="31020" yWindow="210" windowWidth="7500" windowHeight="6000" xr2:uid="{456E9735-E322-411F-B317-E06A40398E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" i="1" l="1"/>
  <c r="X4" i="1"/>
  <c r="W5" i="1"/>
  <c r="X5" i="1" s="1"/>
  <c r="W6" i="1"/>
  <c r="X6" i="1"/>
  <c r="W7" i="1"/>
  <c r="X7" i="1"/>
  <c r="W8" i="1"/>
  <c r="X8" i="1"/>
  <c r="W9" i="1"/>
  <c r="X9" i="1" s="1"/>
  <c r="W10" i="1"/>
  <c r="X10" i="1"/>
  <c r="W11" i="1"/>
  <c r="X11" i="1"/>
  <c r="W12" i="1"/>
  <c r="X12" i="1"/>
  <c r="W13" i="1"/>
  <c r="X13" i="1" s="1"/>
  <c r="W14" i="1"/>
  <c r="X14" i="1"/>
  <c r="W15" i="1"/>
  <c r="X15" i="1"/>
  <c r="W16" i="1"/>
  <c r="X16" i="1"/>
  <c r="W17" i="1"/>
  <c r="X17" i="1" s="1"/>
  <c r="W18" i="1"/>
  <c r="X18" i="1"/>
  <c r="W19" i="1"/>
  <c r="X19" i="1"/>
  <c r="W20" i="1"/>
  <c r="X20" i="1"/>
  <c r="W21" i="1"/>
  <c r="X21" i="1" s="1"/>
  <c r="W22" i="1"/>
  <c r="X22" i="1"/>
  <c r="W23" i="1"/>
  <c r="X23" i="1"/>
  <c r="W24" i="1"/>
  <c r="X24" i="1"/>
  <c r="W25" i="1"/>
  <c r="X25" i="1" s="1"/>
  <c r="W26" i="1"/>
  <c r="X26" i="1"/>
  <c r="W27" i="1"/>
  <c r="X27" i="1"/>
  <c r="W28" i="1"/>
  <c r="X28" i="1"/>
  <c r="W29" i="1"/>
  <c r="X29" i="1" s="1"/>
  <c r="W3" i="1"/>
  <c r="X3" i="1" s="1"/>
  <c r="N4" i="1"/>
  <c r="O4" i="1" s="1"/>
  <c r="N5" i="1"/>
  <c r="O5" i="1" s="1"/>
  <c r="N6" i="1"/>
  <c r="O6" i="1"/>
  <c r="N7" i="1"/>
  <c r="O7" i="1"/>
  <c r="N8" i="1"/>
  <c r="O8" i="1" s="1"/>
  <c r="N9" i="1"/>
  <c r="O9" i="1" s="1"/>
  <c r="N10" i="1"/>
  <c r="O10" i="1"/>
  <c r="N11" i="1"/>
  <c r="O11" i="1"/>
  <c r="N12" i="1"/>
  <c r="O12" i="1" s="1"/>
  <c r="N13" i="1"/>
  <c r="O13" i="1" s="1"/>
  <c r="N14" i="1"/>
  <c r="O14" i="1"/>
  <c r="N15" i="1"/>
  <c r="O15" i="1"/>
  <c r="N16" i="1"/>
  <c r="O16" i="1" s="1"/>
  <c r="N17" i="1"/>
  <c r="O17" i="1" s="1"/>
  <c r="N18" i="1"/>
  <c r="O18" i="1"/>
  <c r="N19" i="1"/>
  <c r="O19" i="1"/>
  <c r="N20" i="1"/>
  <c r="O20" i="1" s="1"/>
  <c r="N21" i="1"/>
  <c r="O21" i="1" s="1"/>
  <c r="N22" i="1"/>
  <c r="O22" i="1"/>
  <c r="N23" i="1"/>
  <c r="O23" i="1"/>
  <c r="N24" i="1"/>
  <c r="O24" i="1" s="1"/>
  <c r="N25" i="1"/>
  <c r="O25" i="1" s="1"/>
  <c r="N26" i="1"/>
  <c r="O26" i="1"/>
  <c r="N27" i="1"/>
  <c r="O27" i="1"/>
  <c r="N28" i="1"/>
  <c r="O28" i="1" s="1"/>
  <c r="N29" i="1"/>
  <c r="O29" i="1" s="1"/>
  <c r="O3" i="1"/>
  <c r="N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" i="1"/>
  <c r="E4" i="1"/>
  <c r="F4" i="1" s="1"/>
  <c r="E5" i="1"/>
  <c r="F5" i="1" s="1"/>
  <c r="E6" i="1"/>
  <c r="F6" i="1"/>
  <c r="E7" i="1"/>
  <c r="F7" i="1" s="1"/>
  <c r="E8" i="1"/>
  <c r="F8" i="1"/>
  <c r="E9" i="1"/>
  <c r="F9" i="1" s="1"/>
  <c r="E10" i="1"/>
  <c r="F10" i="1"/>
  <c r="E11" i="1"/>
  <c r="F11" i="1" s="1"/>
  <c r="E12" i="1"/>
  <c r="F12" i="1"/>
  <c r="E13" i="1"/>
  <c r="F13" i="1" s="1"/>
  <c r="E14" i="1"/>
  <c r="F14" i="1"/>
  <c r="E15" i="1"/>
  <c r="F15" i="1" s="1"/>
  <c r="E16" i="1"/>
  <c r="F16" i="1"/>
  <c r="E17" i="1"/>
  <c r="F17" i="1" s="1"/>
  <c r="E18" i="1"/>
  <c r="F18" i="1"/>
  <c r="E19" i="1"/>
  <c r="F19" i="1" s="1"/>
  <c r="E20" i="1"/>
  <c r="F20" i="1"/>
  <c r="E21" i="1"/>
  <c r="F21" i="1" s="1"/>
  <c r="E22" i="1"/>
  <c r="F22" i="1"/>
  <c r="E23" i="1"/>
  <c r="F23" i="1" s="1"/>
  <c r="E24" i="1"/>
  <c r="F24" i="1"/>
  <c r="E25" i="1"/>
  <c r="F25" i="1" s="1"/>
  <c r="E26" i="1"/>
  <c r="F26" i="1"/>
  <c r="E27" i="1"/>
  <c r="F27" i="1" s="1"/>
  <c r="E28" i="1"/>
  <c r="F28" i="1"/>
  <c r="E29" i="1"/>
  <c r="F29" i="1" s="1"/>
  <c r="E3" i="1"/>
  <c r="F3" i="1" s="1"/>
  <c r="A12" i="1"/>
  <c r="A13" i="1" s="1"/>
</calcChain>
</file>

<file path=xl/sharedStrings.xml><?xml version="1.0" encoding="utf-8"?>
<sst xmlns="http://schemas.openxmlformats.org/spreadsheetml/2006/main" count="30" uniqueCount="21">
  <si>
    <t>T</t>
  </si>
  <si>
    <t>density</t>
  </si>
  <si>
    <t>speed of sound</t>
  </si>
  <si>
    <t>17:0 PC</t>
  </si>
  <si>
    <t>buffer reference</t>
  </si>
  <si>
    <t>T (°C)</t>
  </si>
  <si>
    <t>density (g/cm3)</t>
  </si>
  <si>
    <t>(m/s)</t>
  </si>
  <si>
    <t>Molar mass 15:PC</t>
  </si>
  <si>
    <t>mass 15 PC</t>
  </si>
  <si>
    <t>0.003 g</t>
  </si>
  <si>
    <t>mass water</t>
  </si>
  <si>
    <t>1g</t>
  </si>
  <si>
    <t>weigh fraction</t>
  </si>
  <si>
    <t>HEPES</t>
  </si>
  <si>
    <t>Density</t>
  </si>
  <si>
    <t>specific volume</t>
  </si>
  <si>
    <t>17:0 C +HEPES</t>
  </si>
  <si>
    <t>molar volume</t>
  </si>
  <si>
    <t>17:0 PC alone</t>
  </si>
  <si>
    <t>molecular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</si>
</sst>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Sheet1!$M$3:$M$29</c:f>
              <c:numCache>
                <c:formatCode>0.000</c:formatCode>
                <c:ptCount val="27"/>
                <c:pt idx="0">
                  <c:v>40.003999999999998</c:v>
                </c:pt>
                <c:pt idx="1">
                  <c:v>40.753999999999998</c:v>
                </c:pt>
                <c:pt idx="2">
                  <c:v>41.503999999999998</c:v>
                </c:pt>
                <c:pt idx="3">
                  <c:v>42.253</c:v>
                </c:pt>
                <c:pt idx="4">
                  <c:v>43.003999999999998</c:v>
                </c:pt>
                <c:pt idx="5">
                  <c:v>43.753999999999998</c:v>
                </c:pt>
                <c:pt idx="6">
                  <c:v>44.503999999999998</c:v>
                </c:pt>
                <c:pt idx="7">
                  <c:v>45.253999999999998</c:v>
                </c:pt>
                <c:pt idx="8">
                  <c:v>46.003999999999998</c:v>
                </c:pt>
                <c:pt idx="9">
                  <c:v>46.755000000000003</c:v>
                </c:pt>
                <c:pt idx="10">
                  <c:v>47.503999999999998</c:v>
                </c:pt>
                <c:pt idx="11">
                  <c:v>48.253999999999998</c:v>
                </c:pt>
                <c:pt idx="12">
                  <c:v>49.003999999999998</c:v>
                </c:pt>
                <c:pt idx="13">
                  <c:v>49.753999999999998</c:v>
                </c:pt>
                <c:pt idx="14">
                  <c:v>50.503999999999998</c:v>
                </c:pt>
                <c:pt idx="15">
                  <c:v>51.253999999999998</c:v>
                </c:pt>
                <c:pt idx="16">
                  <c:v>52.003999999999998</c:v>
                </c:pt>
                <c:pt idx="17">
                  <c:v>52.753999999999998</c:v>
                </c:pt>
                <c:pt idx="18">
                  <c:v>53.503999999999998</c:v>
                </c:pt>
                <c:pt idx="19">
                  <c:v>54.253</c:v>
                </c:pt>
                <c:pt idx="20">
                  <c:v>55.003999999999998</c:v>
                </c:pt>
                <c:pt idx="21">
                  <c:v>55.753999999999998</c:v>
                </c:pt>
                <c:pt idx="22">
                  <c:v>56.503999999999998</c:v>
                </c:pt>
                <c:pt idx="23">
                  <c:v>57.253999999999998</c:v>
                </c:pt>
                <c:pt idx="24">
                  <c:v>58.003999999999998</c:v>
                </c:pt>
                <c:pt idx="25">
                  <c:v>58.753999999999998</c:v>
                </c:pt>
                <c:pt idx="26">
                  <c:v>59.503999999999998</c:v>
                </c:pt>
              </c:numCache>
            </c:numRef>
          </c:xVal>
          <c:yVal>
            <c:numRef>
              <c:f>Sheet1!$N$3:$N$29</c:f>
              <c:numCache>
                <c:formatCode>General</c:formatCode>
                <c:ptCount val="27"/>
                <c:pt idx="0">
                  <c:v>0.97229404444404599</c:v>
                </c:pt>
                <c:pt idx="1">
                  <c:v>0.97279853841674002</c:v>
                </c:pt>
                <c:pt idx="2">
                  <c:v>0.97400618974580266</c:v>
                </c:pt>
                <c:pt idx="3">
                  <c:v>0.97540148201290677</c:v>
                </c:pt>
                <c:pt idx="4">
                  <c:v>0.97693005839639679</c:v>
                </c:pt>
                <c:pt idx="5">
                  <c:v>0.97801128774005641</c:v>
                </c:pt>
                <c:pt idx="6">
                  <c:v>0.97919809508167444</c:v>
                </c:pt>
                <c:pt idx="7">
                  <c:v>0.98050869372005689</c:v>
                </c:pt>
                <c:pt idx="8">
                  <c:v>0.98162489563690269</c:v>
                </c:pt>
                <c:pt idx="9">
                  <c:v>0.98208135975337985</c:v>
                </c:pt>
                <c:pt idx="10">
                  <c:v>0.98401855703237628</c:v>
                </c:pt>
                <c:pt idx="11">
                  <c:v>0.98634372312020357</c:v>
                </c:pt>
                <c:pt idx="12">
                  <c:v>1.0162132515235316</c:v>
                </c:pt>
                <c:pt idx="13">
                  <c:v>1.0176576172601706</c:v>
                </c:pt>
                <c:pt idx="14">
                  <c:v>1.0190157329591243</c:v>
                </c:pt>
                <c:pt idx="15">
                  <c:v>1.0206436439267106</c:v>
                </c:pt>
                <c:pt idx="16">
                  <c:v>1.0218833323218897</c:v>
                </c:pt>
                <c:pt idx="17">
                  <c:v>1.0230907023084856</c:v>
                </c:pt>
                <c:pt idx="18">
                  <c:v>1.0249615092991411</c:v>
                </c:pt>
                <c:pt idx="19">
                  <c:v>1.0266599258599927</c:v>
                </c:pt>
                <c:pt idx="20">
                  <c:v>1.0283965745855574</c:v>
                </c:pt>
                <c:pt idx="21">
                  <c:v>1.0306759431022181</c:v>
                </c:pt>
                <c:pt idx="22">
                  <c:v>1.0330154180025852</c:v>
                </c:pt>
                <c:pt idx="23">
                  <c:v>1.0354333609255515</c:v>
                </c:pt>
                <c:pt idx="24">
                  <c:v>1.0379481905434029</c:v>
                </c:pt>
                <c:pt idx="25">
                  <c:v>1.0405783837450913</c:v>
                </c:pt>
                <c:pt idx="26">
                  <c:v>1.0460695955966766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64-45B9-B775-6D75E2E43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592496"/>
        <c:axId val="676041312"/>
      </c:scatterChart>
      <c:valAx>
        <c:axId val="666592496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76041312"/>
        <c:crosses val="autoZero"/>
        <c:crossBetween val="midCat"/>
      </c:valAx>
      <c:valAx>
        <c:axId val="67604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6659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438150</xdr:colOff>
      <xdr:row>9</xdr:row>
      <xdr:rowOff>65087</xdr:rowOff>
    </xdr:from>
    <xdr:to>
      <xdr:col>20</xdr:col>
      <xdr:colOff>133350</xdr:colOff>
      <xdr:row>24</xdr:row>
      <xdr:rowOff>87312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8AFE22-3A77-58C1-6135-F967AD9D93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CBA6F-D0A7-4894-84E2-AD7BE88E9753}">
  <dimension ref="A1:AJ45"/>
  <sheetViews>
    <sheetView tabSelected="1" workbookViewId="0">
      <selection activeCell="M3" sqref="M3:N29"/>
    </sheetView>
  </sheetViews>
  <sheetFormatPr defaultRowHeight="14.5" x14ac:dyDescent="0.35"/>
  <sheetData>
    <row r="1" spans="1:36" x14ac:dyDescent="0.35">
      <c r="D1" t="s">
        <v>14</v>
      </c>
      <c r="H1" t="s">
        <v>17</v>
      </c>
      <c r="M1" t="s">
        <v>19</v>
      </c>
      <c r="V1" t="s">
        <v>19</v>
      </c>
      <c r="AB1" t="s">
        <v>3</v>
      </c>
      <c r="AH1" t="s">
        <v>4</v>
      </c>
    </row>
    <row r="2" spans="1:36" x14ac:dyDescent="0.35">
      <c r="D2" t="s">
        <v>5</v>
      </c>
      <c r="E2" s="4" t="s">
        <v>15</v>
      </c>
      <c r="F2" t="s">
        <v>16</v>
      </c>
      <c r="H2" t="s">
        <v>5</v>
      </c>
      <c r="I2" s="4" t="s">
        <v>15</v>
      </c>
      <c r="J2" t="s">
        <v>16</v>
      </c>
      <c r="M2" t="s">
        <v>5</v>
      </c>
      <c r="N2" t="s">
        <v>16</v>
      </c>
      <c r="O2" t="s">
        <v>18</v>
      </c>
      <c r="V2" t="s">
        <v>5</v>
      </c>
      <c r="W2" t="s">
        <v>20</v>
      </c>
    </row>
    <row r="3" spans="1:36" x14ac:dyDescent="0.35">
      <c r="A3" t="s">
        <v>8</v>
      </c>
      <c r="D3" s="1">
        <v>40.003999999999998</v>
      </c>
      <c r="E3">
        <f>1.0079-0.00000714048*$D3-0.00000607169*($D3)^2+0.0000000212017*($D3)^3</f>
        <v>0.99925502111348163</v>
      </c>
      <c r="F3">
        <f>1/$E3</f>
        <v>1.0007455342938265</v>
      </c>
      <c r="H3" s="1">
        <v>40.003999999999998</v>
      </c>
      <c r="I3" s="2">
        <v>0.99934000000000001</v>
      </c>
      <c r="J3">
        <f>1/$I3</f>
        <v>1.0006604358876858</v>
      </c>
      <c r="M3" s="1">
        <v>40.003999999999998</v>
      </c>
      <c r="N3">
        <f>($J3-((1-0.002991)*$F3))/0.002991</f>
        <v>0.97229404444404599</v>
      </c>
      <c r="O3">
        <f>$N3*762.092</f>
        <v>740.97751291845191</v>
      </c>
      <c r="V3" s="1">
        <v>40.003999999999998</v>
      </c>
      <c r="W3">
        <f>$O3/6.023E+23</f>
        <v>1.2302465763215207E-21</v>
      </c>
      <c r="X3">
        <f>$W3*1E+24</f>
        <v>1230.2465763215207</v>
      </c>
      <c r="AB3" t="s">
        <v>5</v>
      </c>
      <c r="AC3" t="s">
        <v>6</v>
      </c>
      <c r="AD3" t="s">
        <v>2</v>
      </c>
      <c r="AE3" t="s">
        <v>7</v>
      </c>
      <c r="AH3" t="s">
        <v>0</v>
      </c>
      <c r="AI3" t="s">
        <v>1</v>
      </c>
      <c r="AJ3" t="s">
        <v>2</v>
      </c>
    </row>
    <row r="4" spans="1:36" x14ac:dyDescent="0.35">
      <c r="A4">
        <v>762.09199999999998</v>
      </c>
      <c r="D4" s="1">
        <v>40.753999999999998</v>
      </c>
      <c r="E4">
        <f t="shared" ref="E4:E29" si="0">1.0079-0.00000714048*$D4-0.00000607169*($D4)^2+0.0000000212017*($D4)^3</f>
        <v>0.99895969418603248</v>
      </c>
      <c r="F4">
        <f t="shared" ref="F4:F29" si="1">1/$E4</f>
        <v>1.0010413891771832</v>
      </c>
      <c r="H4" s="1">
        <v>40.753999999999998</v>
      </c>
      <c r="I4" s="2">
        <v>0.99904400000000004</v>
      </c>
      <c r="J4">
        <f t="shared" ref="J4:J29" si="2">1/$I4</f>
        <v>1.0009569148105588</v>
      </c>
      <c r="M4" s="1">
        <v>40.753999999999998</v>
      </c>
      <c r="N4">
        <f t="shared" ref="N4:N29" si="3">($J4-((1-0.002991)*$F4))/0.002991</f>
        <v>0.97279853841674002</v>
      </c>
      <c r="O4">
        <f t="shared" ref="O4:O29" si="4">$N4*762.092</f>
        <v>741.36198373909019</v>
      </c>
      <c r="V4" s="1">
        <v>40.753999999999998</v>
      </c>
      <c r="W4">
        <f t="shared" ref="W4:W29" si="5">$O4/6.023E+23</f>
        <v>1.2308849140612489E-21</v>
      </c>
      <c r="X4">
        <f t="shared" ref="X4:X29" si="6">$W4*1E+24</f>
        <v>1230.8849140612488</v>
      </c>
      <c r="AB4" s="1">
        <v>40.003999999999998</v>
      </c>
      <c r="AC4" s="2">
        <v>0.99934000000000001</v>
      </c>
      <c r="AD4" s="3">
        <v>1539.1</v>
      </c>
      <c r="AH4" s="1">
        <v>14.996</v>
      </c>
      <c r="AI4" s="2">
        <v>1.0063219999999999</v>
      </c>
      <c r="AJ4" s="3">
        <v>1477.73</v>
      </c>
    </row>
    <row r="5" spans="1:36" x14ac:dyDescent="0.35">
      <c r="D5" s="1">
        <v>41.503999999999998</v>
      </c>
      <c r="E5">
        <f t="shared" si="0"/>
        <v>0.99866045278985949</v>
      </c>
      <c r="F5">
        <f t="shared" si="1"/>
        <v>1.0013413440037586</v>
      </c>
      <c r="H5" s="1">
        <v>41.503999999999998</v>
      </c>
      <c r="I5" s="2">
        <v>0.99874200000000002</v>
      </c>
      <c r="J5">
        <f t="shared" si="2"/>
        <v>1.0012595845573731</v>
      </c>
      <c r="M5" s="1">
        <v>41.503999999999998</v>
      </c>
      <c r="N5">
        <f t="shared" si="3"/>
        <v>0.97400618974580266</v>
      </c>
      <c r="O5">
        <f t="shared" si="4"/>
        <v>742.28232515575826</v>
      </c>
      <c r="V5" s="1">
        <v>41.503999999999998</v>
      </c>
      <c r="W5">
        <f t="shared" si="5"/>
        <v>1.2324129589170816E-21</v>
      </c>
      <c r="X5">
        <f t="shared" si="6"/>
        <v>1232.4129589170816</v>
      </c>
      <c r="AB5" s="1">
        <v>40.753999999999998</v>
      </c>
      <c r="AC5" s="2">
        <v>0.99904400000000004</v>
      </c>
      <c r="AD5" s="3">
        <v>1540.29</v>
      </c>
      <c r="AH5" s="1">
        <v>16.003</v>
      </c>
      <c r="AI5" s="2">
        <v>1.0061450000000001</v>
      </c>
      <c r="AJ5" s="3">
        <v>1481.03</v>
      </c>
    </row>
    <row r="6" spans="1:36" x14ac:dyDescent="0.35">
      <c r="D6" s="1">
        <v>42.253</v>
      </c>
      <c r="E6">
        <f t="shared" si="0"/>
        <v>0.99835775727466181</v>
      </c>
      <c r="F6">
        <f t="shared" si="1"/>
        <v>1.0016449441228577</v>
      </c>
      <c r="H6" s="1">
        <v>42.253</v>
      </c>
      <c r="I6" s="2">
        <v>0.99843599999999999</v>
      </c>
      <c r="J6">
        <f t="shared" si="2"/>
        <v>1.0015664499276868</v>
      </c>
      <c r="M6" s="1">
        <v>42.253</v>
      </c>
      <c r="N6">
        <f t="shared" si="3"/>
        <v>0.97540148201290677</v>
      </c>
      <c r="O6">
        <f t="shared" si="4"/>
        <v>743.34566623018009</v>
      </c>
      <c r="V6" s="1">
        <v>42.253</v>
      </c>
      <c r="W6">
        <f t="shared" si="5"/>
        <v>1.2341784264157066E-21</v>
      </c>
      <c r="X6">
        <f t="shared" si="6"/>
        <v>1234.1784264157066</v>
      </c>
      <c r="AB6" s="1">
        <v>41.503999999999998</v>
      </c>
      <c r="AC6" s="2">
        <v>0.99874200000000002</v>
      </c>
      <c r="AD6" s="3">
        <v>1541.41</v>
      </c>
      <c r="AH6" s="1">
        <v>17.004000000000001</v>
      </c>
      <c r="AI6" s="2">
        <v>1.005957</v>
      </c>
      <c r="AJ6" s="3">
        <v>1484.26</v>
      </c>
    </row>
    <row r="7" spans="1:36" x14ac:dyDescent="0.35">
      <c r="A7" t="s">
        <v>9</v>
      </c>
      <c r="D7" s="1">
        <v>43.003999999999998</v>
      </c>
      <c r="E7">
        <f t="shared" si="0"/>
        <v>0.99805044125855424</v>
      </c>
      <c r="F7">
        <f t="shared" si="1"/>
        <v>1.0019533669450487</v>
      </c>
      <c r="H7" s="1">
        <v>43.003999999999998</v>
      </c>
      <c r="I7" s="2">
        <v>0.99812500000000004</v>
      </c>
      <c r="J7">
        <f t="shared" si="2"/>
        <v>1.0018785222291797</v>
      </c>
      <c r="M7" s="1">
        <v>43.003999999999998</v>
      </c>
      <c r="N7">
        <f t="shared" si="3"/>
        <v>0.97693005839639679</v>
      </c>
      <c r="O7">
        <f t="shared" si="4"/>
        <v>744.5105820634268</v>
      </c>
      <c r="V7" s="1">
        <v>43.003999999999998</v>
      </c>
      <c r="W7">
        <f t="shared" si="5"/>
        <v>1.2361125387073332E-21</v>
      </c>
      <c r="X7">
        <f t="shared" si="6"/>
        <v>1236.1125387073332</v>
      </c>
      <c r="AB7" s="1">
        <v>42.253</v>
      </c>
      <c r="AC7" s="2">
        <v>0.99843599999999999</v>
      </c>
      <c r="AD7" s="3">
        <v>1542.5</v>
      </c>
      <c r="AH7" s="1">
        <v>18.003</v>
      </c>
      <c r="AI7" s="2">
        <v>1.0057579999999999</v>
      </c>
      <c r="AJ7" s="3">
        <v>1487.42</v>
      </c>
    </row>
    <row r="8" spans="1:36" x14ac:dyDescent="0.35">
      <c r="A8" t="s">
        <v>10</v>
      </c>
      <c r="D8" s="1">
        <v>43.753999999999998</v>
      </c>
      <c r="E8">
        <f t="shared" si="0"/>
        <v>0.99773977845702821</v>
      </c>
      <c r="F8">
        <f t="shared" si="1"/>
        <v>1.002265341717123</v>
      </c>
      <c r="H8" s="1">
        <v>43.753999999999998</v>
      </c>
      <c r="I8" s="2">
        <v>0.99781200000000003</v>
      </c>
      <c r="J8">
        <f t="shared" si="2"/>
        <v>1.0021927978416776</v>
      </c>
      <c r="M8" s="1">
        <v>43.753999999999998</v>
      </c>
      <c r="N8">
        <f t="shared" si="3"/>
        <v>0.97801128774005641</v>
      </c>
      <c r="O8">
        <f t="shared" si="4"/>
        <v>745.33457829639508</v>
      </c>
      <c r="V8" s="1">
        <v>43.753999999999998</v>
      </c>
      <c r="W8">
        <f t="shared" si="5"/>
        <v>1.2374806214451188E-21</v>
      </c>
      <c r="X8">
        <f t="shared" si="6"/>
        <v>1237.4806214451189</v>
      </c>
      <c r="AB8" s="1">
        <v>43.003999999999998</v>
      </c>
      <c r="AC8" s="2">
        <v>0.99812500000000004</v>
      </c>
      <c r="AD8" s="3">
        <v>1543.53</v>
      </c>
      <c r="AH8" s="1">
        <v>19.003</v>
      </c>
      <c r="AI8" s="2">
        <v>1.0055480000000001</v>
      </c>
      <c r="AJ8" s="3">
        <v>1490.51</v>
      </c>
    </row>
    <row r="9" spans="1:36" x14ac:dyDescent="0.35">
      <c r="A9" t="s">
        <v>11</v>
      </c>
      <c r="D9" s="1">
        <v>44.503999999999998</v>
      </c>
      <c r="E9">
        <f t="shared" si="0"/>
        <v>0.99742541585399069</v>
      </c>
      <c r="F9">
        <f t="shared" si="1"/>
        <v>1.002581229739173</v>
      </c>
      <c r="H9" s="1">
        <v>44.503999999999998</v>
      </c>
      <c r="I9" s="2">
        <v>0.99749500000000002</v>
      </c>
      <c r="J9">
        <f t="shared" si="2"/>
        <v>1.0025112907834124</v>
      </c>
      <c r="M9" s="1">
        <v>44.503999999999998</v>
      </c>
      <c r="N9">
        <f t="shared" si="3"/>
        <v>0.97919809508167444</v>
      </c>
      <c r="O9">
        <f t="shared" si="4"/>
        <v>746.23903467698347</v>
      </c>
      <c r="V9" s="1">
        <v>44.503999999999998</v>
      </c>
      <c r="W9">
        <f t="shared" si="5"/>
        <v>1.2389822923409988E-21</v>
      </c>
      <c r="X9">
        <f t="shared" si="6"/>
        <v>1238.9822923409988</v>
      </c>
      <c r="AB9" s="1">
        <v>43.753999999999998</v>
      </c>
      <c r="AC9" s="2">
        <v>0.99781200000000003</v>
      </c>
      <c r="AD9" s="3">
        <v>1544.56</v>
      </c>
      <c r="AH9" s="1">
        <v>20.004000000000001</v>
      </c>
      <c r="AI9" s="2">
        <v>1.0053319999999999</v>
      </c>
      <c r="AJ9" s="3">
        <v>1493.52</v>
      </c>
    </row>
    <row r="10" spans="1:36" x14ac:dyDescent="0.35">
      <c r="A10" t="s">
        <v>12</v>
      </c>
      <c r="D10" s="1">
        <v>45.253999999999998</v>
      </c>
      <c r="E10">
        <f t="shared" si="0"/>
        <v>0.99710740711624513</v>
      </c>
      <c r="F10">
        <f t="shared" si="1"/>
        <v>1.0029009842501528</v>
      </c>
      <c r="H10" s="1">
        <v>45.253999999999998</v>
      </c>
      <c r="I10" s="2">
        <v>0.997174</v>
      </c>
      <c r="J10">
        <f t="shared" si="2"/>
        <v>1.0028340089091774</v>
      </c>
      <c r="M10" s="1">
        <v>45.253999999999998</v>
      </c>
      <c r="N10">
        <f t="shared" si="3"/>
        <v>0.98050869372005689</v>
      </c>
      <c r="O10">
        <f t="shared" si="4"/>
        <v>747.23783141450554</v>
      </c>
      <c r="V10" s="1">
        <v>45.253999999999998</v>
      </c>
      <c r="W10">
        <f t="shared" si="5"/>
        <v>1.2406405967366853E-21</v>
      </c>
      <c r="X10">
        <f t="shared" si="6"/>
        <v>1240.6405967366852</v>
      </c>
      <c r="AB10" s="1">
        <v>44.503999999999998</v>
      </c>
      <c r="AC10" s="2">
        <v>0.99749500000000002</v>
      </c>
      <c r="AD10" s="3">
        <v>1545.38</v>
      </c>
      <c r="AH10" s="1">
        <v>21.004000000000001</v>
      </c>
      <c r="AI10" s="2">
        <v>1.0051030000000001</v>
      </c>
      <c r="AJ10" s="3">
        <v>1496.42</v>
      </c>
    </row>
    <row r="11" spans="1:36" x14ac:dyDescent="0.35">
      <c r="A11" t="s">
        <v>13</v>
      </c>
      <c r="D11" s="1">
        <v>46.003999999999998</v>
      </c>
      <c r="E11">
        <f t="shared" si="0"/>
        <v>0.99678580591059407</v>
      </c>
      <c r="F11">
        <f t="shared" si="1"/>
        <v>1.0032245584461044</v>
      </c>
      <c r="H11" s="1">
        <v>46.003999999999998</v>
      </c>
      <c r="I11" s="2">
        <v>0.99685000000000001</v>
      </c>
      <c r="J11">
        <f t="shared" si="2"/>
        <v>1.0031599538546421</v>
      </c>
      <c r="M11" s="1">
        <v>46.003999999999998</v>
      </c>
      <c r="N11">
        <f t="shared" si="3"/>
        <v>0.98162489563690269</v>
      </c>
      <c r="O11">
        <f t="shared" si="4"/>
        <v>748.08847996571842</v>
      </c>
      <c r="V11" s="1">
        <v>46.003999999999998</v>
      </c>
      <c r="W11">
        <f t="shared" si="5"/>
        <v>1.2420529303764212E-21</v>
      </c>
      <c r="X11">
        <f t="shared" si="6"/>
        <v>1242.0529303764213</v>
      </c>
      <c r="AB11" s="1">
        <v>45.253999999999998</v>
      </c>
      <c r="AC11" s="2">
        <v>0.997174</v>
      </c>
      <c r="AD11" s="3">
        <v>1546.36</v>
      </c>
      <c r="AH11" s="1">
        <v>22.004000000000001</v>
      </c>
      <c r="AI11" s="2">
        <v>1.004861</v>
      </c>
      <c r="AJ11" s="3">
        <v>1499.28</v>
      </c>
    </row>
    <row r="12" spans="1:36" x14ac:dyDescent="0.35">
      <c r="A12">
        <f>0.003/(1+0.003)</f>
        <v>2.9910269192422734E-3</v>
      </c>
      <c r="D12" s="1">
        <v>46.755000000000003</v>
      </c>
      <c r="E12">
        <f t="shared" si="0"/>
        <v>0.99646023004538553</v>
      </c>
      <c r="F12">
        <f t="shared" si="1"/>
        <v>1.00355234443672</v>
      </c>
      <c r="H12" s="1">
        <v>46.755000000000003</v>
      </c>
      <c r="I12" s="2">
        <v>0.99652399999999997</v>
      </c>
      <c r="J12">
        <f t="shared" si="2"/>
        <v>1.0034881247215321</v>
      </c>
      <c r="M12" s="1">
        <v>46.755000000000003</v>
      </c>
      <c r="N12">
        <f t="shared" si="3"/>
        <v>0.98208135975337985</v>
      </c>
      <c r="O12">
        <f t="shared" si="4"/>
        <v>748.43634761717271</v>
      </c>
      <c r="V12" s="1">
        <v>46.755000000000003</v>
      </c>
      <c r="W12">
        <f t="shared" si="5"/>
        <v>1.2426304957947414E-21</v>
      </c>
      <c r="X12">
        <f t="shared" si="6"/>
        <v>1242.6304957947414</v>
      </c>
      <c r="AB12" s="1">
        <v>46.003999999999998</v>
      </c>
      <c r="AC12" s="2">
        <v>0.99685000000000001</v>
      </c>
      <c r="AD12" s="3">
        <v>1547.31</v>
      </c>
      <c r="AH12" s="1">
        <v>23.004000000000001</v>
      </c>
      <c r="AI12" s="2">
        <v>1.004616</v>
      </c>
      <c r="AJ12" s="3">
        <v>1502.24</v>
      </c>
    </row>
    <row r="13" spans="1:36" x14ac:dyDescent="0.35">
      <c r="A13">
        <f>1-A12</f>
        <v>0.99700897308075775</v>
      </c>
      <c r="D13" s="1">
        <v>47.503999999999998</v>
      </c>
      <c r="E13">
        <f t="shared" si="0"/>
        <v>0.99613204076278938</v>
      </c>
      <c r="F13">
        <f t="shared" si="1"/>
        <v>1.0038829784395338</v>
      </c>
      <c r="H13" s="1">
        <v>47.503999999999998</v>
      </c>
      <c r="I13" s="2">
        <v>0.99619100000000005</v>
      </c>
      <c r="J13">
        <f t="shared" si="2"/>
        <v>1.003823563955105</v>
      </c>
      <c r="M13" s="1">
        <v>47.503999999999998</v>
      </c>
      <c r="N13">
        <f t="shared" si="3"/>
        <v>0.98401855703237628</v>
      </c>
      <c r="O13">
        <f t="shared" si="4"/>
        <v>749.91267016591769</v>
      </c>
      <c r="V13" s="1">
        <v>47.503999999999998</v>
      </c>
      <c r="W13">
        <f t="shared" si="5"/>
        <v>1.245081637333418E-21</v>
      </c>
      <c r="X13">
        <f t="shared" si="6"/>
        <v>1245.081637333418</v>
      </c>
      <c r="AB13" s="1">
        <v>46.755000000000003</v>
      </c>
      <c r="AC13" s="2">
        <v>0.99652399999999997</v>
      </c>
      <c r="AD13" s="3">
        <v>1548.22</v>
      </c>
      <c r="AH13" s="1">
        <v>24.004000000000001</v>
      </c>
      <c r="AI13" s="2">
        <v>1.004359</v>
      </c>
      <c r="AJ13" s="3">
        <v>1504.93</v>
      </c>
    </row>
    <row r="14" spans="1:36" x14ac:dyDescent="0.35">
      <c r="D14" s="1">
        <v>48.253999999999998</v>
      </c>
      <c r="E14">
        <f t="shared" si="0"/>
        <v>0.99579998415424154</v>
      </c>
      <c r="F14">
        <f t="shared" si="1"/>
        <v>1.0042177303801885</v>
      </c>
      <c r="H14" s="1">
        <v>48.253999999999998</v>
      </c>
      <c r="I14" s="2">
        <v>0.99585299999999999</v>
      </c>
      <c r="J14">
        <f t="shared" si="2"/>
        <v>1.0041642692244739</v>
      </c>
      <c r="M14" s="1">
        <v>48.253999999999998</v>
      </c>
      <c r="N14">
        <f t="shared" si="3"/>
        <v>0.98634372312020357</v>
      </c>
      <c r="O14">
        <f t="shared" si="4"/>
        <v>751.68466064012216</v>
      </c>
      <c r="V14" s="1">
        <v>48.253999999999998</v>
      </c>
      <c r="W14">
        <f t="shared" si="5"/>
        <v>1.2480236769718117E-21</v>
      </c>
      <c r="X14">
        <f t="shared" si="6"/>
        <v>1248.0236769718117</v>
      </c>
      <c r="AB14" s="1">
        <v>47.503999999999998</v>
      </c>
      <c r="AC14" s="2">
        <v>0.99619100000000005</v>
      </c>
      <c r="AD14" s="3">
        <v>1549.06</v>
      </c>
      <c r="AH14" s="1">
        <v>25.004000000000001</v>
      </c>
      <c r="AI14" s="2">
        <v>1.0040880000000001</v>
      </c>
      <c r="AJ14" s="3">
        <v>1507.53</v>
      </c>
    </row>
    <row r="15" spans="1:36" x14ac:dyDescent="0.35">
      <c r="D15" s="1">
        <v>49.003999999999998</v>
      </c>
      <c r="E15">
        <f t="shared" si="0"/>
        <v>0.9954645497450012</v>
      </c>
      <c r="F15">
        <f t="shared" si="1"/>
        <v>1.004556114284693</v>
      </c>
      <c r="H15" s="1">
        <v>49.003999999999998</v>
      </c>
      <c r="I15" s="2">
        <v>0.99543000000000004</v>
      </c>
      <c r="J15">
        <f t="shared" si="2"/>
        <v>1.0045909807821745</v>
      </c>
      <c r="M15" s="1">
        <v>49.003999999999998</v>
      </c>
      <c r="N15">
        <f t="shared" si="3"/>
        <v>1.0162132515235316</v>
      </c>
      <c r="O15">
        <f t="shared" si="4"/>
        <v>774.44798928007117</v>
      </c>
      <c r="V15" s="1">
        <v>49.003999999999998</v>
      </c>
      <c r="W15">
        <f t="shared" si="5"/>
        <v>1.2858176810228644E-21</v>
      </c>
      <c r="X15">
        <f t="shared" si="6"/>
        <v>1285.8176810228642</v>
      </c>
      <c r="AB15" s="1">
        <v>48.253999999999998</v>
      </c>
      <c r="AC15" s="2">
        <v>0.99585299999999999</v>
      </c>
      <c r="AD15" s="3">
        <v>1549.92</v>
      </c>
      <c r="AH15" s="1">
        <v>26.003</v>
      </c>
      <c r="AI15" s="2">
        <v>1.003814</v>
      </c>
      <c r="AJ15" s="3">
        <v>1510.09</v>
      </c>
    </row>
    <row r="16" spans="1:36" x14ac:dyDescent="0.35">
      <c r="D16" s="1">
        <v>49.753999999999998</v>
      </c>
      <c r="E16">
        <f t="shared" si="0"/>
        <v>0.99512579120187117</v>
      </c>
      <c r="F16">
        <f t="shared" si="1"/>
        <v>1.0048980830777605</v>
      </c>
      <c r="H16" s="1">
        <v>49.753999999999998</v>
      </c>
      <c r="I16" s="2">
        <v>0.99508799999999997</v>
      </c>
      <c r="J16">
        <f t="shared" si="2"/>
        <v>1.0049362468445002</v>
      </c>
      <c r="M16" s="1">
        <v>49.753999999999998</v>
      </c>
      <c r="N16">
        <f t="shared" si="3"/>
        <v>1.0176576172601706</v>
      </c>
      <c r="O16">
        <f t="shared" si="4"/>
        <v>775.54872885303791</v>
      </c>
      <c r="V16" s="1">
        <v>49.753999999999998</v>
      </c>
      <c r="W16">
        <f t="shared" si="5"/>
        <v>1.287645241329965E-21</v>
      </c>
      <c r="X16">
        <f t="shared" si="6"/>
        <v>1287.6452413299651</v>
      </c>
      <c r="AB16" s="1">
        <v>49.003999999999998</v>
      </c>
      <c r="AC16" s="2">
        <v>0.99543000000000004</v>
      </c>
      <c r="AD16" s="3">
        <v>1550.26</v>
      </c>
      <c r="AH16" s="1">
        <v>27.004000000000001</v>
      </c>
      <c r="AI16" s="2">
        <v>1.003528</v>
      </c>
      <c r="AJ16" s="3">
        <v>1512.57</v>
      </c>
    </row>
    <row r="17" spans="4:36" x14ac:dyDescent="0.35">
      <c r="D17" s="1">
        <v>50.503999999999998</v>
      </c>
      <c r="E17">
        <f t="shared" si="0"/>
        <v>0.99478376219165487</v>
      </c>
      <c r="F17">
        <f t="shared" si="1"/>
        <v>1.0052435896187659</v>
      </c>
      <c r="H17" s="1">
        <v>50.503999999999998</v>
      </c>
      <c r="I17" s="2">
        <v>0.99474300000000004</v>
      </c>
      <c r="J17">
        <f t="shared" si="2"/>
        <v>1.005284782099497</v>
      </c>
      <c r="M17" s="1">
        <v>50.503999999999998</v>
      </c>
      <c r="N17">
        <f t="shared" si="3"/>
        <v>1.0190157329591243</v>
      </c>
      <c r="O17">
        <f t="shared" si="4"/>
        <v>776.58373796228489</v>
      </c>
      <c r="V17" s="1">
        <v>50.503999999999998</v>
      </c>
      <c r="W17">
        <f t="shared" si="5"/>
        <v>1.2893636692051883E-21</v>
      </c>
      <c r="X17">
        <f t="shared" si="6"/>
        <v>1289.3636692051882</v>
      </c>
      <c r="AB17" s="1">
        <v>49.753999999999998</v>
      </c>
      <c r="AC17" s="2">
        <v>0.99508799999999997</v>
      </c>
      <c r="AD17" s="3">
        <v>1551.07</v>
      </c>
      <c r="AH17" s="1">
        <v>28.004000000000001</v>
      </c>
      <c r="AI17" s="2">
        <v>1.0032380000000001</v>
      </c>
      <c r="AJ17" s="3">
        <v>1514.98</v>
      </c>
    </row>
    <row r="18" spans="4:36" x14ac:dyDescent="0.35">
      <c r="D18" s="1">
        <v>51.253999999999998</v>
      </c>
      <c r="E18">
        <f t="shared" si="0"/>
        <v>0.9944385163811551</v>
      </c>
      <c r="F18">
        <f t="shared" si="1"/>
        <v>1.0055925866981537</v>
      </c>
      <c r="H18" s="1">
        <v>51.253999999999998</v>
      </c>
      <c r="I18" s="2">
        <v>0.994394</v>
      </c>
      <c r="J18">
        <f t="shared" si="2"/>
        <v>1.0056376044103243</v>
      </c>
      <c r="M18" s="1">
        <v>51.253999999999998</v>
      </c>
      <c r="N18">
        <f t="shared" si="3"/>
        <v>1.0206436439267106</v>
      </c>
      <c r="O18">
        <f t="shared" si="4"/>
        <v>777.82435588739474</v>
      </c>
      <c r="V18" s="1">
        <v>51.253999999999998</v>
      </c>
      <c r="W18">
        <f t="shared" si="5"/>
        <v>1.2914234698445871E-21</v>
      </c>
      <c r="X18">
        <f t="shared" si="6"/>
        <v>1291.4234698445871</v>
      </c>
      <c r="AB18" s="1">
        <v>50.503999999999998</v>
      </c>
      <c r="AC18" s="2">
        <v>0.99474300000000004</v>
      </c>
      <c r="AD18" s="3">
        <v>1551.87</v>
      </c>
      <c r="AH18" s="1">
        <v>29.003</v>
      </c>
      <c r="AI18" s="2">
        <v>1.002934</v>
      </c>
      <c r="AJ18" s="3">
        <v>1517.31</v>
      </c>
    </row>
    <row r="19" spans="4:36" x14ac:dyDescent="0.35">
      <c r="D19" s="1">
        <v>52.003999999999998</v>
      </c>
      <c r="E19">
        <f t="shared" si="0"/>
        <v>0.99409010743717541</v>
      </c>
      <c r="F19">
        <f t="shared" si="1"/>
        <v>1.0059450270338779</v>
      </c>
      <c r="H19" s="1">
        <v>52.003999999999998</v>
      </c>
      <c r="I19" s="2">
        <v>0.99404300000000001</v>
      </c>
      <c r="J19">
        <f t="shared" si="2"/>
        <v>1.0059926985049943</v>
      </c>
      <c r="M19" s="1">
        <v>52.003999999999998</v>
      </c>
      <c r="N19">
        <f t="shared" si="3"/>
        <v>1.0218833323218897</v>
      </c>
      <c r="O19">
        <f t="shared" si="4"/>
        <v>778.76911249585351</v>
      </c>
      <c r="V19" s="1">
        <v>52.003999999999998</v>
      </c>
      <c r="W19">
        <f t="shared" si="5"/>
        <v>1.2929920512964527E-21</v>
      </c>
      <c r="X19">
        <f t="shared" si="6"/>
        <v>1292.9920512964527</v>
      </c>
      <c r="AB19" s="1">
        <v>51.253999999999998</v>
      </c>
      <c r="AC19" s="2">
        <v>0.994394</v>
      </c>
      <c r="AD19" s="3">
        <v>1552.64</v>
      </c>
      <c r="AH19" s="1">
        <v>30.004000000000001</v>
      </c>
      <c r="AI19" s="2">
        <v>1.002626</v>
      </c>
      <c r="AJ19" s="3">
        <v>1519.59</v>
      </c>
    </row>
    <row r="20" spans="4:36" x14ac:dyDescent="0.35">
      <c r="D20" s="1">
        <v>52.753999999999998</v>
      </c>
      <c r="E20">
        <f t="shared" si="0"/>
        <v>0.99373858902651846</v>
      </c>
      <c r="F20">
        <f t="shared" si="1"/>
        <v>1.0063008632678896</v>
      </c>
      <c r="H20" s="1">
        <v>52.753999999999998</v>
      </c>
      <c r="I20" s="2">
        <v>0.99368900000000004</v>
      </c>
      <c r="J20">
        <f t="shared" si="2"/>
        <v>1.00635108167646</v>
      </c>
      <c r="M20" s="1">
        <v>52.753999999999998</v>
      </c>
      <c r="N20">
        <f t="shared" si="3"/>
        <v>1.0230907023084856</v>
      </c>
      <c r="O20">
        <f t="shared" si="4"/>
        <v>779.68923950367844</v>
      </c>
      <c r="V20" s="1">
        <v>52.753999999999998</v>
      </c>
      <c r="W20">
        <f t="shared" si="5"/>
        <v>1.2945197401688171E-21</v>
      </c>
      <c r="X20">
        <f t="shared" si="6"/>
        <v>1294.519740168817</v>
      </c>
      <c r="AB20" s="1">
        <v>52.003999999999998</v>
      </c>
      <c r="AC20" s="2">
        <v>0.99404300000000001</v>
      </c>
      <c r="AD20" s="3">
        <v>1553.38</v>
      </c>
      <c r="AH20" s="1">
        <v>31.004000000000001</v>
      </c>
      <c r="AI20" s="2">
        <v>1.0023070000000001</v>
      </c>
      <c r="AJ20" s="3">
        <v>1521.8</v>
      </c>
    </row>
    <row r="21" spans="4:36" x14ac:dyDescent="0.35">
      <c r="D21" s="1">
        <v>53.503999999999998</v>
      </c>
      <c r="E21">
        <f t="shared" si="0"/>
        <v>0.9933840148159877</v>
      </c>
      <c r="F21">
        <f t="shared" si="1"/>
        <v>1.006660047962658</v>
      </c>
      <c r="H21" s="1">
        <v>53.503999999999998</v>
      </c>
      <c r="I21" s="2">
        <v>0.99333000000000005</v>
      </c>
      <c r="J21">
        <f t="shared" si="2"/>
        <v>1.0067147876335154</v>
      </c>
      <c r="M21" s="1">
        <v>53.503999999999998</v>
      </c>
      <c r="N21">
        <f t="shared" si="3"/>
        <v>1.0249615092991411</v>
      </c>
      <c r="O21">
        <f t="shared" si="4"/>
        <v>781.11496654480106</v>
      </c>
      <c r="V21" s="1">
        <v>53.503999999999998</v>
      </c>
      <c r="W21">
        <f t="shared" si="5"/>
        <v>1.2968868778761434E-21</v>
      </c>
      <c r="X21">
        <f t="shared" si="6"/>
        <v>1296.8868778761434</v>
      </c>
      <c r="AB21" s="1">
        <v>52.753999999999998</v>
      </c>
      <c r="AC21" s="2">
        <v>0.99368900000000004</v>
      </c>
      <c r="AD21" s="3">
        <v>1554.09</v>
      </c>
      <c r="AH21" s="1">
        <v>32.003999999999998</v>
      </c>
      <c r="AI21" s="2">
        <v>1.0019819999999999</v>
      </c>
      <c r="AJ21" s="3">
        <v>1523.94</v>
      </c>
    </row>
    <row r="22" spans="4:36" x14ac:dyDescent="0.35">
      <c r="D22" s="1">
        <v>54.253</v>
      </c>
      <c r="E22">
        <f t="shared" si="0"/>
        <v>0.9930269172157935</v>
      </c>
      <c r="F22">
        <f t="shared" si="1"/>
        <v>1.0070220481069712</v>
      </c>
      <c r="H22" s="1">
        <v>54.253</v>
      </c>
      <c r="I22" s="2">
        <v>0.99296899999999999</v>
      </c>
      <c r="J22">
        <f t="shared" si="2"/>
        <v>1.0070807849993304</v>
      </c>
      <c r="M22" s="1">
        <v>54.253</v>
      </c>
      <c r="N22">
        <f t="shared" si="3"/>
        <v>1.0266599258599927</v>
      </c>
      <c r="O22">
        <f t="shared" si="4"/>
        <v>782.40931621849347</v>
      </c>
      <c r="V22" s="1">
        <v>54.253</v>
      </c>
      <c r="W22">
        <f t="shared" si="5"/>
        <v>1.2990358894545799E-21</v>
      </c>
      <c r="X22">
        <f t="shared" si="6"/>
        <v>1299.0358894545798</v>
      </c>
      <c r="AB22" s="1">
        <v>53.503999999999998</v>
      </c>
      <c r="AC22" s="2">
        <v>0.99333000000000005</v>
      </c>
      <c r="AD22" s="3">
        <v>1554.76</v>
      </c>
      <c r="AH22" s="1">
        <v>33.003999999999998</v>
      </c>
      <c r="AI22" s="2">
        <v>1.001647</v>
      </c>
      <c r="AJ22" s="3">
        <v>1526</v>
      </c>
    </row>
    <row r="23" spans="4:36" x14ac:dyDescent="0.35">
      <c r="D23" s="1">
        <v>55.003999999999998</v>
      </c>
      <c r="E23">
        <f t="shared" si="0"/>
        <v>0.99266591366251677</v>
      </c>
      <c r="F23">
        <f t="shared" si="1"/>
        <v>1.0073882725663699</v>
      </c>
      <c r="H23" s="1">
        <v>55.003999999999998</v>
      </c>
      <c r="I23" s="2">
        <v>0.99260400000000004</v>
      </c>
      <c r="J23">
        <f t="shared" si="2"/>
        <v>1.0074511083977093</v>
      </c>
      <c r="M23" s="1">
        <v>55.003999999999998</v>
      </c>
      <c r="N23">
        <f t="shared" si="3"/>
        <v>1.0283965745855574</v>
      </c>
      <c r="O23">
        <f t="shared" si="4"/>
        <v>783.73280231905665</v>
      </c>
      <c r="V23" s="1">
        <v>55.003999999999998</v>
      </c>
      <c r="W23">
        <f t="shared" si="5"/>
        <v>1.3012332763059217E-21</v>
      </c>
      <c r="X23">
        <f t="shared" si="6"/>
        <v>1301.2332763059217</v>
      </c>
      <c r="AB23" s="1">
        <v>54.253</v>
      </c>
      <c r="AC23" s="2">
        <v>0.99296899999999999</v>
      </c>
      <c r="AD23" s="3">
        <v>1555.4</v>
      </c>
      <c r="AH23" s="1">
        <v>34.003</v>
      </c>
      <c r="AI23" s="2">
        <v>1.0013069999999999</v>
      </c>
      <c r="AJ23" s="3">
        <v>1528.01</v>
      </c>
    </row>
    <row r="24" spans="4:36" x14ac:dyDescent="0.35">
      <c r="D24" s="1">
        <v>55.753999999999998</v>
      </c>
      <c r="E24">
        <f t="shared" si="0"/>
        <v>0.99230249405318305</v>
      </c>
      <c r="F24">
        <f t="shared" si="1"/>
        <v>1.0077572171721301</v>
      </c>
      <c r="H24" s="1">
        <v>55.753999999999998</v>
      </c>
      <c r="I24" s="2">
        <v>0.99223499999999998</v>
      </c>
      <c r="J24">
        <f t="shared" si="2"/>
        <v>1.007825767081387</v>
      </c>
      <c r="M24" s="1">
        <v>55.753999999999998</v>
      </c>
      <c r="N24">
        <f t="shared" si="3"/>
        <v>1.0306759431022181</v>
      </c>
      <c r="O24">
        <f t="shared" si="4"/>
        <v>785.46989083065557</v>
      </c>
      <c r="V24" s="1">
        <v>55.753999999999998</v>
      </c>
      <c r="W24">
        <f t="shared" si="5"/>
        <v>1.3041173681398898E-21</v>
      </c>
      <c r="X24">
        <f t="shared" si="6"/>
        <v>1304.1173681398898</v>
      </c>
      <c r="AB24" s="1">
        <v>55.003999999999998</v>
      </c>
      <c r="AC24" s="2">
        <v>0.99260400000000004</v>
      </c>
      <c r="AD24" s="3">
        <v>1556.01</v>
      </c>
      <c r="AH24" s="1">
        <v>35.003999999999998</v>
      </c>
      <c r="AI24" s="2">
        <v>1.0009539999999999</v>
      </c>
      <c r="AJ24" s="3">
        <v>1529.76</v>
      </c>
    </row>
    <row r="25" spans="4:36" x14ac:dyDescent="0.35">
      <c r="D25" s="1">
        <v>56.503999999999998</v>
      </c>
      <c r="E25">
        <f t="shared" si="0"/>
        <v>0.99193623331118763</v>
      </c>
      <c r="F25">
        <f t="shared" si="1"/>
        <v>1.008129319625612</v>
      </c>
      <c r="H25" s="1">
        <v>56.503999999999998</v>
      </c>
      <c r="I25" s="2">
        <v>0.99186300000000005</v>
      </c>
      <c r="J25">
        <f t="shared" si="2"/>
        <v>1.0082037539458575</v>
      </c>
      <c r="M25" s="1">
        <v>56.503999999999998</v>
      </c>
      <c r="N25">
        <f t="shared" si="3"/>
        <v>1.0330154180025852</v>
      </c>
      <c r="O25">
        <f t="shared" si="4"/>
        <v>787.25278593642622</v>
      </c>
      <c r="V25" s="1">
        <v>56.503999999999998</v>
      </c>
      <c r="W25">
        <f t="shared" si="5"/>
        <v>1.3070775127617902E-21</v>
      </c>
      <c r="X25">
        <f t="shared" si="6"/>
        <v>1307.0775127617903</v>
      </c>
      <c r="AB25" s="1">
        <v>55.753999999999998</v>
      </c>
      <c r="AC25" s="2">
        <v>0.99223499999999998</v>
      </c>
      <c r="AD25" s="3">
        <v>1556.59</v>
      </c>
      <c r="AH25" s="1">
        <v>36.003999999999998</v>
      </c>
      <c r="AI25" s="2">
        <v>1.000597</v>
      </c>
      <c r="AJ25" s="3">
        <v>1531.66</v>
      </c>
    </row>
    <row r="26" spans="4:36" x14ac:dyDescent="0.35">
      <c r="D26" s="1">
        <v>57.253999999999998</v>
      </c>
      <c r="E26">
        <f t="shared" si="0"/>
        <v>0.9915671851033343</v>
      </c>
      <c r="F26">
        <f t="shared" si="1"/>
        <v>1.0085045320411514</v>
      </c>
      <c r="H26" s="1">
        <v>57.253999999999998</v>
      </c>
      <c r="I26" s="2">
        <v>0.99148800000000004</v>
      </c>
      <c r="J26">
        <f t="shared" si="2"/>
        <v>1.0085850761683448</v>
      </c>
      <c r="M26" s="1">
        <v>57.253999999999998</v>
      </c>
      <c r="N26">
        <f t="shared" si="3"/>
        <v>1.0354333609255515</v>
      </c>
      <c r="O26">
        <f t="shared" si="4"/>
        <v>789.09548089447537</v>
      </c>
      <c r="V26" s="1">
        <v>57.253999999999998</v>
      </c>
      <c r="W26">
        <f t="shared" si="5"/>
        <v>1.3101369432084932E-21</v>
      </c>
      <c r="X26">
        <f t="shared" si="6"/>
        <v>1310.1369432084932</v>
      </c>
      <c r="AB26" s="1">
        <v>56.503999999999998</v>
      </c>
      <c r="AC26" s="2">
        <v>0.99186300000000005</v>
      </c>
      <c r="AD26" s="3">
        <v>1556.96</v>
      </c>
      <c r="AH26" s="1">
        <v>37.003999999999998</v>
      </c>
      <c r="AI26" s="2">
        <v>1.0002329999999999</v>
      </c>
      <c r="AJ26" s="3">
        <v>1533.48</v>
      </c>
    </row>
    <row r="27" spans="4:36" x14ac:dyDescent="0.35">
      <c r="D27" s="1">
        <v>58.003999999999998</v>
      </c>
      <c r="E27">
        <f t="shared" si="0"/>
        <v>0.9911954030964254</v>
      </c>
      <c r="F27">
        <f t="shared" si="1"/>
        <v>1.0088828064335948</v>
      </c>
      <c r="H27" s="1">
        <v>58.003999999999998</v>
      </c>
      <c r="I27" s="2">
        <v>0.99111000000000005</v>
      </c>
      <c r="J27">
        <f t="shared" si="2"/>
        <v>1.0089697409974674</v>
      </c>
      <c r="M27" s="1">
        <v>58.003999999999998</v>
      </c>
      <c r="N27">
        <f t="shared" si="3"/>
        <v>1.0379481905434029</v>
      </c>
      <c r="O27">
        <f t="shared" si="4"/>
        <v>791.01201242760305</v>
      </c>
      <c r="V27" s="1">
        <v>58.003999999999998</v>
      </c>
      <c r="W27">
        <f t="shared" si="5"/>
        <v>1.3133189646813932E-21</v>
      </c>
      <c r="X27">
        <f t="shared" si="6"/>
        <v>1313.3189646813933</v>
      </c>
      <c r="AB27" s="1">
        <v>57.253999999999998</v>
      </c>
      <c r="AC27" s="2">
        <v>0.99148800000000004</v>
      </c>
      <c r="AD27" s="3">
        <v>1557.47</v>
      </c>
      <c r="AH27" s="1">
        <v>38.003</v>
      </c>
      <c r="AI27" s="2">
        <v>0.999861</v>
      </c>
      <c r="AJ27" s="3">
        <v>1535.24</v>
      </c>
    </row>
    <row r="28" spans="4:36" x14ac:dyDescent="0.35">
      <c r="D28" s="1">
        <v>58.753999999999998</v>
      </c>
      <c r="E28">
        <f t="shared" si="0"/>
        <v>0.9908209409572647</v>
      </c>
      <c r="F28">
        <f t="shared" si="1"/>
        <v>1.0092640947151028</v>
      </c>
      <c r="H28" s="1">
        <v>58.753999999999998</v>
      </c>
      <c r="I28" s="2">
        <v>0.99072899999999997</v>
      </c>
      <c r="J28">
        <f t="shared" si="2"/>
        <v>1.0093577557535915</v>
      </c>
      <c r="M28" s="1">
        <v>58.753999999999998</v>
      </c>
      <c r="N28">
        <f t="shared" si="3"/>
        <v>1.0405783837450913</v>
      </c>
      <c r="O28">
        <f t="shared" si="4"/>
        <v>793.01646162506404</v>
      </c>
      <c r="V28" s="1">
        <v>58.753999999999998</v>
      </c>
      <c r="W28">
        <f t="shared" si="5"/>
        <v>1.3166469560436063E-21</v>
      </c>
      <c r="X28">
        <f t="shared" si="6"/>
        <v>1316.6469560436062</v>
      </c>
      <c r="AB28" s="1">
        <v>58.003999999999998</v>
      </c>
      <c r="AC28" s="2">
        <v>0.99111000000000005</v>
      </c>
      <c r="AD28" s="3">
        <v>1558</v>
      </c>
      <c r="AH28" s="1">
        <v>39.003999999999998</v>
      </c>
      <c r="AI28" s="2">
        <v>0.99948199999999998</v>
      </c>
      <c r="AJ28" s="3">
        <v>1536.93</v>
      </c>
    </row>
    <row r="29" spans="4:36" x14ac:dyDescent="0.35">
      <c r="D29" s="1">
        <v>59.503999999999998</v>
      </c>
      <c r="E29">
        <f t="shared" si="0"/>
        <v>0.99044385235265509</v>
      </c>
      <c r="F29">
        <f t="shared" si="1"/>
        <v>1.0096483486919987</v>
      </c>
      <c r="H29" s="1">
        <v>59.503999999999998</v>
      </c>
      <c r="I29" s="2">
        <v>0.99033700000000002</v>
      </c>
      <c r="J29">
        <f t="shared" si="2"/>
        <v>1.0097572846414906</v>
      </c>
      <c r="M29" s="1">
        <v>59.503999999999998</v>
      </c>
      <c r="N29">
        <f t="shared" si="3"/>
        <v>1.0460695955966766</v>
      </c>
      <c r="O29">
        <f t="shared" si="4"/>
        <v>797.20127024746239</v>
      </c>
      <c r="V29" s="1">
        <v>59.503999999999998</v>
      </c>
      <c r="W29">
        <f t="shared" si="5"/>
        <v>1.3235950029013157E-21</v>
      </c>
      <c r="X29">
        <f t="shared" si="6"/>
        <v>1323.5950029013156</v>
      </c>
      <c r="AB29" s="1">
        <v>58.753999999999998</v>
      </c>
      <c r="AC29" s="2">
        <v>0.99072899999999997</v>
      </c>
      <c r="AD29" s="3">
        <v>1558.47</v>
      </c>
      <c r="AH29" s="1">
        <v>40.003999999999998</v>
      </c>
      <c r="AI29" s="2">
        <v>0.99909400000000004</v>
      </c>
      <c r="AJ29" s="3">
        <v>1538.56</v>
      </c>
    </row>
    <row r="30" spans="4:36" x14ac:dyDescent="0.35">
      <c r="AB30" s="1">
        <v>59.503999999999998</v>
      </c>
      <c r="AC30" s="2">
        <v>0.99033700000000002</v>
      </c>
      <c r="AD30" s="3">
        <v>1558.91</v>
      </c>
      <c r="AH30" s="1">
        <v>41.003999999999998</v>
      </c>
      <c r="AI30" s="2">
        <v>0.99870099999999995</v>
      </c>
      <c r="AJ30" s="3">
        <v>1540.14</v>
      </c>
    </row>
    <row r="31" spans="4:36" x14ac:dyDescent="0.35">
      <c r="AB31" s="1"/>
      <c r="AC31" s="2"/>
      <c r="AD31" s="3"/>
      <c r="AH31" s="1">
        <v>42.003999999999998</v>
      </c>
      <c r="AI31" s="2">
        <v>0.99829999999999997</v>
      </c>
      <c r="AJ31" s="3">
        <v>1541.66</v>
      </c>
    </row>
    <row r="32" spans="4:36" x14ac:dyDescent="0.35">
      <c r="AB32" s="1"/>
      <c r="AC32" s="2"/>
      <c r="AD32" s="3"/>
      <c r="AH32" s="1">
        <v>43.003999999999998</v>
      </c>
      <c r="AI32" s="2">
        <v>0.997892</v>
      </c>
      <c r="AJ32" s="3">
        <v>1543.11</v>
      </c>
    </row>
    <row r="33" spans="28:36" x14ac:dyDescent="0.35">
      <c r="AB33" s="1"/>
      <c r="AC33" s="2"/>
      <c r="AD33" s="3"/>
      <c r="AH33" s="1">
        <v>44.003999999999998</v>
      </c>
      <c r="AI33" s="2">
        <v>0.99747600000000003</v>
      </c>
      <c r="AJ33" s="3">
        <v>1544.36</v>
      </c>
    </row>
    <row r="34" spans="28:36" x14ac:dyDescent="0.35">
      <c r="AB34" s="1"/>
      <c r="AC34" s="2"/>
      <c r="AD34" s="3"/>
      <c r="AH34" s="1">
        <v>45.003</v>
      </c>
      <c r="AI34" s="2">
        <v>0.99705500000000002</v>
      </c>
      <c r="AJ34" s="3">
        <v>1545.71</v>
      </c>
    </row>
    <row r="35" spans="28:36" x14ac:dyDescent="0.35">
      <c r="AB35" s="1"/>
      <c r="AC35" s="2"/>
      <c r="AD35" s="3"/>
      <c r="AH35" s="1">
        <v>46.003999999999998</v>
      </c>
      <c r="AI35" s="2">
        <v>0.99662600000000001</v>
      </c>
      <c r="AJ35" s="3">
        <v>1547</v>
      </c>
    </row>
    <row r="36" spans="28:36" x14ac:dyDescent="0.35">
      <c r="AB36" s="1"/>
      <c r="AC36" s="2"/>
      <c r="AD36" s="3"/>
      <c r="AH36" s="1">
        <v>47.003</v>
      </c>
      <c r="AI36" s="2">
        <v>0.99619100000000005</v>
      </c>
      <c r="AJ36" s="3">
        <v>1548.25</v>
      </c>
    </row>
    <row r="37" spans="28:36" x14ac:dyDescent="0.35">
      <c r="AB37" s="1"/>
      <c r="AC37" s="2"/>
      <c r="AD37" s="3"/>
      <c r="AH37" s="1">
        <v>48.003999999999998</v>
      </c>
      <c r="AI37" s="2">
        <v>0.995749</v>
      </c>
      <c r="AJ37" s="3">
        <v>1549.41</v>
      </c>
    </row>
    <row r="38" spans="28:36" x14ac:dyDescent="0.35">
      <c r="AB38" s="1"/>
      <c r="AC38" s="2"/>
      <c r="AD38" s="3"/>
      <c r="AH38" s="1">
        <v>49.003999999999998</v>
      </c>
      <c r="AI38" s="2">
        <v>0.99530300000000005</v>
      </c>
      <c r="AJ38" s="3">
        <v>1550.56</v>
      </c>
    </row>
    <row r="39" spans="28:36" x14ac:dyDescent="0.35">
      <c r="AB39" s="1"/>
      <c r="AC39" s="2"/>
      <c r="AD39" s="3"/>
      <c r="AH39" s="1">
        <v>50.003999999999998</v>
      </c>
      <c r="AI39" s="2">
        <v>0.99484899999999998</v>
      </c>
      <c r="AJ39" s="3">
        <v>1551.65</v>
      </c>
    </row>
    <row r="40" spans="28:36" x14ac:dyDescent="0.35">
      <c r="AB40" s="1"/>
      <c r="AC40" s="2"/>
      <c r="AD40" s="3"/>
      <c r="AH40" s="1">
        <v>51.003999999999998</v>
      </c>
      <c r="AI40" s="2">
        <v>0.99439</v>
      </c>
      <c r="AJ40" s="3">
        <v>1552.7</v>
      </c>
    </row>
    <row r="41" spans="28:36" x14ac:dyDescent="0.35">
      <c r="AB41" s="1"/>
      <c r="AC41" s="2"/>
      <c r="AD41" s="3"/>
      <c r="AH41" s="1">
        <v>52.003999999999998</v>
      </c>
      <c r="AI41" s="2">
        <v>0.99392199999999997</v>
      </c>
      <c r="AJ41" s="3">
        <v>1553.69</v>
      </c>
    </row>
    <row r="42" spans="28:36" x14ac:dyDescent="0.35">
      <c r="AB42" s="1"/>
      <c r="AC42" s="2"/>
      <c r="AD42" s="3"/>
      <c r="AH42" s="1">
        <v>53.003</v>
      </c>
      <c r="AI42" s="2">
        <v>0.99345000000000006</v>
      </c>
      <c r="AJ42" s="3">
        <v>1554.63</v>
      </c>
    </row>
    <row r="43" spans="28:36" x14ac:dyDescent="0.35">
      <c r="AB43" s="1"/>
      <c r="AC43" s="2"/>
      <c r="AD43" s="3"/>
      <c r="AH43" s="1">
        <v>54.003999999999998</v>
      </c>
      <c r="AI43" s="2">
        <v>0.99297100000000005</v>
      </c>
      <c r="AJ43" s="3">
        <v>1555.48</v>
      </c>
    </row>
    <row r="44" spans="28:36" x14ac:dyDescent="0.35">
      <c r="AB44" s="1"/>
      <c r="AC44" s="2"/>
      <c r="AD44" s="3"/>
      <c r="AH44" s="1">
        <v>55.003999999999998</v>
      </c>
      <c r="AI44" s="2">
        <v>0.99247300000000005</v>
      </c>
      <c r="AJ44" s="3">
        <v>1556.13</v>
      </c>
    </row>
    <row r="45" spans="28:36" x14ac:dyDescent="0.35">
      <c r="AB45" s="1"/>
      <c r="AC45" s="2"/>
      <c r="AD45" s="3"/>
      <c r="AH45" s="1">
        <v>56.009</v>
      </c>
      <c r="AI45" s="2">
        <v>0.991892</v>
      </c>
      <c r="AJ45" s="3">
        <v>1556.88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LOSADA PEREZ Patricia Maria</dc:creator>
  <cp:lastModifiedBy>LOSADA PEREZ Patricia Maria</cp:lastModifiedBy>
  <dcterms:created xsi:type="dcterms:W3CDTF">2023-12-08T10:26:26Z</dcterms:created>
  <dcterms:modified xsi:type="dcterms:W3CDTF">2023-12-08T12:40:34Z</dcterms:modified>
</cp:coreProperties>
</file>