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00" activeTab="3"/>
  </bookViews>
  <sheets>
    <sheet name="Information" sheetId="1" r:id="rId1"/>
    <sheet name="Summary" sheetId="2" r:id="rId2"/>
    <sheet name="Studying and Sleeping schedules" sheetId="7" r:id="rId3"/>
    <sheet name="Spendings on food" sheetId="8" r:id="rId4"/>
  </sheets>
  <definedNames>
    <definedName name="_xlnm._FilterDatabase" localSheetId="0" hidden="1">Information!$A$43:$A$65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<sst xmlns="http://schemas.openxmlformats.org/spreadsheetml/2006/main" count="1222" uniqueCount="58">
  <si>
    <t>Month</t>
  </si>
  <si>
    <t>Date</t>
  </si>
  <si>
    <t>Morning</t>
  </si>
  <si>
    <t>Noon</t>
  </si>
  <si>
    <t>Afternoon</t>
  </si>
  <si>
    <t>Night</t>
  </si>
  <si>
    <t>Brunch</t>
  </si>
  <si>
    <t>Walking outside</t>
  </si>
  <si>
    <t>Coffee(Quantity)</t>
  </si>
  <si>
    <t>Studying Time(minutes)</t>
  </si>
  <si>
    <t>Hanging out</t>
  </si>
  <si>
    <t>Sleeping Schedule(hours)</t>
  </si>
  <si>
    <t>Spendings</t>
  </si>
  <si>
    <t>Money Received</t>
  </si>
  <si>
    <t>Total Money Spend</t>
  </si>
  <si>
    <t>Days</t>
  </si>
  <si>
    <t>January</t>
  </si>
  <si>
    <t>Y</t>
  </si>
  <si>
    <t>N</t>
  </si>
  <si>
    <t>Monday</t>
  </si>
  <si>
    <t>Tuesday</t>
  </si>
  <si>
    <t>Wednesday</t>
  </si>
  <si>
    <t>Thursday</t>
  </si>
  <si>
    <t>Friday</t>
  </si>
  <si>
    <t>Saturday</t>
  </si>
  <si>
    <t>Sunday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</si>
  <si>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</si>
  <si>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</si>
  <si>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</si>
  <si>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</si>
  <si>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</si>
  <si>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</si>
  <si>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</si>
  <si>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</si>
  <si>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Money Gained per Month</t>
  </si>
  <si>
    <t>Days Of Work</t>
  </si>
  <si>
    <t>Studying Those months (hours)</t>
  </si>
  <si>
    <t>SUM</t>
  </si>
  <si>
    <t>(ALL)</t>
  </si>
  <si>
    <t>Average of Studying Time(minutes)</t>
  </si>
  <si>
    <t>Average of Sleeping Schedule(hours)</t>
  </si>
  <si>
    <t>Grand Total</t>
  </si>
  <si>
    <t>Daily Spendings</t>
  </si>
  <si>
    <t xml:space="preserve">  </t>
  </si>
  <si>
    <t>Activity Per Day</t>
  </si>
  <si>
    <t>Walking</t>
  </si>
  <si>
    <t>Spendings On Mondays</t>
  </si>
  <si>
    <t>Sum of Morning</t>
  </si>
  <si>
    <t>Sum of Noon</t>
  </si>
  <si>
    <t>Sum of Night</t>
  </si>
  <si>
    <t>Sum of Afternoon</t>
  </si>
  <si>
    <t>Sum of Brunch</t>
  </si>
  <si>
    <t>Spendings on Tuesdays</t>
  </si>
  <si>
    <t>Spendings on Wednesdays</t>
  </si>
  <si>
    <t>Spendings on Thursdays</t>
  </si>
  <si>
    <t>Spendings on Fridays</t>
  </si>
  <si>
    <t>Spendings on Saturdays</t>
  </si>
  <si>
    <t>Spendings on Sundays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</si>
</sst>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top"/>
    </xf>
    <xf numFmtId="16" fontId="0" fillId="0" borderId="0" xfId="0" applyNumberFormat="1">
      <alignment vertical="center"/>
    </xf>
    <xf numFmtId="0" fontId="2" fillId="0" borderId="0" xfId="0" applyFont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4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7" tint="0.799981688894314"/>
          <bgColor theme="7" tint="0.799981688894314"/>
        </patternFill>
      </fill>
    </dxf>
    <dxf>
      <fill>
        <patternFill patternType="solid">
          <fgColor theme="7" tint="0.799981688894314"/>
          <bgColor theme="7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7"/>
        </top>
      </border>
    </dxf>
    <dxf>
      <font>
        <b val="1"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horizontal style="thin">
          <color theme="7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3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TableStylePreset3_Accent4" pivot="0" count="7" xr9:uid="{4A27E7FE-5595-4694-93E8-6046CB108632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PivotStylePreset2_Accent1" table="0" count="10" xr9:uid="{267968C8-6FFD-4C36-ACC1-9EA1FD1885CA}">
      <tableStyleElement type="headerRow" dxfId="23"/>
      <tableStyleElement type="totalRow" dxfId="22"/>
      <tableStyleElement type="firstRowStripe" dxfId="21"/>
      <tableStyleElement type="firstColumnStripe" dxfId="20"/>
      <tableStyleElement type="firstSubtotalRow" dxfId="19"/>
      <tableStyleElement type="secondSubtotalRow" dxfId="18"/>
      <tableStyleElement type="firstRowSubheading" dxfId="17"/>
      <tableStyleElement type="secondRowSubheading" dxfId="16"/>
      <tableStyleElement type="pageFieldLabels" dxfId="15"/>
      <tableStyleElement type="pageFieldValues" dxfId="1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00394736842105263"/>
          <c:y val="0.006944444444444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92894736842105"/>
          <c:y val="0.209259259259259"/>
          <c:w val="0.880973684210526"/>
          <c:h val="0.6666666666666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Summary!$A$2:$A$10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Summary!$B$2:$B$10</c:f>
              <c:numCache>
                <c:formatCode>General</c:formatCode>
                <c:ptCount val="9"/>
                <c:pt idx="0">
                  <c:v>144</c:v>
                </c:pt>
                <c:pt idx="1">
                  <c:v>243.5</c:v>
                </c:pt>
                <c:pt idx="2">
                  <c:v>-14.2</c:v>
                </c:pt>
                <c:pt idx="3">
                  <c:v>258</c:v>
                </c:pt>
                <c:pt idx="4">
                  <c:v>20.5</c:v>
                </c:pt>
                <c:pt idx="5">
                  <c:v>781</c:v>
                </c:pt>
                <c:pt idx="6">
                  <c:v>-1101</c:v>
                </c:pt>
                <c:pt idx="7">
                  <c:v>1033</c:v>
                </c:pt>
                <c:pt idx="8">
                  <c:v>655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21146931"/>
        <c:axId val="774090154"/>
      </c:barChart>
      <c:catAx>
        <c:axId val="42114693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774090154"/>
        <c:crosses val="autoZero"/>
        <c:auto val="1"/>
        <c:lblAlgn val="ctr"/>
        <c:lblOffset val="100"/>
        <c:noMultiLvlLbl val="0"/>
      </c:catAx>
      <c:valAx>
        <c:axId val="774090154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Money Gained per 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4211469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911978917105894"/>
          <c:y val="0.8928403203014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120cd7d-024d-42d4-b0d5-6578e051ed3c}"/>
      </c:ext>
    </c:extLst>
  </c:chart>
  <c:spPr>
    <a:gradFill rotWithShape="1">
      <a:gsLst>
        <a:gs pos="0">
          <a:schemeClr val="accent3">
            <a:lumMod val="110000"/>
            <a:satMod val="105000"/>
            <a:tint val="67000"/>
          </a:schemeClr>
        </a:gs>
        <a:gs pos="50000">
          <a:schemeClr val="accent3">
            <a:lumMod val="105000"/>
            <a:satMod val="103000"/>
            <a:tint val="73000"/>
          </a:schemeClr>
        </a:gs>
        <a:gs pos="100000">
          <a:schemeClr val="accent3">
            <a:lumMod val="105000"/>
            <a:satMod val="109000"/>
            <a:tint val="81000"/>
          </a:schemeClr>
        </a:gs>
      </a:gsLst>
      <a:lin ang="5400000" scaled="0"/>
    </a:gradFill>
    <a:ln w="9525" cap="flat" cmpd="sng" algn="ctr">
      <a:solidFill>
        <a:schemeClr val="tx1">
          <a:lumMod val="85000"/>
          <a:lumOff val="1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[Spending Scedule of 9 Months.xlsx]Studying and Sleeping schedules!PivotTable5</c:name>
    <c:fmtId val="0"/>
  </c:pivotSource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'Studying and Sleeping schedules'!$B$5:$B$6</c:f>
              <c:strCache>
                <c:ptCount val="1"/>
                <c:pt idx="0">
                  <c:v>0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'Studying and Sleeping schedules'!$A$7:$A$16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'Studying and Sleeping schedules'!$B$7:$B$16</c:f>
              <c:numCache>
                <c:formatCode>General</c:formatCode>
                <c:ptCount val="9"/>
                <c:pt idx="0">
                  <c:v>6.66666666666667</c:v>
                </c:pt>
                <c:pt idx="2">
                  <c:v>26.6666666666667</c:v>
                </c:pt>
                <c:pt idx="3">
                  <c:v>32.5</c:v>
                </c:pt>
                <c:pt idx="4">
                  <c:v>24</c:v>
                </c:pt>
                <c:pt idx="7">
                  <c:v>50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'Studying and Sleeping schedules'!$C$5:$C$6</c:f>
              <c:strCache>
                <c:ptCount val="1"/>
                <c:pt idx="0">
                  <c:v>1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'Studying and Sleeping schedules'!$A$7:$A$16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'Studying and Sleeping schedules'!$C$7:$C$16</c:f>
              <c:numCache>
                <c:formatCode>General</c:formatCode>
                <c:ptCount val="9"/>
                <c:pt idx="0">
                  <c:v>21.9230769230769</c:v>
                </c:pt>
                <c:pt idx="1">
                  <c:v>20.7692307692308</c:v>
                </c:pt>
                <c:pt idx="2">
                  <c:v>27.6923076923077</c:v>
                </c:pt>
                <c:pt idx="3">
                  <c:v>45</c:v>
                </c:pt>
                <c:pt idx="4">
                  <c:v>27.2222222222222</c:v>
                </c:pt>
                <c:pt idx="5">
                  <c:v>13.6363636363636</c:v>
                </c:pt>
                <c:pt idx="6">
                  <c:v>17.8571428571429</c:v>
                </c:pt>
                <c:pt idx="7">
                  <c:v>30.9090909090909</c:v>
                </c:pt>
                <c:pt idx="8">
                  <c:v>67.8947368421053</c:v>
                </c:pt>
              </c:numCache>
            </c:numRef>
          </c:val>
        </c:ser>
        <c:ser>
          <c:idx val="2"/>
          <c:order val="2"/>
          <c:tx>
            <c:strRef>
              <c:f>'Studying and Sleeping schedules'!$D$5:$D$6</c:f>
              <c:strCache>
                <c:ptCount val="1"/>
                <c:pt idx="0">
                  <c:v>2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3">
                      <a:lumMod val="75000"/>
                    </a:schemeClr>
                  </a:gs>
                  <a:gs pos="0">
                    <a:schemeClr val="accent3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'Studying and Sleeping schedules'!$A$7:$A$16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'Studying and Sleeping schedules'!$D$7:$D$16</c:f>
              <c:numCache>
                <c:formatCode>General</c:formatCode>
                <c:ptCount val="9"/>
                <c:pt idx="0">
                  <c:v>26</c:v>
                </c:pt>
                <c:pt idx="1">
                  <c:v>25.625</c:v>
                </c:pt>
                <c:pt idx="2">
                  <c:v>50</c:v>
                </c:pt>
                <c:pt idx="4">
                  <c:v>0</c:v>
                </c:pt>
                <c:pt idx="5">
                  <c:v>15.7894736842105</c:v>
                </c:pt>
                <c:pt idx="6">
                  <c:v>5</c:v>
                </c:pt>
                <c:pt idx="7">
                  <c:v>19.4736842105263</c:v>
                </c:pt>
                <c:pt idx="8">
                  <c:v>62</c:v>
                </c:pt>
              </c:numCache>
            </c:numRef>
          </c:val>
        </c:ser>
        <c:ser>
          <c:idx val="3"/>
          <c:order val="3"/>
          <c:tx>
            <c:strRef>
              <c:f>'Studying and Sleeping schedules'!$E$5:$E$6</c:f>
              <c:strCache>
                <c:ptCount val="1"/>
                <c:pt idx="0">
                  <c:v>3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4">
                      <a:lumMod val="75000"/>
                    </a:schemeClr>
                  </a:gs>
                  <a:gs pos="0">
                    <a:schemeClr val="accent4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'Studying and Sleeping schedules'!$A$7:$A$16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'Studying and Sleeping schedules'!$E$7:$E$16</c:f>
              <c:numCache>
                <c:formatCode>General</c:formatCode>
                <c:ptCount val="9"/>
                <c:pt idx="6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100"/>
        <c:axId val="225641011"/>
        <c:axId val="476950875"/>
      </c:barChart>
      <c:catAx>
        <c:axId val="22564101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6950875"/>
        <c:crosses val="autoZero"/>
        <c:auto val="1"/>
        <c:lblAlgn val="ctr"/>
        <c:lblOffset val="100"/>
        <c:noMultiLvlLbl val="0"/>
      </c:catAx>
      <c:valAx>
        <c:axId val="4769508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56410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4b23585-fa6e-4ca8-956d-44f44a8e929d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[Spending Scedule of 9 Months.xlsx]Studying and Sleeping schedules!PivotTable6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'Studying and Sleeping schedules'!$L$5:$L$6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'Studying and Sleeping schedules'!$K$7:$K$16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'Studying and Sleeping schedules'!$L$7:$L$16</c:f>
              <c:numCache>
                <c:formatCode>General</c:formatCode>
                <c:ptCount val="9"/>
                <c:pt idx="0">
                  <c:v>7.33333333333333</c:v>
                </c:pt>
                <c:pt idx="2">
                  <c:v>7.33333333333333</c:v>
                </c:pt>
                <c:pt idx="3">
                  <c:v>7.5</c:v>
                </c:pt>
                <c:pt idx="4">
                  <c:v>5.8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</c:ser>
        <c:ser>
          <c:idx val="1"/>
          <c:order val="1"/>
          <c:tx>
            <c:strRef>
              <c:f>'Studying and Sleeping schedules'!$M$5:$M$6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'Studying and Sleeping schedules'!$K$7:$K$16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'Studying and Sleeping schedules'!$M$7:$M$16</c:f>
              <c:numCache>
                <c:formatCode>General</c:formatCode>
                <c:ptCount val="9"/>
                <c:pt idx="0">
                  <c:v>7.38461538461539</c:v>
                </c:pt>
                <c:pt idx="1">
                  <c:v>7</c:v>
                </c:pt>
                <c:pt idx="2">
                  <c:v>7.57692307692308</c:v>
                </c:pt>
                <c:pt idx="3">
                  <c:v>7.39285714285714</c:v>
                </c:pt>
                <c:pt idx="4">
                  <c:v>7.05555555555556</c:v>
                </c:pt>
                <c:pt idx="5">
                  <c:v>8</c:v>
                </c:pt>
                <c:pt idx="6">
                  <c:v>7.07142857142857</c:v>
                </c:pt>
                <c:pt idx="7">
                  <c:v>7.90909090909091</c:v>
                </c:pt>
                <c:pt idx="8">
                  <c:v>7.52631578947368</c:v>
                </c:pt>
              </c:numCache>
            </c:numRef>
          </c:val>
        </c:ser>
        <c:ser>
          <c:idx val="2"/>
          <c:order val="2"/>
          <c:tx>
            <c:strRef>
              <c:f>'Studying and Sleeping schedules'!$N$5:$N$6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'Studying and Sleeping schedules'!$K$7:$K$16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'Studying and Sleeping schedules'!$N$7:$N$16</c:f>
              <c:numCache>
                <c:formatCode>General</c:formatCode>
                <c:ptCount val="9"/>
                <c:pt idx="0">
                  <c:v>7.26666666666667</c:v>
                </c:pt>
                <c:pt idx="1">
                  <c:v>7.3125</c:v>
                </c:pt>
                <c:pt idx="2">
                  <c:v>8</c:v>
                </c:pt>
                <c:pt idx="4">
                  <c:v>7</c:v>
                </c:pt>
                <c:pt idx="5">
                  <c:v>6.78947368421053</c:v>
                </c:pt>
                <c:pt idx="6">
                  <c:v>7.125</c:v>
                </c:pt>
                <c:pt idx="7">
                  <c:v>7.42105263157895</c:v>
                </c:pt>
                <c:pt idx="8">
                  <c:v>8</c:v>
                </c:pt>
              </c:numCache>
            </c:numRef>
          </c:val>
        </c:ser>
        <c:ser>
          <c:idx val="3"/>
          <c:order val="3"/>
          <c:tx>
            <c:strRef>
              <c:f>'Studying and Sleeping schedules'!$O$5:$O$6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'Studying and Sleeping schedules'!$K$7:$K$16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'Studying and Sleeping schedules'!$O$7:$O$16</c:f>
              <c:numCache>
                <c:formatCode>General</c:formatCode>
                <c:ptCount val="9"/>
                <c:pt idx="6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624890106"/>
        <c:axId val="106631425"/>
      </c:barChart>
      <c:catAx>
        <c:axId val="6248901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631425"/>
        <c:crosses val="autoZero"/>
        <c:auto val="1"/>
        <c:lblAlgn val="ctr"/>
        <c:lblOffset val="100"/>
        <c:noMultiLvlLbl val="0"/>
      </c:catAx>
      <c:valAx>
        <c:axId val="10663142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48901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05de33e-b237-419a-b8e1-cc9649b6798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[Spending Scedule of 9 Months.xlsx]Spendings on food!PivotTable1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0394643759474482"/>
          <c:y val="0.209366391184573"/>
          <c:w val="0.804733030149907"/>
          <c:h val="0.6233241505968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'Spendings on food'!$C$4</c:f>
              <c:strCache>
                <c:ptCount val="1"/>
                <c:pt idx="0">
                  <c:v>Sum of Morning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'Spendings on food'!$A$5:$B$32</c:f>
              <c:multiLvlStrCache>
                <c:ptCount val="18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  <c:pt idx="10">
                    <c:v>N</c:v>
                  </c:pt>
                  <c:pt idx="11">
                    <c:v>Y</c:v>
                  </c:pt>
                  <c:pt idx="12">
                    <c:v>N</c:v>
                  </c:pt>
                  <c:pt idx="13">
                    <c:v>Y</c:v>
                  </c:pt>
                  <c:pt idx="14">
                    <c:v>N</c:v>
                  </c:pt>
                  <c:pt idx="15">
                    <c:v>Y</c:v>
                  </c:pt>
                  <c:pt idx="16">
                    <c:v>N</c:v>
                  </c:pt>
                  <c:pt idx="17">
                    <c:v>Y</c:v>
                  </c:pt>
                </c:lvl>
                <c:lvl>
                  <c:pt idx="0">
                    <c:v>January</c:v>
                  </c:pt>
                  <c:pt idx="2">
                    <c:v>February</c:v>
                  </c:pt>
                  <c:pt idx="4">
                    <c:v>March</c:v>
                  </c:pt>
                  <c:pt idx="6">
                    <c:v>April</c:v>
                  </c:pt>
                  <c:pt idx="8">
                    <c:v>May</c:v>
                  </c:pt>
                  <c:pt idx="10">
                    <c:v>June</c:v>
                  </c:pt>
                  <c:pt idx="12">
                    <c:v>July</c:v>
                  </c:pt>
                  <c:pt idx="14">
                    <c:v>August</c:v>
                  </c:pt>
                  <c:pt idx="16">
                    <c:v>September</c:v>
                  </c:pt>
                </c:lvl>
              </c:multiLvlStrCache>
            </c:multiLvlStrRef>
          </c:cat>
          <c:val>
            <c:numRef>
              <c:f>'Spendings on food'!$C$5:$C$32</c:f>
              <c:numCache>
                <c:formatCode>General</c:formatCode>
                <c:ptCount val="18"/>
                <c:pt idx="0">
                  <c:v>9</c:v>
                </c:pt>
                <c:pt idx="1">
                  <c:v>7</c:v>
                </c:pt>
                <c:pt idx="2">
                  <c:v>0</c:v>
                </c:pt>
                <c:pt idx="3">
                  <c:v>17</c:v>
                </c:pt>
                <c:pt idx="4">
                  <c:v>0</c:v>
                </c:pt>
                <c:pt idx="5">
                  <c:v>48</c:v>
                </c:pt>
                <c:pt idx="6">
                  <c:v>10</c:v>
                </c:pt>
                <c:pt idx="7">
                  <c:v>32</c:v>
                </c:pt>
                <c:pt idx="8">
                  <c:v>9</c:v>
                </c:pt>
                <c:pt idx="9">
                  <c:v>32</c:v>
                </c:pt>
                <c:pt idx="10">
                  <c:v>8</c:v>
                </c:pt>
                <c:pt idx="11">
                  <c:v>0</c:v>
                </c:pt>
                <c:pt idx="12">
                  <c:v>47</c:v>
                </c:pt>
                <c:pt idx="13">
                  <c:v>8</c:v>
                </c:pt>
                <c:pt idx="14">
                  <c:v>29</c:v>
                </c:pt>
                <c:pt idx="15">
                  <c:v>6</c:v>
                </c:pt>
                <c:pt idx="16">
                  <c:v>40</c:v>
                </c:pt>
                <c:pt idx="17">
                  <c:v>10</c:v>
                </c:pt>
              </c:numCache>
            </c:numRef>
          </c:val>
        </c:ser>
        <c:ser>
          <c:idx val="1"/>
          <c:order val="1"/>
          <c:tx>
            <c:strRef>
              <c:f>'Spendings on food'!$D$4</c:f>
              <c:strCache>
                <c:ptCount val="1"/>
                <c:pt idx="0">
                  <c:v>Sum of Noon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'Spendings on food'!$A$5:$B$32</c:f>
              <c:multiLvlStrCache>
                <c:ptCount val="18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  <c:pt idx="10">
                    <c:v>N</c:v>
                  </c:pt>
                  <c:pt idx="11">
                    <c:v>Y</c:v>
                  </c:pt>
                  <c:pt idx="12">
                    <c:v>N</c:v>
                  </c:pt>
                  <c:pt idx="13">
                    <c:v>Y</c:v>
                  </c:pt>
                  <c:pt idx="14">
                    <c:v>N</c:v>
                  </c:pt>
                  <c:pt idx="15">
                    <c:v>Y</c:v>
                  </c:pt>
                  <c:pt idx="16">
                    <c:v>N</c:v>
                  </c:pt>
                  <c:pt idx="17">
                    <c:v>Y</c:v>
                  </c:pt>
                </c:lvl>
                <c:lvl>
                  <c:pt idx="0">
                    <c:v>January</c:v>
                  </c:pt>
                  <c:pt idx="2">
                    <c:v>February</c:v>
                  </c:pt>
                  <c:pt idx="4">
                    <c:v>March</c:v>
                  </c:pt>
                  <c:pt idx="6">
                    <c:v>April</c:v>
                  </c:pt>
                  <c:pt idx="8">
                    <c:v>May</c:v>
                  </c:pt>
                  <c:pt idx="10">
                    <c:v>June</c:v>
                  </c:pt>
                  <c:pt idx="12">
                    <c:v>July</c:v>
                  </c:pt>
                  <c:pt idx="14">
                    <c:v>August</c:v>
                  </c:pt>
                  <c:pt idx="16">
                    <c:v>September</c:v>
                  </c:pt>
                </c:lvl>
              </c:multiLvlStrCache>
            </c:multiLvlStrRef>
          </c:cat>
          <c:val>
            <c:numRef>
              <c:f>'Spendings on food'!$D$5:$D$32</c:f>
              <c:numCache>
                <c:formatCode>General</c:formatCode>
                <c:ptCount val="18"/>
                <c:pt idx="0">
                  <c:v>11</c:v>
                </c:pt>
                <c:pt idx="1">
                  <c:v>29</c:v>
                </c:pt>
                <c:pt idx="2">
                  <c:v>0</c:v>
                </c:pt>
                <c:pt idx="3">
                  <c:v>46</c:v>
                </c:pt>
                <c:pt idx="4">
                  <c:v>4</c:v>
                </c:pt>
                <c:pt idx="5">
                  <c:v>136</c:v>
                </c:pt>
                <c:pt idx="6">
                  <c:v>0</c:v>
                </c:pt>
                <c:pt idx="7">
                  <c:v>30</c:v>
                </c:pt>
                <c:pt idx="8">
                  <c:v>12</c:v>
                </c:pt>
                <c:pt idx="9">
                  <c:v>12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13</c:v>
                </c:pt>
              </c:numCache>
            </c:numRef>
          </c:val>
        </c:ser>
        <c:ser>
          <c:idx val="2"/>
          <c:order val="2"/>
          <c:tx>
            <c:strRef>
              <c:f>'Spendings on food'!$E$4</c:f>
              <c:strCache>
                <c:ptCount val="1"/>
                <c:pt idx="0">
                  <c:v>Sum of Night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'Spendings on food'!$A$5:$B$32</c:f>
              <c:multiLvlStrCache>
                <c:ptCount val="18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  <c:pt idx="10">
                    <c:v>N</c:v>
                  </c:pt>
                  <c:pt idx="11">
                    <c:v>Y</c:v>
                  </c:pt>
                  <c:pt idx="12">
                    <c:v>N</c:v>
                  </c:pt>
                  <c:pt idx="13">
                    <c:v>Y</c:v>
                  </c:pt>
                  <c:pt idx="14">
                    <c:v>N</c:v>
                  </c:pt>
                  <c:pt idx="15">
                    <c:v>Y</c:v>
                  </c:pt>
                  <c:pt idx="16">
                    <c:v>N</c:v>
                  </c:pt>
                  <c:pt idx="17">
                    <c:v>Y</c:v>
                  </c:pt>
                </c:lvl>
                <c:lvl>
                  <c:pt idx="0">
                    <c:v>January</c:v>
                  </c:pt>
                  <c:pt idx="2">
                    <c:v>February</c:v>
                  </c:pt>
                  <c:pt idx="4">
                    <c:v>March</c:v>
                  </c:pt>
                  <c:pt idx="6">
                    <c:v>April</c:v>
                  </c:pt>
                  <c:pt idx="8">
                    <c:v>May</c:v>
                  </c:pt>
                  <c:pt idx="10">
                    <c:v>June</c:v>
                  </c:pt>
                  <c:pt idx="12">
                    <c:v>July</c:v>
                  </c:pt>
                  <c:pt idx="14">
                    <c:v>August</c:v>
                  </c:pt>
                  <c:pt idx="16">
                    <c:v>September</c:v>
                  </c:pt>
                </c:lvl>
              </c:multiLvlStrCache>
            </c:multiLvlStrRef>
          </c:cat>
          <c:val>
            <c:numRef>
              <c:f>'Spendings on food'!$E$5:$E$32</c:f>
              <c:numCache>
                <c:formatCode>General</c:formatCode>
                <c:ptCount val="18"/>
                <c:pt idx="0">
                  <c:v>22</c:v>
                </c:pt>
                <c:pt idx="1">
                  <c:v>9</c:v>
                </c:pt>
                <c:pt idx="2">
                  <c:v>13</c:v>
                </c:pt>
                <c:pt idx="3">
                  <c:v>17</c:v>
                </c:pt>
                <c:pt idx="4">
                  <c:v>37</c:v>
                </c:pt>
                <c:pt idx="5">
                  <c:v>81</c:v>
                </c:pt>
                <c:pt idx="6">
                  <c:v>27</c:v>
                </c:pt>
                <c:pt idx="7">
                  <c:v>90</c:v>
                </c:pt>
                <c:pt idx="8">
                  <c:v>11.5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80</c:v>
                </c:pt>
                <c:pt idx="13">
                  <c:v>0</c:v>
                </c:pt>
                <c:pt idx="14">
                  <c:v>0</c:v>
                </c:pt>
                <c:pt idx="15">
                  <c:v>28</c:v>
                </c:pt>
                <c:pt idx="16">
                  <c:v>19</c:v>
                </c:pt>
                <c:pt idx="17">
                  <c:v>18</c:v>
                </c:pt>
              </c:numCache>
            </c:numRef>
          </c:val>
        </c:ser>
        <c:ser>
          <c:idx val="3"/>
          <c:order val="3"/>
          <c:tx>
            <c:strRef>
              <c:f>'Spendings on food'!$F$4</c:f>
              <c:strCache>
                <c:ptCount val="1"/>
                <c:pt idx="0">
                  <c:v>Sum of Afternoon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'Spendings on food'!$A$5:$B$32</c:f>
              <c:multiLvlStrCache>
                <c:ptCount val="18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  <c:pt idx="10">
                    <c:v>N</c:v>
                  </c:pt>
                  <c:pt idx="11">
                    <c:v>Y</c:v>
                  </c:pt>
                  <c:pt idx="12">
                    <c:v>N</c:v>
                  </c:pt>
                  <c:pt idx="13">
                    <c:v>Y</c:v>
                  </c:pt>
                  <c:pt idx="14">
                    <c:v>N</c:v>
                  </c:pt>
                  <c:pt idx="15">
                    <c:v>Y</c:v>
                  </c:pt>
                  <c:pt idx="16">
                    <c:v>N</c:v>
                  </c:pt>
                  <c:pt idx="17">
                    <c:v>Y</c:v>
                  </c:pt>
                </c:lvl>
                <c:lvl>
                  <c:pt idx="0">
                    <c:v>January</c:v>
                  </c:pt>
                  <c:pt idx="2">
                    <c:v>February</c:v>
                  </c:pt>
                  <c:pt idx="4">
                    <c:v>March</c:v>
                  </c:pt>
                  <c:pt idx="6">
                    <c:v>April</c:v>
                  </c:pt>
                  <c:pt idx="8">
                    <c:v>May</c:v>
                  </c:pt>
                  <c:pt idx="10">
                    <c:v>June</c:v>
                  </c:pt>
                  <c:pt idx="12">
                    <c:v>July</c:v>
                  </c:pt>
                  <c:pt idx="14">
                    <c:v>August</c:v>
                  </c:pt>
                  <c:pt idx="16">
                    <c:v>September</c:v>
                  </c:pt>
                </c:lvl>
              </c:multiLvlStrCache>
            </c:multiLvlStrRef>
          </c:cat>
          <c:val>
            <c:numRef>
              <c:f>'Spendings on food'!$F$5:$F$32</c:f>
              <c:numCache>
                <c:formatCode>General</c:formatCode>
                <c:ptCount val="18"/>
                <c:pt idx="0">
                  <c:v>33</c:v>
                </c:pt>
                <c:pt idx="1">
                  <c:v>15</c:v>
                </c:pt>
                <c:pt idx="2">
                  <c:v>54.5</c:v>
                </c:pt>
                <c:pt idx="3">
                  <c:v>14</c:v>
                </c:pt>
                <c:pt idx="4">
                  <c:v>5.2</c:v>
                </c:pt>
                <c:pt idx="5">
                  <c:v>2</c:v>
                </c:pt>
                <c:pt idx="6">
                  <c:v>19</c:v>
                </c:pt>
                <c:pt idx="7">
                  <c:v>26</c:v>
                </c:pt>
                <c:pt idx="8">
                  <c:v>43</c:v>
                </c:pt>
                <c:pt idx="9">
                  <c:v>14</c:v>
                </c:pt>
                <c:pt idx="10">
                  <c:v>63</c:v>
                </c:pt>
                <c:pt idx="11">
                  <c:v>10</c:v>
                </c:pt>
                <c:pt idx="12">
                  <c:v>51</c:v>
                </c:pt>
                <c:pt idx="13">
                  <c:v>0</c:v>
                </c:pt>
                <c:pt idx="14">
                  <c:v>47</c:v>
                </c:pt>
                <c:pt idx="15">
                  <c:v>6</c:v>
                </c:pt>
                <c:pt idx="16">
                  <c:v>20</c:v>
                </c:pt>
                <c:pt idx="17">
                  <c:v>12</c:v>
                </c:pt>
              </c:numCache>
            </c:numRef>
          </c:val>
        </c:ser>
        <c:ser>
          <c:idx val="4"/>
          <c:order val="4"/>
          <c:tx>
            <c:strRef>
              <c:f>'Spendings on food'!$G$4</c:f>
              <c:strCache>
                <c:ptCount val="1"/>
                <c:pt idx="0">
                  <c:v>Sum of Brunch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'Spendings on food'!$A$5:$B$32</c:f>
              <c:multiLvlStrCache>
                <c:ptCount val="18"/>
                <c:lvl>
                  <c:pt idx="0">
                    <c:v>N</c:v>
                  </c:pt>
                  <c:pt idx="1">
                    <c:v>Y</c:v>
                  </c:pt>
                  <c:pt idx="2">
                    <c:v>N</c:v>
                  </c:pt>
                  <c:pt idx="3">
                    <c:v>Y</c:v>
                  </c:pt>
                  <c:pt idx="4">
                    <c:v>N</c:v>
                  </c:pt>
                  <c:pt idx="5">
                    <c:v>Y</c:v>
                  </c:pt>
                  <c:pt idx="6">
                    <c:v>N</c:v>
                  </c:pt>
                  <c:pt idx="7">
                    <c:v>Y</c:v>
                  </c:pt>
                  <c:pt idx="8">
                    <c:v>N</c:v>
                  </c:pt>
                  <c:pt idx="9">
                    <c:v>Y</c:v>
                  </c:pt>
                  <c:pt idx="10">
                    <c:v>N</c:v>
                  </c:pt>
                  <c:pt idx="11">
                    <c:v>Y</c:v>
                  </c:pt>
                  <c:pt idx="12">
                    <c:v>N</c:v>
                  </c:pt>
                  <c:pt idx="13">
                    <c:v>Y</c:v>
                  </c:pt>
                  <c:pt idx="14">
                    <c:v>N</c:v>
                  </c:pt>
                  <c:pt idx="15">
                    <c:v>Y</c:v>
                  </c:pt>
                  <c:pt idx="16">
                    <c:v>N</c:v>
                  </c:pt>
                  <c:pt idx="17">
                    <c:v>Y</c:v>
                  </c:pt>
                </c:lvl>
                <c:lvl>
                  <c:pt idx="0">
                    <c:v>January</c:v>
                  </c:pt>
                  <c:pt idx="2">
                    <c:v>February</c:v>
                  </c:pt>
                  <c:pt idx="4">
                    <c:v>March</c:v>
                  </c:pt>
                  <c:pt idx="6">
                    <c:v>April</c:v>
                  </c:pt>
                  <c:pt idx="8">
                    <c:v>May</c:v>
                  </c:pt>
                  <c:pt idx="10">
                    <c:v>June</c:v>
                  </c:pt>
                  <c:pt idx="12">
                    <c:v>July</c:v>
                  </c:pt>
                  <c:pt idx="14">
                    <c:v>August</c:v>
                  </c:pt>
                  <c:pt idx="16">
                    <c:v>September</c:v>
                  </c:pt>
                </c:lvl>
              </c:multiLvlStrCache>
            </c:multiLvlStrRef>
          </c:cat>
          <c:val>
            <c:numRef>
              <c:f>'Spendings on food'!$G$5:$G$32</c:f>
              <c:numCache>
                <c:formatCode>General</c:formatCode>
                <c:ptCount val="18"/>
                <c:pt idx="0">
                  <c:v>0</c:v>
                </c:pt>
                <c:pt idx="1">
                  <c:v>35</c:v>
                </c:pt>
                <c:pt idx="2">
                  <c:v>0</c:v>
                </c:pt>
                <c:pt idx="3">
                  <c:v>44</c:v>
                </c:pt>
                <c:pt idx="4">
                  <c:v>0</c:v>
                </c:pt>
                <c:pt idx="5">
                  <c:v>54</c:v>
                </c:pt>
                <c:pt idx="6">
                  <c:v>0</c:v>
                </c:pt>
                <c:pt idx="7">
                  <c:v>47</c:v>
                </c:pt>
                <c:pt idx="8">
                  <c:v>0</c:v>
                </c:pt>
                <c:pt idx="9">
                  <c:v>20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12</c:v>
                </c:pt>
                <c:pt idx="14">
                  <c:v>0</c:v>
                </c:pt>
                <c:pt idx="15">
                  <c:v>12</c:v>
                </c:pt>
                <c:pt idx="16">
                  <c:v>37</c:v>
                </c:pt>
                <c:pt idx="17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39615066"/>
        <c:axId val="44064031"/>
      </c:barChart>
      <c:catAx>
        <c:axId val="5396150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064031"/>
        <c:crosses val="autoZero"/>
        <c:auto val="1"/>
        <c:lblAlgn val="ctr"/>
        <c:lblOffset val="100"/>
        <c:noMultiLvlLbl val="0"/>
      </c:catAx>
      <c:valAx>
        <c:axId val="440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96150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aff45c3-c6c0-47da-ae92-dbc787901d4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'Spendings on food'!$I$3:$I$9</c:f>
              <c:strCache>
                <c:ptCount val="7"/>
                <c:pt idx="0">
                  <c:v>Spendings On Mondays</c:v>
                </c:pt>
                <c:pt idx="1">
                  <c:v>Spendings on Tuesdays</c:v>
                </c:pt>
                <c:pt idx="2">
                  <c:v>Spendings on Wednesdays</c:v>
                </c:pt>
                <c:pt idx="3">
                  <c:v>Spendings on Thursdays</c:v>
                </c:pt>
                <c:pt idx="4">
                  <c:v>Spendings on Fridays</c:v>
                </c:pt>
                <c:pt idx="5">
                  <c:v>Spendings on Saturdays</c:v>
                </c:pt>
                <c:pt idx="6">
                  <c:v>Spendings on Sundays</c:v>
                </c:pt>
              </c:strCache>
            </c:strRef>
          </c:cat>
          <c:val>
            <c:numRef>
              <c:f>'Spendings on food'!$J$3:$J$9</c:f>
              <c:numCache>
                <c:formatCode>General</c:formatCode>
                <c:ptCount val="7"/>
                <c:pt idx="0">
                  <c:v>339</c:v>
                </c:pt>
                <c:pt idx="1">
                  <c:v>531</c:v>
                </c:pt>
                <c:pt idx="2">
                  <c:v>375</c:v>
                </c:pt>
                <c:pt idx="3">
                  <c:v>329</c:v>
                </c:pt>
                <c:pt idx="4">
                  <c:v>677</c:v>
                </c:pt>
                <c:pt idx="5">
                  <c:v>520.2</c:v>
                </c:pt>
                <c:pt idx="6">
                  <c:v>489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Activity Per Day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'Spendings on food'!$N$3:$N$9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'Spendings on food'!$O$3:$O$9</c:f>
              <c:numCache>
                <c:formatCode>General</c:formatCode>
                <c:ptCount val="7"/>
                <c:pt idx="0">
                  <c:v>33</c:v>
                </c:pt>
                <c:pt idx="1">
                  <c:v>35</c:v>
                </c:pt>
                <c:pt idx="2">
                  <c:v>32</c:v>
                </c:pt>
                <c:pt idx="3">
                  <c:v>33</c:v>
                </c:pt>
                <c:pt idx="4">
                  <c:v>30</c:v>
                </c:pt>
                <c:pt idx="5">
                  <c:v>32</c:v>
                </c:pt>
                <c:pt idx="6">
                  <c:v>35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'Spendings on food'!$N$3:$N$9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'Spendings on food'!$P$3:$P$9</c:f>
              <c:numCache>
                <c:formatCode>General</c:formatCode>
                <c:ptCount val="7"/>
                <c:pt idx="0">
                  <c:v>6</c:v>
                </c:pt>
                <c:pt idx="1">
                  <c:v>15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8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0853150"/>
        <c:axId val="385085064"/>
      </c:lineChart>
      <c:catAx>
        <c:axId val="908531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085064"/>
        <c:crosses val="autoZero"/>
        <c:auto val="1"/>
        <c:lblAlgn val="ctr"/>
        <c:lblOffset val="100"/>
        <c:noMultiLvlLbl val="0"/>
      </c:catAx>
      <c:valAx>
        <c:axId val="38508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85315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35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0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6350</xdr:colOff>
      <xdr:row>0</xdr:row>
      <xdr:rowOff>9525</xdr:rowOff>
    </xdr:from>
    <xdr:to>
      <xdr:col>13</xdr:col>
      <xdr:colOff>536575</xdr:colOff>
      <xdr:row>14</xdr:row>
      <xdr:rowOff>38735</xdr:rowOff>
    </xdr:to>
    <xdr:graphicFrame>
      <xdr:nvGraphicFramePr>
        <xdr:cNvPr id="2" name="Chart 1"/>
        <xdr:cNvGraphicFramePr/>
      </xdr:nvGraphicFramePr>
      <xdr:xfrm>
        <a:off x="3511550" y="9525"/>
        <a:ext cx="6626225" cy="2696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26035</xdr:colOff>
      <xdr:row>20</xdr:row>
      <xdr:rowOff>22225</xdr:rowOff>
    </xdr:from>
    <xdr:to>
      <xdr:col>5</xdr:col>
      <xdr:colOff>840740</xdr:colOff>
      <xdr:row>41</xdr:row>
      <xdr:rowOff>174625</xdr:rowOff>
    </xdr:to>
    <xdr:graphicFrame>
      <xdr:nvGraphicFramePr>
        <xdr:cNvPr id="2" name="Chart 1"/>
        <xdr:cNvGraphicFramePr/>
      </xdr:nvGraphicFramePr>
      <xdr:xfrm>
        <a:off x="26035" y="3832225"/>
        <a:ext cx="8415655" cy="4152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15875</xdr:colOff>
      <xdr:row>19</xdr:row>
      <xdr:rowOff>184150</xdr:rowOff>
    </xdr:from>
    <xdr:to>
      <xdr:col>16</xdr:col>
      <xdr:colOff>21590</xdr:colOff>
      <xdr:row>42</xdr:row>
      <xdr:rowOff>3175</xdr:rowOff>
    </xdr:to>
    <xdr:graphicFrame>
      <xdr:nvGraphicFramePr>
        <xdr:cNvPr id="3" name="Chart 2"/>
        <xdr:cNvGraphicFramePr/>
      </xdr:nvGraphicFramePr>
      <xdr:xfrm>
        <a:off x="9959975" y="3803650"/>
        <a:ext cx="8568690" cy="4200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32</xdr:row>
      <xdr:rowOff>69215</xdr:rowOff>
    </xdr:from>
    <xdr:to>
      <xdr:col>6</xdr:col>
      <xdr:colOff>1195705</xdr:colOff>
      <xdr:row>56</xdr:row>
      <xdr:rowOff>21590</xdr:rowOff>
    </xdr:to>
    <xdr:graphicFrame>
      <xdr:nvGraphicFramePr>
        <xdr:cNvPr id="2" name="Chart 1"/>
        <xdr:cNvGraphicFramePr/>
      </xdr:nvGraphicFramePr>
      <xdr:xfrm>
        <a:off x="9525" y="6165215"/>
        <a:ext cx="8101330" cy="4524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10</xdr:row>
      <xdr:rowOff>12700</xdr:rowOff>
    </xdr:from>
    <xdr:to>
      <xdr:col>12</xdr:col>
      <xdr:colOff>517525</xdr:colOff>
      <xdr:row>26</xdr:row>
      <xdr:rowOff>31115</xdr:rowOff>
    </xdr:to>
    <xdr:graphicFrame>
      <xdr:nvGraphicFramePr>
        <xdr:cNvPr id="3" name="Chart 2"/>
        <xdr:cNvGraphicFramePr/>
      </xdr:nvGraphicFramePr>
      <xdr:xfrm>
        <a:off x="9378950" y="1917700"/>
        <a:ext cx="4997450" cy="3066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6350</xdr:colOff>
      <xdr:row>10</xdr:row>
      <xdr:rowOff>22860</xdr:rowOff>
    </xdr:from>
    <xdr:to>
      <xdr:col>18</xdr:col>
      <xdr:colOff>335280</xdr:colOff>
      <xdr:row>26</xdr:row>
      <xdr:rowOff>3175</xdr:rowOff>
    </xdr:to>
    <xdr:graphicFrame>
      <xdr:nvGraphicFramePr>
        <xdr:cNvPr id="4" name="Chart 3"/>
        <xdr:cNvGraphicFramePr/>
      </xdr:nvGraphicFramePr>
      <xdr:xfrm>
        <a:off x="15503525" y="1927860"/>
        <a:ext cx="4605655" cy="3028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61.5626967593" refreshedBy="Αργύρης" recordCount="274">
  <cacheSource type="worksheet">
    <worksheetSource ref="A1:M275" sheet="Information"/>
  </cacheSource>
  <cacheFields count="13">
    <cacheField name="Month" numFmtId="16">
      <sharedItems count="9">
        <s v="January"/>
        <s v="February"/>
        <s v="March"/>
        <s v="April"/>
        <s v="May"/>
        <s v="June"/>
        <s v="July"/>
        <s v="August"/>
        <s v="September"/>
      </sharedItems>
    </cacheField>
    <cacheField name="Date" numFmtId="16">
      <sharedItems containsSemiMixedTypes="0" containsString="0" containsNonDate="0" containsDate="1" minDate="2024-01-01T00:00:00" maxDate="2024-09-30T00:00:00" count="274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</sharedItems>
    </cacheField>
    <cacheField name="Morning" numFmtId="0">
      <sharedItems containsSemiMixedTypes="0" containsString="0" containsNumber="1" containsInteger="1" minValue="0" maxValue="30" count="11">
        <n v="0"/>
        <n v="2"/>
        <n v="5"/>
        <n v="3"/>
        <n v="12"/>
        <n v="4"/>
        <n v="6"/>
        <n v="14"/>
        <n v="20"/>
        <n v="30"/>
        <n v="1"/>
      </sharedItems>
    </cacheField>
    <cacheField name="Noon" numFmtId="0">
      <sharedItems containsSemiMixedTypes="0" containsString="0" containsNumber="1" containsInteger="1" minValue="0" maxValue="50" count="13">
        <n v="0"/>
        <n v="6"/>
        <n v="17"/>
        <n v="5"/>
        <n v="36"/>
        <n v="13"/>
        <n v="7"/>
        <n v="4"/>
        <n v="50"/>
        <n v="12"/>
        <n v="11"/>
        <n v="8"/>
        <n v="30"/>
      </sharedItems>
    </cacheField>
    <cacheField name="Afternoon" numFmtId="0">
      <sharedItems containsSemiMixedTypes="0" containsString="0" containsNumber="1" minValue="0" maxValue="12" count="11">
        <n v="0"/>
        <n v="3"/>
        <n v="4"/>
        <n v="5"/>
        <n v="7"/>
        <n v="8"/>
        <n v="2"/>
        <n v="6"/>
        <n v="1.5"/>
        <n v="1.2"/>
        <n v="12"/>
      </sharedItems>
    </cacheField>
    <cacheField name="Night" numFmtId="0">
      <sharedItems containsSemiMixedTypes="0" containsString="0" containsNumber="1" minValue="0" maxValue="90" count="15">
        <n v="0"/>
        <n v="9"/>
        <n v="7"/>
        <n v="6"/>
        <n v="5"/>
        <n v="13"/>
        <n v="11"/>
        <n v="10"/>
        <n v="21"/>
        <n v="90"/>
        <n v="4"/>
        <n v="3.5"/>
        <n v="80"/>
        <n v="8"/>
        <n v="12"/>
      </sharedItems>
    </cacheField>
    <cacheField name="Brunch" numFmtId="0">
      <sharedItems containsSemiMixedTypes="0" containsString="0" containsNumber="1" containsInteger="1" minValue="0" maxValue="25" count="12">
        <n v="0"/>
        <n v="9"/>
        <n v="5"/>
        <n v="7"/>
        <n v="6"/>
        <n v="3"/>
        <n v="4"/>
        <n v="11"/>
        <n v="25"/>
        <n v="10"/>
        <n v="12"/>
        <n v="8"/>
      </sharedItems>
    </cacheField>
    <cacheField name="Walking outside" numFmtId="0">
      <sharedItems count="2">
        <s v="Y"/>
        <s v="N"/>
      </sharedItems>
    </cacheField>
    <cacheField name="Coffee(Quantity)" numFmtId="0">
      <sharedItems containsSemiMixedTypes="0" containsString="0" containsNumber="1" containsInteger="1" minValue="0" maxValue="3" count="4">
        <n v="0"/>
        <n v="2"/>
        <n v="1"/>
        <n v="3"/>
      </sharedItems>
    </cacheField>
    <cacheField name="Studying Time(minutes)" numFmtId="0">
      <sharedItems containsSemiMixedTypes="0" containsString="0" containsNumber="1" containsInteger="1" minValue="0" maxValue="320" count="18">
        <n v="0"/>
        <n v="10"/>
        <n v="20"/>
        <n v="15"/>
        <n v="30"/>
        <n v="40"/>
        <n v="35"/>
        <n v="60"/>
        <n v="50"/>
        <n v="120"/>
        <n v="80"/>
        <n v="90"/>
        <n v="70"/>
        <n v="150"/>
        <n v="160"/>
        <n v="140"/>
        <n v="300"/>
        <n v="320"/>
      </sharedItems>
    </cacheField>
    <cacheField name="Hanging out" numFmtId="0">
      <sharedItems count="2">
        <s v="N"/>
        <s v="Y"/>
      </sharedItems>
    </cacheField>
    <cacheField name="Sleeping Schedule(hours)" numFmtId="0">
      <sharedItems containsSemiMixedTypes="0" containsString="0" containsNumber="1" containsInteger="1" minValue="0" maxValue="13" count="9">
        <n v="8"/>
        <n v="7"/>
        <n v="6"/>
        <n v="5"/>
        <n v="10"/>
        <n v="3"/>
        <n v="11"/>
        <n v="9"/>
        <n v="13"/>
      </sharedItems>
    </cacheField>
    <cacheField name="Spendings" numFmtId="0">
      <sharedItems containsSemiMixedTypes="0" containsString="0" containsNumber="1" containsInteger="1" minValue="0" maxValue="1120" count="21">
        <n v="13"/>
        <n v="8"/>
        <n v="0"/>
        <n v="30"/>
        <n v="75"/>
        <n v="60"/>
        <n v="35"/>
        <n v="79"/>
        <n v="15"/>
        <n v="17"/>
        <n v="22"/>
        <n v="5"/>
        <n v="21"/>
        <n v="100"/>
        <n v="130"/>
        <n v="24"/>
        <n v="90"/>
        <n v="900"/>
        <n v="1120"/>
        <n v="44"/>
        <n v="6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4">
  <r>
    <x v="0"/>
    <x v="0"/>
    <x v="0"/>
    <x v="0"/>
    <x v="0"/>
    <x v="0"/>
    <x v="0"/>
    <x v="0"/>
    <x v="0"/>
    <x v="0"/>
    <x v="0"/>
    <x v="0"/>
    <x v="0"/>
  </r>
  <r>
    <x v="0"/>
    <x v="1"/>
    <x v="1"/>
    <x v="0"/>
    <x v="0"/>
    <x v="0"/>
    <x v="0"/>
    <x v="0"/>
    <x v="1"/>
    <x v="1"/>
    <x v="0"/>
    <x v="0"/>
    <x v="1"/>
  </r>
  <r>
    <x v="0"/>
    <x v="2"/>
    <x v="0"/>
    <x v="0"/>
    <x v="1"/>
    <x v="0"/>
    <x v="0"/>
    <x v="0"/>
    <x v="1"/>
    <x v="2"/>
    <x v="0"/>
    <x v="0"/>
    <x v="2"/>
  </r>
  <r>
    <x v="0"/>
    <x v="3"/>
    <x v="0"/>
    <x v="0"/>
    <x v="1"/>
    <x v="0"/>
    <x v="0"/>
    <x v="0"/>
    <x v="1"/>
    <x v="2"/>
    <x v="0"/>
    <x v="0"/>
    <x v="2"/>
  </r>
  <r>
    <x v="0"/>
    <x v="4"/>
    <x v="0"/>
    <x v="0"/>
    <x v="2"/>
    <x v="0"/>
    <x v="0"/>
    <x v="1"/>
    <x v="2"/>
    <x v="3"/>
    <x v="0"/>
    <x v="0"/>
    <x v="2"/>
  </r>
  <r>
    <x v="0"/>
    <x v="5"/>
    <x v="0"/>
    <x v="0"/>
    <x v="2"/>
    <x v="0"/>
    <x v="0"/>
    <x v="1"/>
    <x v="2"/>
    <x v="3"/>
    <x v="0"/>
    <x v="0"/>
    <x v="2"/>
  </r>
  <r>
    <x v="0"/>
    <x v="6"/>
    <x v="0"/>
    <x v="0"/>
    <x v="1"/>
    <x v="0"/>
    <x v="0"/>
    <x v="1"/>
    <x v="2"/>
    <x v="2"/>
    <x v="1"/>
    <x v="0"/>
    <x v="2"/>
  </r>
  <r>
    <x v="0"/>
    <x v="7"/>
    <x v="0"/>
    <x v="0"/>
    <x v="1"/>
    <x v="0"/>
    <x v="0"/>
    <x v="1"/>
    <x v="2"/>
    <x v="1"/>
    <x v="1"/>
    <x v="0"/>
    <x v="2"/>
  </r>
  <r>
    <x v="0"/>
    <x v="8"/>
    <x v="0"/>
    <x v="1"/>
    <x v="0"/>
    <x v="0"/>
    <x v="0"/>
    <x v="0"/>
    <x v="1"/>
    <x v="4"/>
    <x v="1"/>
    <x v="1"/>
    <x v="2"/>
  </r>
  <r>
    <x v="0"/>
    <x v="9"/>
    <x v="1"/>
    <x v="1"/>
    <x v="0"/>
    <x v="0"/>
    <x v="0"/>
    <x v="0"/>
    <x v="1"/>
    <x v="4"/>
    <x v="1"/>
    <x v="1"/>
    <x v="2"/>
  </r>
  <r>
    <x v="0"/>
    <x v="10"/>
    <x v="0"/>
    <x v="1"/>
    <x v="0"/>
    <x v="0"/>
    <x v="0"/>
    <x v="0"/>
    <x v="1"/>
    <x v="4"/>
    <x v="0"/>
    <x v="2"/>
    <x v="2"/>
  </r>
  <r>
    <x v="0"/>
    <x v="11"/>
    <x v="0"/>
    <x v="0"/>
    <x v="2"/>
    <x v="0"/>
    <x v="0"/>
    <x v="1"/>
    <x v="1"/>
    <x v="5"/>
    <x v="0"/>
    <x v="1"/>
    <x v="3"/>
  </r>
  <r>
    <x v="0"/>
    <x v="12"/>
    <x v="0"/>
    <x v="0"/>
    <x v="0"/>
    <x v="0"/>
    <x v="0"/>
    <x v="0"/>
    <x v="2"/>
    <x v="6"/>
    <x v="1"/>
    <x v="1"/>
    <x v="4"/>
  </r>
  <r>
    <x v="0"/>
    <x v="13"/>
    <x v="0"/>
    <x v="0"/>
    <x v="3"/>
    <x v="0"/>
    <x v="1"/>
    <x v="0"/>
    <x v="2"/>
    <x v="5"/>
    <x v="1"/>
    <x v="2"/>
    <x v="2"/>
  </r>
  <r>
    <x v="0"/>
    <x v="14"/>
    <x v="0"/>
    <x v="0"/>
    <x v="0"/>
    <x v="0"/>
    <x v="0"/>
    <x v="0"/>
    <x v="1"/>
    <x v="5"/>
    <x v="0"/>
    <x v="2"/>
    <x v="2"/>
  </r>
  <r>
    <x v="0"/>
    <x v="15"/>
    <x v="0"/>
    <x v="0"/>
    <x v="0"/>
    <x v="0"/>
    <x v="1"/>
    <x v="0"/>
    <x v="1"/>
    <x v="5"/>
    <x v="1"/>
    <x v="1"/>
    <x v="2"/>
  </r>
  <r>
    <x v="0"/>
    <x v="16"/>
    <x v="2"/>
    <x v="0"/>
    <x v="0"/>
    <x v="0"/>
    <x v="2"/>
    <x v="0"/>
    <x v="1"/>
    <x v="5"/>
    <x v="1"/>
    <x v="1"/>
    <x v="2"/>
  </r>
  <r>
    <x v="0"/>
    <x v="17"/>
    <x v="0"/>
    <x v="0"/>
    <x v="0"/>
    <x v="0"/>
    <x v="2"/>
    <x v="0"/>
    <x v="2"/>
    <x v="1"/>
    <x v="1"/>
    <x v="1"/>
    <x v="2"/>
  </r>
  <r>
    <x v="0"/>
    <x v="18"/>
    <x v="0"/>
    <x v="0"/>
    <x v="0"/>
    <x v="0"/>
    <x v="0"/>
    <x v="0"/>
    <x v="1"/>
    <x v="1"/>
    <x v="1"/>
    <x v="0"/>
    <x v="2"/>
  </r>
  <r>
    <x v="0"/>
    <x v="19"/>
    <x v="0"/>
    <x v="2"/>
    <x v="0"/>
    <x v="1"/>
    <x v="0"/>
    <x v="0"/>
    <x v="1"/>
    <x v="1"/>
    <x v="1"/>
    <x v="0"/>
    <x v="2"/>
  </r>
  <r>
    <x v="0"/>
    <x v="20"/>
    <x v="0"/>
    <x v="0"/>
    <x v="0"/>
    <x v="1"/>
    <x v="0"/>
    <x v="0"/>
    <x v="0"/>
    <x v="2"/>
    <x v="0"/>
    <x v="0"/>
    <x v="2"/>
  </r>
  <r>
    <x v="0"/>
    <x v="21"/>
    <x v="1"/>
    <x v="0"/>
    <x v="4"/>
    <x v="0"/>
    <x v="0"/>
    <x v="1"/>
    <x v="1"/>
    <x v="2"/>
    <x v="0"/>
    <x v="1"/>
    <x v="2"/>
  </r>
  <r>
    <x v="0"/>
    <x v="22"/>
    <x v="0"/>
    <x v="0"/>
    <x v="3"/>
    <x v="0"/>
    <x v="0"/>
    <x v="1"/>
    <x v="2"/>
    <x v="0"/>
    <x v="0"/>
    <x v="1"/>
    <x v="2"/>
  </r>
  <r>
    <x v="0"/>
    <x v="23"/>
    <x v="0"/>
    <x v="0"/>
    <x v="0"/>
    <x v="2"/>
    <x v="0"/>
    <x v="1"/>
    <x v="0"/>
    <x v="0"/>
    <x v="0"/>
    <x v="2"/>
    <x v="2"/>
  </r>
  <r>
    <x v="0"/>
    <x v="24"/>
    <x v="0"/>
    <x v="0"/>
    <x v="0"/>
    <x v="0"/>
    <x v="0"/>
    <x v="1"/>
    <x v="2"/>
    <x v="2"/>
    <x v="0"/>
    <x v="2"/>
    <x v="2"/>
  </r>
  <r>
    <x v="0"/>
    <x v="25"/>
    <x v="0"/>
    <x v="0"/>
    <x v="0"/>
    <x v="0"/>
    <x v="0"/>
    <x v="1"/>
    <x v="1"/>
    <x v="2"/>
    <x v="0"/>
    <x v="1"/>
    <x v="2"/>
  </r>
  <r>
    <x v="0"/>
    <x v="26"/>
    <x v="1"/>
    <x v="0"/>
    <x v="0"/>
    <x v="0"/>
    <x v="0"/>
    <x v="1"/>
    <x v="2"/>
    <x v="4"/>
    <x v="0"/>
    <x v="0"/>
    <x v="2"/>
  </r>
  <r>
    <x v="0"/>
    <x v="27"/>
    <x v="0"/>
    <x v="0"/>
    <x v="2"/>
    <x v="0"/>
    <x v="3"/>
    <x v="0"/>
    <x v="2"/>
    <x v="4"/>
    <x v="1"/>
    <x v="0"/>
    <x v="2"/>
  </r>
  <r>
    <x v="0"/>
    <x v="28"/>
    <x v="0"/>
    <x v="0"/>
    <x v="1"/>
    <x v="0"/>
    <x v="0"/>
    <x v="0"/>
    <x v="2"/>
    <x v="4"/>
    <x v="0"/>
    <x v="0"/>
    <x v="2"/>
  </r>
  <r>
    <x v="0"/>
    <x v="29"/>
    <x v="3"/>
    <x v="3"/>
    <x v="0"/>
    <x v="3"/>
    <x v="0"/>
    <x v="0"/>
    <x v="1"/>
    <x v="4"/>
    <x v="0"/>
    <x v="0"/>
    <x v="5"/>
  </r>
  <r>
    <x v="0"/>
    <x v="30"/>
    <x v="0"/>
    <x v="0"/>
    <x v="0"/>
    <x v="0"/>
    <x v="0"/>
    <x v="1"/>
    <x v="2"/>
    <x v="4"/>
    <x v="0"/>
    <x v="1"/>
    <x v="2"/>
  </r>
  <r>
    <x v="1"/>
    <x v="31"/>
    <x v="0"/>
    <x v="0"/>
    <x v="0"/>
    <x v="0"/>
    <x v="0"/>
    <x v="0"/>
    <x v="1"/>
    <x v="7"/>
    <x v="0"/>
    <x v="2"/>
    <x v="0"/>
  </r>
  <r>
    <x v="1"/>
    <x v="32"/>
    <x v="0"/>
    <x v="0"/>
    <x v="3"/>
    <x v="0"/>
    <x v="0"/>
    <x v="0"/>
    <x v="1"/>
    <x v="0"/>
    <x v="0"/>
    <x v="2"/>
    <x v="1"/>
  </r>
  <r>
    <x v="1"/>
    <x v="33"/>
    <x v="0"/>
    <x v="0"/>
    <x v="0"/>
    <x v="0"/>
    <x v="4"/>
    <x v="0"/>
    <x v="1"/>
    <x v="0"/>
    <x v="1"/>
    <x v="3"/>
    <x v="2"/>
  </r>
  <r>
    <x v="1"/>
    <x v="34"/>
    <x v="0"/>
    <x v="0"/>
    <x v="0"/>
    <x v="0"/>
    <x v="5"/>
    <x v="0"/>
    <x v="2"/>
    <x v="7"/>
    <x v="1"/>
    <x v="2"/>
    <x v="2"/>
  </r>
  <r>
    <x v="1"/>
    <x v="35"/>
    <x v="0"/>
    <x v="0"/>
    <x v="0"/>
    <x v="2"/>
    <x v="5"/>
    <x v="1"/>
    <x v="2"/>
    <x v="7"/>
    <x v="1"/>
    <x v="2"/>
    <x v="2"/>
  </r>
  <r>
    <x v="1"/>
    <x v="36"/>
    <x v="0"/>
    <x v="0"/>
    <x v="5"/>
    <x v="0"/>
    <x v="1"/>
    <x v="0"/>
    <x v="1"/>
    <x v="2"/>
    <x v="1"/>
    <x v="2"/>
    <x v="2"/>
  </r>
  <r>
    <x v="1"/>
    <x v="37"/>
    <x v="0"/>
    <x v="0"/>
    <x v="6"/>
    <x v="0"/>
    <x v="0"/>
    <x v="0"/>
    <x v="2"/>
    <x v="2"/>
    <x v="0"/>
    <x v="1"/>
    <x v="2"/>
  </r>
  <r>
    <x v="1"/>
    <x v="38"/>
    <x v="0"/>
    <x v="0"/>
    <x v="0"/>
    <x v="0"/>
    <x v="0"/>
    <x v="0"/>
    <x v="2"/>
    <x v="2"/>
    <x v="0"/>
    <x v="2"/>
    <x v="2"/>
  </r>
  <r>
    <x v="1"/>
    <x v="39"/>
    <x v="0"/>
    <x v="0"/>
    <x v="7"/>
    <x v="0"/>
    <x v="0"/>
    <x v="0"/>
    <x v="2"/>
    <x v="4"/>
    <x v="0"/>
    <x v="1"/>
    <x v="2"/>
  </r>
  <r>
    <x v="1"/>
    <x v="40"/>
    <x v="4"/>
    <x v="4"/>
    <x v="7"/>
    <x v="0"/>
    <x v="6"/>
    <x v="0"/>
    <x v="1"/>
    <x v="4"/>
    <x v="1"/>
    <x v="1"/>
    <x v="2"/>
  </r>
  <r>
    <x v="1"/>
    <x v="41"/>
    <x v="0"/>
    <x v="0"/>
    <x v="0"/>
    <x v="4"/>
    <x v="6"/>
    <x v="0"/>
    <x v="2"/>
    <x v="0"/>
    <x v="1"/>
    <x v="1"/>
    <x v="2"/>
  </r>
  <r>
    <x v="1"/>
    <x v="42"/>
    <x v="0"/>
    <x v="0"/>
    <x v="0"/>
    <x v="4"/>
    <x v="5"/>
    <x v="1"/>
    <x v="1"/>
    <x v="0"/>
    <x v="1"/>
    <x v="1"/>
    <x v="3"/>
  </r>
  <r>
    <x v="1"/>
    <x v="43"/>
    <x v="2"/>
    <x v="0"/>
    <x v="0"/>
    <x v="0"/>
    <x v="6"/>
    <x v="0"/>
    <x v="2"/>
    <x v="1"/>
    <x v="1"/>
    <x v="1"/>
    <x v="2"/>
  </r>
  <r>
    <x v="1"/>
    <x v="44"/>
    <x v="0"/>
    <x v="0"/>
    <x v="1"/>
    <x v="0"/>
    <x v="0"/>
    <x v="1"/>
    <x v="2"/>
    <x v="1"/>
    <x v="0"/>
    <x v="0"/>
    <x v="2"/>
  </r>
  <r>
    <x v="1"/>
    <x v="45"/>
    <x v="0"/>
    <x v="0"/>
    <x v="1"/>
    <x v="0"/>
    <x v="0"/>
    <x v="1"/>
    <x v="1"/>
    <x v="4"/>
    <x v="0"/>
    <x v="0"/>
    <x v="2"/>
  </r>
  <r>
    <x v="1"/>
    <x v="46"/>
    <x v="0"/>
    <x v="0"/>
    <x v="1"/>
    <x v="0"/>
    <x v="0"/>
    <x v="1"/>
    <x v="1"/>
    <x v="4"/>
    <x v="0"/>
    <x v="0"/>
    <x v="2"/>
  </r>
  <r>
    <x v="1"/>
    <x v="47"/>
    <x v="0"/>
    <x v="0"/>
    <x v="1"/>
    <x v="0"/>
    <x v="0"/>
    <x v="1"/>
    <x v="1"/>
    <x v="4"/>
    <x v="0"/>
    <x v="0"/>
    <x v="2"/>
  </r>
  <r>
    <x v="1"/>
    <x v="48"/>
    <x v="0"/>
    <x v="0"/>
    <x v="1"/>
    <x v="0"/>
    <x v="0"/>
    <x v="1"/>
    <x v="1"/>
    <x v="4"/>
    <x v="0"/>
    <x v="0"/>
    <x v="2"/>
  </r>
  <r>
    <x v="1"/>
    <x v="49"/>
    <x v="0"/>
    <x v="0"/>
    <x v="1"/>
    <x v="0"/>
    <x v="0"/>
    <x v="1"/>
    <x v="1"/>
    <x v="4"/>
    <x v="0"/>
    <x v="0"/>
    <x v="2"/>
  </r>
  <r>
    <x v="1"/>
    <x v="50"/>
    <x v="0"/>
    <x v="3"/>
    <x v="0"/>
    <x v="0"/>
    <x v="6"/>
    <x v="1"/>
    <x v="1"/>
    <x v="4"/>
    <x v="1"/>
    <x v="0"/>
    <x v="2"/>
  </r>
  <r>
    <x v="1"/>
    <x v="51"/>
    <x v="0"/>
    <x v="3"/>
    <x v="0"/>
    <x v="0"/>
    <x v="6"/>
    <x v="1"/>
    <x v="1"/>
    <x v="4"/>
    <x v="1"/>
    <x v="0"/>
    <x v="2"/>
  </r>
  <r>
    <x v="1"/>
    <x v="52"/>
    <x v="0"/>
    <x v="0"/>
    <x v="1"/>
    <x v="0"/>
    <x v="0"/>
    <x v="1"/>
    <x v="1"/>
    <x v="4"/>
    <x v="0"/>
    <x v="4"/>
    <x v="2"/>
  </r>
  <r>
    <x v="1"/>
    <x v="53"/>
    <x v="0"/>
    <x v="0"/>
    <x v="1"/>
    <x v="0"/>
    <x v="0"/>
    <x v="1"/>
    <x v="1"/>
    <x v="4"/>
    <x v="0"/>
    <x v="1"/>
    <x v="2"/>
  </r>
  <r>
    <x v="1"/>
    <x v="54"/>
    <x v="0"/>
    <x v="0"/>
    <x v="1"/>
    <x v="0"/>
    <x v="0"/>
    <x v="1"/>
    <x v="1"/>
    <x v="4"/>
    <x v="0"/>
    <x v="1"/>
    <x v="2"/>
  </r>
  <r>
    <x v="1"/>
    <x v="55"/>
    <x v="0"/>
    <x v="0"/>
    <x v="6"/>
    <x v="0"/>
    <x v="0"/>
    <x v="1"/>
    <x v="2"/>
    <x v="0"/>
    <x v="0"/>
    <x v="2"/>
    <x v="2"/>
  </r>
  <r>
    <x v="1"/>
    <x v="56"/>
    <x v="0"/>
    <x v="0"/>
    <x v="8"/>
    <x v="0"/>
    <x v="0"/>
    <x v="1"/>
    <x v="2"/>
    <x v="0"/>
    <x v="0"/>
    <x v="5"/>
    <x v="2"/>
  </r>
  <r>
    <x v="1"/>
    <x v="57"/>
    <x v="0"/>
    <x v="0"/>
    <x v="6"/>
    <x v="0"/>
    <x v="0"/>
    <x v="1"/>
    <x v="2"/>
    <x v="2"/>
    <x v="0"/>
    <x v="4"/>
    <x v="2"/>
  </r>
  <r>
    <x v="1"/>
    <x v="58"/>
    <x v="0"/>
    <x v="0"/>
    <x v="3"/>
    <x v="0"/>
    <x v="0"/>
    <x v="0"/>
    <x v="2"/>
    <x v="2"/>
    <x v="0"/>
    <x v="6"/>
    <x v="2"/>
  </r>
  <r>
    <x v="1"/>
    <x v="59"/>
    <x v="0"/>
    <x v="0"/>
    <x v="2"/>
    <x v="5"/>
    <x v="0"/>
    <x v="0"/>
    <x v="2"/>
    <x v="2"/>
    <x v="0"/>
    <x v="1"/>
    <x v="2"/>
  </r>
  <r>
    <x v="2"/>
    <x v="60"/>
    <x v="0"/>
    <x v="0"/>
    <x v="0"/>
    <x v="1"/>
    <x v="0"/>
    <x v="1"/>
    <x v="0"/>
    <x v="8"/>
    <x v="0"/>
    <x v="0"/>
    <x v="0"/>
  </r>
  <r>
    <x v="2"/>
    <x v="61"/>
    <x v="0"/>
    <x v="0"/>
    <x v="0"/>
    <x v="6"/>
    <x v="0"/>
    <x v="1"/>
    <x v="2"/>
    <x v="7"/>
    <x v="0"/>
    <x v="0"/>
    <x v="1"/>
  </r>
  <r>
    <x v="2"/>
    <x v="62"/>
    <x v="0"/>
    <x v="0"/>
    <x v="0"/>
    <x v="2"/>
    <x v="0"/>
    <x v="0"/>
    <x v="2"/>
    <x v="9"/>
    <x v="0"/>
    <x v="0"/>
    <x v="2"/>
  </r>
  <r>
    <x v="2"/>
    <x v="63"/>
    <x v="0"/>
    <x v="0"/>
    <x v="0"/>
    <x v="0"/>
    <x v="0"/>
    <x v="0"/>
    <x v="2"/>
    <x v="0"/>
    <x v="0"/>
    <x v="0"/>
    <x v="2"/>
  </r>
  <r>
    <x v="2"/>
    <x v="64"/>
    <x v="0"/>
    <x v="0"/>
    <x v="0"/>
    <x v="0"/>
    <x v="0"/>
    <x v="0"/>
    <x v="2"/>
    <x v="0"/>
    <x v="0"/>
    <x v="0"/>
    <x v="2"/>
  </r>
  <r>
    <x v="2"/>
    <x v="65"/>
    <x v="0"/>
    <x v="0"/>
    <x v="0"/>
    <x v="0"/>
    <x v="0"/>
    <x v="0"/>
    <x v="2"/>
    <x v="0"/>
    <x v="0"/>
    <x v="0"/>
    <x v="2"/>
  </r>
  <r>
    <x v="2"/>
    <x v="66"/>
    <x v="0"/>
    <x v="0"/>
    <x v="0"/>
    <x v="7"/>
    <x v="0"/>
    <x v="0"/>
    <x v="2"/>
    <x v="4"/>
    <x v="0"/>
    <x v="0"/>
    <x v="2"/>
  </r>
  <r>
    <x v="2"/>
    <x v="67"/>
    <x v="0"/>
    <x v="0"/>
    <x v="0"/>
    <x v="0"/>
    <x v="0"/>
    <x v="0"/>
    <x v="2"/>
    <x v="5"/>
    <x v="0"/>
    <x v="0"/>
    <x v="2"/>
  </r>
  <r>
    <x v="2"/>
    <x v="68"/>
    <x v="0"/>
    <x v="0"/>
    <x v="9"/>
    <x v="0"/>
    <x v="0"/>
    <x v="0"/>
    <x v="2"/>
    <x v="8"/>
    <x v="0"/>
    <x v="0"/>
    <x v="6"/>
  </r>
  <r>
    <x v="2"/>
    <x v="69"/>
    <x v="0"/>
    <x v="0"/>
    <x v="6"/>
    <x v="0"/>
    <x v="0"/>
    <x v="0"/>
    <x v="1"/>
    <x v="8"/>
    <x v="0"/>
    <x v="0"/>
    <x v="7"/>
  </r>
  <r>
    <x v="2"/>
    <x v="70"/>
    <x v="0"/>
    <x v="0"/>
    <x v="6"/>
    <x v="0"/>
    <x v="0"/>
    <x v="0"/>
    <x v="1"/>
    <x v="8"/>
    <x v="0"/>
    <x v="0"/>
    <x v="2"/>
  </r>
  <r>
    <x v="2"/>
    <x v="71"/>
    <x v="5"/>
    <x v="0"/>
    <x v="6"/>
    <x v="1"/>
    <x v="6"/>
    <x v="0"/>
    <x v="2"/>
    <x v="0"/>
    <x v="1"/>
    <x v="1"/>
    <x v="2"/>
  </r>
  <r>
    <x v="2"/>
    <x v="72"/>
    <x v="2"/>
    <x v="5"/>
    <x v="0"/>
    <x v="7"/>
    <x v="2"/>
    <x v="0"/>
    <x v="2"/>
    <x v="0"/>
    <x v="1"/>
    <x v="1"/>
    <x v="0"/>
  </r>
  <r>
    <x v="2"/>
    <x v="73"/>
    <x v="5"/>
    <x v="6"/>
    <x v="0"/>
    <x v="6"/>
    <x v="2"/>
    <x v="0"/>
    <x v="2"/>
    <x v="0"/>
    <x v="1"/>
    <x v="1"/>
    <x v="2"/>
  </r>
  <r>
    <x v="2"/>
    <x v="74"/>
    <x v="3"/>
    <x v="1"/>
    <x v="0"/>
    <x v="8"/>
    <x v="2"/>
    <x v="0"/>
    <x v="2"/>
    <x v="0"/>
    <x v="1"/>
    <x v="1"/>
    <x v="8"/>
  </r>
  <r>
    <x v="2"/>
    <x v="75"/>
    <x v="2"/>
    <x v="3"/>
    <x v="0"/>
    <x v="0"/>
    <x v="6"/>
    <x v="0"/>
    <x v="2"/>
    <x v="0"/>
    <x v="1"/>
    <x v="2"/>
    <x v="2"/>
  </r>
  <r>
    <x v="2"/>
    <x v="76"/>
    <x v="6"/>
    <x v="6"/>
    <x v="0"/>
    <x v="0"/>
    <x v="3"/>
    <x v="0"/>
    <x v="2"/>
    <x v="0"/>
    <x v="1"/>
    <x v="0"/>
    <x v="9"/>
  </r>
  <r>
    <x v="2"/>
    <x v="77"/>
    <x v="5"/>
    <x v="7"/>
    <x v="0"/>
    <x v="1"/>
    <x v="3"/>
    <x v="0"/>
    <x v="2"/>
    <x v="0"/>
    <x v="1"/>
    <x v="1"/>
    <x v="2"/>
  </r>
  <r>
    <x v="2"/>
    <x v="78"/>
    <x v="3"/>
    <x v="6"/>
    <x v="0"/>
    <x v="6"/>
    <x v="4"/>
    <x v="0"/>
    <x v="2"/>
    <x v="0"/>
    <x v="1"/>
    <x v="1"/>
    <x v="2"/>
  </r>
  <r>
    <x v="2"/>
    <x v="79"/>
    <x v="0"/>
    <x v="1"/>
    <x v="0"/>
    <x v="0"/>
    <x v="0"/>
    <x v="0"/>
    <x v="2"/>
    <x v="8"/>
    <x v="1"/>
    <x v="0"/>
    <x v="2"/>
  </r>
  <r>
    <x v="2"/>
    <x v="80"/>
    <x v="0"/>
    <x v="7"/>
    <x v="0"/>
    <x v="0"/>
    <x v="0"/>
    <x v="0"/>
    <x v="2"/>
    <x v="8"/>
    <x v="0"/>
    <x v="0"/>
    <x v="2"/>
  </r>
  <r>
    <x v="2"/>
    <x v="81"/>
    <x v="0"/>
    <x v="0"/>
    <x v="0"/>
    <x v="0"/>
    <x v="0"/>
    <x v="0"/>
    <x v="2"/>
    <x v="4"/>
    <x v="0"/>
    <x v="0"/>
    <x v="2"/>
  </r>
  <r>
    <x v="2"/>
    <x v="82"/>
    <x v="0"/>
    <x v="0"/>
    <x v="0"/>
    <x v="0"/>
    <x v="0"/>
    <x v="0"/>
    <x v="2"/>
    <x v="2"/>
    <x v="0"/>
    <x v="0"/>
    <x v="2"/>
  </r>
  <r>
    <x v="2"/>
    <x v="83"/>
    <x v="0"/>
    <x v="0"/>
    <x v="0"/>
    <x v="0"/>
    <x v="0"/>
    <x v="0"/>
    <x v="2"/>
    <x v="4"/>
    <x v="0"/>
    <x v="0"/>
    <x v="2"/>
  </r>
  <r>
    <x v="2"/>
    <x v="84"/>
    <x v="0"/>
    <x v="0"/>
    <x v="0"/>
    <x v="0"/>
    <x v="0"/>
    <x v="0"/>
    <x v="2"/>
    <x v="7"/>
    <x v="0"/>
    <x v="0"/>
    <x v="2"/>
  </r>
  <r>
    <x v="2"/>
    <x v="85"/>
    <x v="0"/>
    <x v="0"/>
    <x v="0"/>
    <x v="0"/>
    <x v="0"/>
    <x v="0"/>
    <x v="2"/>
    <x v="7"/>
    <x v="0"/>
    <x v="0"/>
    <x v="2"/>
  </r>
  <r>
    <x v="2"/>
    <x v="86"/>
    <x v="0"/>
    <x v="8"/>
    <x v="0"/>
    <x v="0"/>
    <x v="0"/>
    <x v="0"/>
    <x v="2"/>
    <x v="0"/>
    <x v="1"/>
    <x v="0"/>
    <x v="10"/>
  </r>
  <r>
    <x v="2"/>
    <x v="87"/>
    <x v="0"/>
    <x v="9"/>
    <x v="0"/>
    <x v="0"/>
    <x v="0"/>
    <x v="0"/>
    <x v="2"/>
    <x v="7"/>
    <x v="1"/>
    <x v="2"/>
    <x v="2"/>
  </r>
  <r>
    <x v="2"/>
    <x v="88"/>
    <x v="0"/>
    <x v="10"/>
    <x v="0"/>
    <x v="0"/>
    <x v="0"/>
    <x v="0"/>
    <x v="2"/>
    <x v="7"/>
    <x v="1"/>
    <x v="1"/>
    <x v="2"/>
  </r>
  <r>
    <x v="2"/>
    <x v="89"/>
    <x v="0"/>
    <x v="11"/>
    <x v="0"/>
    <x v="7"/>
    <x v="0"/>
    <x v="0"/>
    <x v="0"/>
    <x v="2"/>
    <x v="1"/>
    <x v="1"/>
    <x v="2"/>
  </r>
  <r>
    <x v="2"/>
    <x v="90"/>
    <x v="7"/>
    <x v="0"/>
    <x v="0"/>
    <x v="0"/>
    <x v="7"/>
    <x v="1"/>
    <x v="0"/>
    <x v="1"/>
    <x v="1"/>
    <x v="1"/>
    <x v="11"/>
  </r>
  <r>
    <x v="3"/>
    <x v="91"/>
    <x v="0"/>
    <x v="0"/>
    <x v="0"/>
    <x v="0"/>
    <x v="0"/>
    <x v="0"/>
    <x v="2"/>
    <x v="4"/>
    <x v="0"/>
    <x v="0"/>
    <x v="0"/>
  </r>
  <r>
    <x v="3"/>
    <x v="92"/>
    <x v="0"/>
    <x v="0"/>
    <x v="10"/>
    <x v="0"/>
    <x v="0"/>
    <x v="0"/>
    <x v="2"/>
    <x v="4"/>
    <x v="1"/>
    <x v="0"/>
    <x v="1"/>
  </r>
  <r>
    <x v="3"/>
    <x v="93"/>
    <x v="0"/>
    <x v="0"/>
    <x v="0"/>
    <x v="0"/>
    <x v="0"/>
    <x v="0"/>
    <x v="2"/>
    <x v="2"/>
    <x v="0"/>
    <x v="0"/>
    <x v="2"/>
  </r>
  <r>
    <x v="3"/>
    <x v="94"/>
    <x v="0"/>
    <x v="0"/>
    <x v="0"/>
    <x v="0"/>
    <x v="0"/>
    <x v="0"/>
    <x v="2"/>
    <x v="7"/>
    <x v="0"/>
    <x v="0"/>
    <x v="2"/>
  </r>
  <r>
    <x v="3"/>
    <x v="95"/>
    <x v="8"/>
    <x v="12"/>
    <x v="0"/>
    <x v="9"/>
    <x v="8"/>
    <x v="0"/>
    <x v="2"/>
    <x v="0"/>
    <x v="1"/>
    <x v="3"/>
    <x v="2"/>
  </r>
  <r>
    <x v="3"/>
    <x v="96"/>
    <x v="0"/>
    <x v="0"/>
    <x v="0"/>
    <x v="0"/>
    <x v="0"/>
    <x v="0"/>
    <x v="2"/>
    <x v="10"/>
    <x v="0"/>
    <x v="2"/>
    <x v="2"/>
  </r>
  <r>
    <x v="3"/>
    <x v="97"/>
    <x v="0"/>
    <x v="0"/>
    <x v="0"/>
    <x v="0"/>
    <x v="0"/>
    <x v="0"/>
    <x v="2"/>
    <x v="10"/>
    <x v="0"/>
    <x v="3"/>
    <x v="2"/>
  </r>
  <r>
    <x v="3"/>
    <x v="98"/>
    <x v="0"/>
    <x v="0"/>
    <x v="0"/>
    <x v="0"/>
    <x v="0"/>
    <x v="0"/>
    <x v="2"/>
    <x v="11"/>
    <x v="0"/>
    <x v="0"/>
    <x v="2"/>
  </r>
  <r>
    <x v="3"/>
    <x v="99"/>
    <x v="0"/>
    <x v="0"/>
    <x v="0"/>
    <x v="0"/>
    <x v="0"/>
    <x v="0"/>
    <x v="2"/>
    <x v="9"/>
    <x v="0"/>
    <x v="0"/>
    <x v="2"/>
  </r>
  <r>
    <x v="3"/>
    <x v="100"/>
    <x v="0"/>
    <x v="0"/>
    <x v="0"/>
    <x v="0"/>
    <x v="0"/>
    <x v="0"/>
    <x v="2"/>
    <x v="7"/>
    <x v="0"/>
    <x v="0"/>
    <x v="2"/>
  </r>
  <r>
    <x v="3"/>
    <x v="101"/>
    <x v="0"/>
    <x v="0"/>
    <x v="0"/>
    <x v="0"/>
    <x v="0"/>
    <x v="0"/>
    <x v="2"/>
    <x v="7"/>
    <x v="0"/>
    <x v="0"/>
    <x v="6"/>
  </r>
  <r>
    <x v="3"/>
    <x v="102"/>
    <x v="0"/>
    <x v="0"/>
    <x v="0"/>
    <x v="0"/>
    <x v="0"/>
    <x v="0"/>
    <x v="2"/>
    <x v="7"/>
    <x v="0"/>
    <x v="0"/>
    <x v="5"/>
  </r>
  <r>
    <x v="3"/>
    <x v="103"/>
    <x v="0"/>
    <x v="0"/>
    <x v="0"/>
    <x v="0"/>
    <x v="0"/>
    <x v="0"/>
    <x v="2"/>
    <x v="2"/>
    <x v="0"/>
    <x v="0"/>
    <x v="2"/>
  </r>
  <r>
    <x v="3"/>
    <x v="104"/>
    <x v="0"/>
    <x v="0"/>
    <x v="0"/>
    <x v="0"/>
    <x v="0"/>
    <x v="0"/>
    <x v="2"/>
    <x v="0"/>
    <x v="0"/>
    <x v="0"/>
    <x v="2"/>
  </r>
  <r>
    <x v="3"/>
    <x v="105"/>
    <x v="0"/>
    <x v="0"/>
    <x v="0"/>
    <x v="0"/>
    <x v="0"/>
    <x v="0"/>
    <x v="2"/>
    <x v="0"/>
    <x v="0"/>
    <x v="0"/>
    <x v="2"/>
  </r>
  <r>
    <x v="3"/>
    <x v="106"/>
    <x v="0"/>
    <x v="0"/>
    <x v="0"/>
    <x v="7"/>
    <x v="0"/>
    <x v="0"/>
    <x v="2"/>
    <x v="0"/>
    <x v="0"/>
    <x v="0"/>
    <x v="2"/>
  </r>
  <r>
    <x v="3"/>
    <x v="107"/>
    <x v="0"/>
    <x v="0"/>
    <x v="0"/>
    <x v="2"/>
    <x v="0"/>
    <x v="1"/>
    <x v="2"/>
    <x v="2"/>
    <x v="0"/>
    <x v="1"/>
    <x v="2"/>
  </r>
  <r>
    <x v="3"/>
    <x v="108"/>
    <x v="0"/>
    <x v="0"/>
    <x v="0"/>
    <x v="0"/>
    <x v="0"/>
    <x v="1"/>
    <x v="2"/>
    <x v="2"/>
    <x v="0"/>
    <x v="1"/>
    <x v="2"/>
  </r>
  <r>
    <x v="3"/>
    <x v="109"/>
    <x v="0"/>
    <x v="0"/>
    <x v="6"/>
    <x v="0"/>
    <x v="0"/>
    <x v="1"/>
    <x v="2"/>
    <x v="4"/>
    <x v="0"/>
    <x v="0"/>
    <x v="2"/>
  </r>
  <r>
    <x v="3"/>
    <x v="110"/>
    <x v="0"/>
    <x v="0"/>
    <x v="6"/>
    <x v="0"/>
    <x v="9"/>
    <x v="1"/>
    <x v="2"/>
    <x v="7"/>
    <x v="1"/>
    <x v="2"/>
    <x v="2"/>
  </r>
  <r>
    <x v="3"/>
    <x v="111"/>
    <x v="3"/>
    <x v="0"/>
    <x v="1"/>
    <x v="0"/>
    <x v="10"/>
    <x v="0"/>
    <x v="2"/>
    <x v="7"/>
    <x v="1"/>
    <x v="2"/>
    <x v="2"/>
  </r>
  <r>
    <x v="3"/>
    <x v="112"/>
    <x v="3"/>
    <x v="0"/>
    <x v="2"/>
    <x v="0"/>
    <x v="0"/>
    <x v="0"/>
    <x v="2"/>
    <x v="7"/>
    <x v="0"/>
    <x v="0"/>
    <x v="2"/>
  </r>
  <r>
    <x v="3"/>
    <x v="113"/>
    <x v="1"/>
    <x v="0"/>
    <x v="6"/>
    <x v="0"/>
    <x v="0"/>
    <x v="0"/>
    <x v="2"/>
    <x v="7"/>
    <x v="0"/>
    <x v="0"/>
    <x v="2"/>
  </r>
  <r>
    <x v="3"/>
    <x v="114"/>
    <x v="3"/>
    <x v="0"/>
    <x v="1"/>
    <x v="7"/>
    <x v="0"/>
    <x v="0"/>
    <x v="2"/>
    <x v="7"/>
    <x v="0"/>
    <x v="0"/>
    <x v="2"/>
  </r>
  <r>
    <x v="3"/>
    <x v="115"/>
    <x v="5"/>
    <x v="0"/>
    <x v="1"/>
    <x v="0"/>
    <x v="0"/>
    <x v="0"/>
    <x v="2"/>
    <x v="7"/>
    <x v="1"/>
    <x v="0"/>
    <x v="2"/>
  </r>
  <r>
    <x v="3"/>
    <x v="116"/>
    <x v="2"/>
    <x v="0"/>
    <x v="2"/>
    <x v="0"/>
    <x v="0"/>
    <x v="0"/>
    <x v="0"/>
    <x v="8"/>
    <x v="1"/>
    <x v="0"/>
    <x v="8"/>
  </r>
  <r>
    <x v="3"/>
    <x v="117"/>
    <x v="1"/>
    <x v="0"/>
    <x v="6"/>
    <x v="0"/>
    <x v="0"/>
    <x v="0"/>
    <x v="0"/>
    <x v="3"/>
    <x v="0"/>
    <x v="1"/>
    <x v="2"/>
  </r>
  <r>
    <x v="3"/>
    <x v="118"/>
    <x v="0"/>
    <x v="0"/>
    <x v="1"/>
    <x v="0"/>
    <x v="0"/>
    <x v="0"/>
    <x v="2"/>
    <x v="0"/>
    <x v="0"/>
    <x v="1"/>
    <x v="2"/>
  </r>
  <r>
    <x v="3"/>
    <x v="119"/>
    <x v="0"/>
    <x v="0"/>
    <x v="1"/>
    <x v="0"/>
    <x v="0"/>
    <x v="0"/>
    <x v="2"/>
    <x v="0"/>
    <x v="0"/>
    <x v="1"/>
    <x v="3"/>
  </r>
  <r>
    <x v="3"/>
    <x v="120"/>
    <x v="0"/>
    <x v="0"/>
    <x v="6"/>
    <x v="0"/>
    <x v="0"/>
    <x v="1"/>
    <x v="2"/>
    <x v="9"/>
    <x v="1"/>
    <x v="1"/>
    <x v="2"/>
  </r>
  <r>
    <x v="4"/>
    <x v="121"/>
    <x v="0"/>
    <x v="1"/>
    <x v="6"/>
    <x v="0"/>
    <x v="0"/>
    <x v="0"/>
    <x v="1"/>
    <x v="0"/>
    <x v="1"/>
    <x v="1"/>
    <x v="0"/>
  </r>
  <r>
    <x v="4"/>
    <x v="122"/>
    <x v="0"/>
    <x v="1"/>
    <x v="6"/>
    <x v="0"/>
    <x v="0"/>
    <x v="0"/>
    <x v="1"/>
    <x v="0"/>
    <x v="1"/>
    <x v="1"/>
    <x v="1"/>
  </r>
  <r>
    <x v="4"/>
    <x v="123"/>
    <x v="0"/>
    <x v="1"/>
    <x v="6"/>
    <x v="0"/>
    <x v="0"/>
    <x v="0"/>
    <x v="1"/>
    <x v="0"/>
    <x v="0"/>
    <x v="1"/>
    <x v="12"/>
  </r>
  <r>
    <x v="4"/>
    <x v="124"/>
    <x v="0"/>
    <x v="1"/>
    <x v="6"/>
    <x v="0"/>
    <x v="0"/>
    <x v="0"/>
    <x v="1"/>
    <x v="0"/>
    <x v="0"/>
    <x v="1"/>
    <x v="2"/>
  </r>
  <r>
    <x v="4"/>
    <x v="125"/>
    <x v="0"/>
    <x v="0"/>
    <x v="6"/>
    <x v="0"/>
    <x v="0"/>
    <x v="0"/>
    <x v="1"/>
    <x v="0"/>
    <x v="0"/>
    <x v="1"/>
    <x v="2"/>
  </r>
  <r>
    <x v="4"/>
    <x v="126"/>
    <x v="0"/>
    <x v="0"/>
    <x v="6"/>
    <x v="0"/>
    <x v="0"/>
    <x v="0"/>
    <x v="1"/>
    <x v="0"/>
    <x v="0"/>
    <x v="1"/>
    <x v="2"/>
  </r>
  <r>
    <x v="4"/>
    <x v="127"/>
    <x v="0"/>
    <x v="0"/>
    <x v="6"/>
    <x v="0"/>
    <x v="0"/>
    <x v="0"/>
    <x v="1"/>
    <x v="0"/>
    <x v="0"/>
    <x v="1"/>
    <x v="2"/>
  </r>
  <r>
    <x v="4"/>
    <x v="128"/>
    <x v="0"/>
    <x v="0"/>
    <x v="6"/>
    <x v="0"/>
    <x v="0"/>
    <x v="0"/>
    <x v="1"/>
    <x v="0"/>
    <x v="0"/>
    <x v="1"/>
    <x v="2"/>
  </r>
  <r>
    <x v="4"/>
    <x v="129"/>
    <x v="0"/>
    <x v="0"/>
    <x v="6"/>
    <x v="10"/>
    <x v="0"/>
    <x v="0"/>
    <x v="2"/>
    <x v="0"/>
    <x v="0"/>
    <x v="1"/>
    <x v="2"/>
  </r>
  <r>
    <x v="4"/>
    <x v="130"/>
    <x v="0"/>
    <x v="0"/>
    <x v="6"/>
    <x v="0"/>
    <x v="0"/>
    <x v="1"/>
    <x v="2"/>
    <x v="0"/>
    <x v="0"/>
    <x v="1"/>
    <x v="2"/>
  </r>
  <r>
    <x v="4"/>
    <x v="131"/>
    <x v="3"/>
    <x v="0"/>
    <x v="6"/>
    <x v="0"/>
    <x v="0"/>
    <x v="1"/>
    <x v="2"/>
    <x v="0"/>
    <x v="0"/>
    <x v="1"/>
    <x v="2"/>
  </r>
  <r>
    <x v="4"/>
    <x v="132"/>
    <x v="3"/>
    <x v="0"/>
    <x v="6"/>
    <x v="0"/>
    <x v="0"/>
    <x v="0"/>
    <x v="2"/>
    <x v="0"/>
    <x v="0"/>
    <x v="1"/>
    <x v="2"/>
  </r>
  <r>
    <x v="4"/>
    <x v="133"/>
    <x v="3"/>
    <x v="0"/>
    <x v="6"/>
    <x v="0"/>
    <x v="0"/>
    <x v="0"/>
    <x v="2"/>
    <x v="0"/>
    <x v="0"/>
    <x v="1"/>
    <x v="2"/>
  </r>
  <r>
    <x v="4"/>
    <x v="134"/>
    <x v="9"/>
    <x v="0"/>
    <x v="6"/>
    <x v="0"/>
    <x v="10"/>
    <x v="0"/>
    <x v="2"/>
    <x v="0"/>
    <x v="1"/>
    <x v="0"/>
    <x v="2"/>
  </r>
  <r>
    <x v="4"/>
    <x v="135"/>
    <x v="0"/>
    <x v="0"/>
    <x v="6"/>
    <x v="0"/>
    <x v="0"/>
    <x v="0"/>
    <x v="2"/>
    <x v="2"/>
    <x v="0"/>
    <x v="0"/>
    <x v="2"/>
  </r>
  <r>
    <x v="4"/>
    <x v="136"/>
    <x v="0"/>
    <x v="0"/>
    <x v="6"/>
    <x v="0"/>
    <x v="0"/>
    <x v="0"/>
    <x v="2"/>
    <x v="2"/>
    <x v="0"/>
    <x v="0"/>
    <x v="2"/>
  </r>
  <r>
    <x v="4"/>
    <x v="137"/>
    <x v="0"/>
    <x v="0"/>
    <x v="6"/>
    <x v="0"/>
    <x v="0"/>
    <x v="0"/>
    <x v="2"/>
    <x v="4"/>
    <x v="0"/>
    <x v="0"/>
    <x v="2"/>
  </r>
  <r>
    <x v="4"/>
    <x v="138"/>
    <x v="0"/>
    <x v="0"/>
    <x v="6"/>
    <x v="10"/>
    <x v="0"/>
    <x v="0"/>
    <x v="2"/>
    <x v="8"/>
    <x v="0"/>
    <x v="2"/>
    <x v="3"/>
  </r>
  <r>
    <x v="4"/>
    <x v="139"/>
    <x v="0"/>
    <x v="0"/>
    <x v="0"/>
    <x v="0"/>
    <x v="0"/>
    <x v="0"/>
    <x v="2"/>
    <x v="5"/>
    <x v="1"/>
    <x v="2"/>
    <x v="2"/>
  </r>
  <r>
    <x v="4"/>
    <x v="140"/>
    <x v="0"/>
    <x v="0"/>
    <x v="6"/>
    <x v="0"/>
    <x v="0"/>
    <x v="0"/>
    <x v="2"/>
    <x v="4"/>
    <x v="0"/>
    <x v="2"/>
    <x v="2"/>
  </r>
  <r>
    <x v="4"/>
    <x v="141"/>
    <x v="0"/>
    <x v="0"/>
    <x v="6"/>
    <x v="0"/>
    <x v="0"/>
    <x v="0"/>
    <x v="2"/>
    <x v="7"/>
    <x v="0"/>
    <x v="2"/>
    <x v="2"/>
  </r>
  <r>
    <x v="4"/>
    <x v="142"/>
    <x v="0"/>
    <x v="0"/>
    <x v="6"/>
    <x v="0"/>
    <x v="0"/>
    <x v="0"/>
    <x v="2"/>
    <x v="7"/>
    <x v="0"/>
    <x v="2"/>
    <x v="13"/>
  </r>
  <r>
    <x v="4"/>
    <x v="143"/>
    <x v="0"/>
    <x v="0"/>
    <x v="6"/>
    <x v="0"/>
    <x v="0"/>
    <x v="0"/>
    <x v="2"/>
    <x v="8"/>
    <x v="1"/>
    <x v="7"/>
    <x v="2"/>
  </r>
  <r>
    <x v="4"/>
    <x v="144"/>
    <x v="0"/>
    <x v="0"/>
    <x v="6"/>
    <x v="0"/>
    <x v="11"/>
    <x v="0"/>
    <x v="2"/>
    <x v="7"/>
    <x v="1"/>
    <x v="7"/>
    <x v="14"/>
  </r>
  <r>
    <x v="4"/>
    <x v="145"/>
    <x v="0"/>
    <x v="0"/>
    <x v="1"/>
    <x v="0"/>
    <x v="0"/>
    <x v="0"/>
    <x v="0"/>
    <x v="7"/>
    <x v="0"/>
    <x v="3"/>
    <x v="2"/>
  </r>
  <r>
    <x v="4"/>
    <x v="146"/>
    <x v="0"/>
    <x v="0"/>
    <x v="6"/>
    <x v="0"/>
    <x v="0"/>
    <x v="0"/>
    <x v="0"/>
    <x v="7"/>
    <x v="0"/>
    <x v="2"/>
    <x v="8"/>
  </r>
  <r>
    <x v="4"/>
    <x v="147"/>
    <x v="0"/>
    <x v="0"/>
    <x v="6"/>
    <x v="11"/>
    <x v="0"/>
    <x v="0"/>
    <x v="0"/>
    <x v="0"/>
    <x v="0"/>
    <x v="2"/>
    <x v="2"/>
  </r>
  <r>
    <x v="4"/>
    <x v="148"/>
    <x v="0"/>
    <x v="0"/>
    <x v="0"/>
    <x v="0"/>
    <x v="0"/>
    <x v="0"/>
    <x v="0"/>
    <x v="0"/>
    <x v="1"/>
    <x v="2"/>
    <x v="2"/>
  </r>
  <r>
    <x v="4"/>
    <x v="149"/>
    <x v="0"/>
    <x v="0"/>
    <x v="6"/>
    <x v="0"/>
    <x v="0"/>
    <x v="0"/>
    <x v="2"/>
    <x v="0"/>
    <x v="1"/>
    <x v="2"/>
    <x v="2"/>
  </r>
  <r>
    <x v="4"/>
    <x v="150"/>
    <x v="0"/>
    <x v="0"/>
    <x v="6"/>
    <x v="0"/>
    <x v="0"/>
    <x v="0"/>
    <x v="0"/>
    <x v="0"/>
    <x v="1"/>
    <x v="2"/>
    <x v="15"/>
  </r>
  <r>
    <x v="4"/>
    <x v="151"/>
    <x v="1"/>
    <x v="0"/>
    <x v="0"/>
    <x v="7"/>
    <x v="0"/>
    <x v="0"/>
    <x v="2"/>
    <x v="12"/>
    <x v="1"/>
    <x v="2"/>
    <x v="2"/>
  </r>
  <r>
    <x v="5"/>
    <x v="152"/>
    <x v="0"/>
    <x v="0"/>
    <x v="6"/>
    <x v="0"/>
    <x v="0"/>
    <x v="0"/>
    <x v="2"/>
    <x v="4"/>
    <x v="0"/>
    <x v="0"/>
    <x v="0"/>
  </r>
  <r>
    <x v="5"/>
    <x v="153"/>
    <x v="0"/>
    <x v="0"/>
    <x v="6"/>
    <x v="0"/>
    <x v="0"/>
    <x v="0"/>
    <x v="2"/>
    <x v="2"/>
    <x v="0"/>
    <x v="0"/>
    <x v="1"/>
  </r>
  <r>
    <x v="5"/>
    <x v="154"/>
    <x v="0"/>
    <x v="0"/>
    <x v="6"/>
    <x v="0"/>
    <x v="3"/>
    <x v="0"/>
    <x v="2"/>
    <x v="7"/>
    <x v="1"/>
    <x v="0"/>
    <x v="2"/>
  </r>
  <r>
    <x v="5"/>
    <x v="155"/>
    <x v="0"/>
    <x v="0"/>
    <x v="6"/>
    <x v="0"/>
    <x v="0"/>
    <x v="0"/>
    <x v="2"/>
    <x v="1"/>
    <x v="0"/>
    <x v="0"/>
    <x v="2"/>
  </r>
  <r>
    <x v="5"/>
    <x v="156"/>
    <x v="0"/>
    <x v="0"/>
    <x v="6"/>
    <x v="0"/>
    <x v="0"/>
    <x v="0"/>
    <x v="2"/>
    <x v="1"/>
    <x v="0"/>
    <x v="0"/>
    <x v="2"/>
  </r>
  <r>
    <x v="5"/>
    <x v="157"/>
    <x v="0"/>
    <x v="0"/>
    <x v="0"/>
    <x v="0"/>
    <x v="2"/>
    <x v="0"/>
    <x v="2"/>
    <x v="1"/>
    <x v="1"/>
    <x v="0"/>
    <x v="2"/>
  </r>
  <r>
    <x v="5"/>
    <x v="158"/>
    <x v="0"/>
    <x v="0"/>
    <x v="0"/>
    <x v="0"/>
    <x v="0"/>
    <x v="0"/>
    <x v="2"/>
    <x v="1"/>
    <x v="0"/>
    <x v="0"/>
    <x v="2"/>
  </r>
  <r>
    <x v="5"/>
    <x v="159"/>
    <x v="0"/>
    <x v="0"/>
    <x v="0"/>
    <x v="0"/>
    <x v="0"/>
    <x v="0"/>
    <x v="2"/>
    <x v="0"/>
    <x v="0"/>
    <x v="0"/>
    <x v="2"/>
  </r>
  <r>
    <x v="5"/>
    <x v="160"/>
    <x v="0"/>
    <x v="0"/>
    <x v="6"/>
    <x v="0"/>
    <x v="0"/>
    <x v="0"/>
    <x v="2"/>
    <x v="0"/>
    <x v="0"/>
    <x v="0"/>
    <x v="2"/>
  </r>
  <r>
    <x v="5"/>
    <x v="161"/>
    <x v="0"/>
    <x v="0"/>
    <x v="6"/>
    <x v="0"/>
    <x v="0"/>
    <x v="0"/>
    <x v="2"/>
    <x v="0"/>
    <x v="0"/>
    <x v="0"/>
    <x v="2"/>
  </r>
  <r>
    <x v="5"/>
    <x v="162"/>
    <x v="0"/>
    <x v="0"/>
    <x v="6"/>
    <x v="0"/>
    <x v="11"/>
    <x v="0"/>
    <x v="2"/>
    <x v="0"/>
    <x v="1"/>
    <x v="0"/>
    <x v="2"/>
  </r>
  <r>
    <x v="5"/>
    <x v="163"/>
    <x v="0"/>
    <x v="0"/>
    <x v="1"/>
    <x v="0"/>
    <x v="0"/>
    <x v="0"/>
    <x v="1"/>
    <x v="0"/>
    <x v="0"/>
    <x v="1"/>
    <x v="2"/>
  </r>
  <r>
    <x v="5"/>
    <x v="164"/>
    <x v="0"/>
    <x v="0"/>
    <x v="1"/>
    <x v="0"/>
    <x v="0"/>
    <x v="0"/>
    <x v="1"/>
    <x v="0"/>
    <x v="0"/>
    <x v="1"/>
    <x v="2"/>
  </r>
  <r>
    <x v="5"/>
    <x v="165"/>
    <x v="0"/>
    <x v="0"/>
    <x v="1"/>
    <x v="0"/>
    <x v="0"/>
    <x v="0"/>
    <x v="1"/>
    <x v="0"/>
    <x v="0"/>
    <x v="1"/>
    <x v="2"/>
  </r>
  <r>
    <x v="5"/>
    <x v="166"/>
    <x v="0"/>
    <x v="0"/>
    <x v="1"/>
    <x v="0"/>
    <x v="0"/>
    <x v="0"/>
    <x v="1"/>
    <x v="0"/>
    <x v="0"/>
    <x v="1"/>
    <x v="2"/>
  </r>
  <r>
    <x v="5"/>
    <x v="167"/>
    <x v="0"/>
    <x v="3"/>
    <x v="1"/>
    <x v="0"/>
    <x v="0"/>
    <x v="0"/>
    <x v="1"/>
    <x v="0"/>
    <x v="0"/>
    <x v="1"/>
    <x v="13"/>
  </r>
  <r>
    <x v="5"/>
    <x v="168"/>
    <x v="0"/>
    <x v="0"/>
    <x v="1"/>
    <x v="0"/>
    <x v="0"/>
    <x v="0"/>
    <x v="1"/>
    <x v="0"/>
    <x v="0"/>
    <x v="2"/>
    <x v="2"/>
  </r>
  <r>
    <x v="5"/>
    <x v="169"/>
    <x v="0"/>
    <x v="0"/>
    <x v="1"/>
    <x v="0"/>
    <x v="0"/>
    <x v="0"/>
    <x v="1"/>
    <x v="0"/>
    <x v="0"/>
    <x v="2"/>
    <x v="2"/>
  </r>
  <r>
    <x v="5"/>
    <x v="170"/>
    <x v="0"/>
    <x v="0"/>
    <x v="1"/>
    <x v="0"/>
    <x v="0"/>
    <x v="0"/>
    <x v="1"/>
    <x v="0"/>
    <x v="0"/>
    <x v="2"/>
    <x v="2"/>
  </r>
  <r>
    <x v="5"/>
    <x v="171"/>
    <x v="0"/>
    <x v="0"/>
    <x v="1"/>
    <x v="0"/>
    <x v="0"/>
    <x v="0"/>
    <x v="1"/>
    <x v="0"/>
    <x v="0"/>
    <x v="2"/>
    <x v="2"/>
  </r>
  <r>
    <x v="5"/>
    <x v="172"/>
    <x v="0"/>
    <x v="0"/>
    <x v="1"/>
    <x v="0"/>
    <x v="0"/>
    <x v="0"/>
    <x v="1"/>
    <x v="0"/>
    <x v="0"/>
    <x v="1"/>
    <x v="2"/>
  </r>
  <r>
    <x v="5"/>
    <x v="173"/>
    <x v="0"/>
    <x v="0"/>
    <x v="1"/>
    <x v="0"/>
    <x v="0"/>
    <x v="0"/>
    <x v="1"/>
    <x v="4"/>
    <x v="0"/>
    <x v="2"/>
    <x v="2"/>
  </r>
  <r>
    <x v="5"/>
    <x v="174"/>
    <x v="0"/>
    <x v="0"/>
    <x v="1"/>
    <x v="0"/>
    <x v="0"/>
    <x v="0"/>
    <x v="1"/>
    <x v="4"/>
    <x v="0"/>
    <x v="1"/>
    <x v="2"/>
  </r>
  <r>
    <x v="5"/>
    <x v="175"/>
    <x v="0"/>
    <x v="0"/>
    <x v="1"/>
    <x v="0"/>
    <x v="0"/>
    <x v="0"/>
    <x v="1"/>
    <x v="4"/>
    <x v="0"/>
    <x v="2"/>
    <x v="2"/>
  </r>
  <r>
    <x v="5"/>
    <x v="176"/>
    <x v="0"/>
    <x v="0"/>
    <x v="1"/>
    <x v="0"/>
    <x v="0"/>
    <x v="0"/>
    <x v="1"/>
    <x v="4"/>
    <x v="1"/>
    <x v="2"/>
    <x v="16"/>
  </r>
  <r>
    <x v="5"/>
    <x v="177"/>
    <x v="0"/>
    <x v="0"/>
    <x v="1"/>
    <x v="0"/>
    <x v="0"/>
    <x v="0"/>
    <x v="1"/>
    <x v="4"/>
    <x v="1"/>
    <x v="1"/>
    <x v="2"/>
  </r>
  <r>
    <x v="5"/>
    <x v="178"/>
    <x v="5"/>
    <x v="0"/>
    <x v="1"/>
    <x v="0"/>
    <x v="0"/>
    <x v="0"/>
    <x v="1"/>
    <x v="5"/>
    <x v="0"/>
    <x v="0"/>
    <x v="2"/>
  </r>
  <r>
    <x v="5"/>
    <x v="179"/>
    <x v="0"/>
    <x v="0"/>
    <x v="1"/>
    <x v="0"/>
    <x v="0"/>
    <x v="0"/>
    <x v="1"/>
    <x v="5"/>
    <x v="0"/>
    <x v="0"/>
    <x v="2"/>
  </r>
  <r>
    <x v="5"/>
    <x v="180"/>
    <x v="5"/>
    <x v="0"/>
    <x v="1"/>
    <x v="0"/>
    <x v="0"/>
    <x v="0"/>
    <x v="1"/>
    <x v="5"/>
    <x v="0"/>
    <x v="0"/>
    <x v="5"/>
  </r>
  <r>
    <x v="5"/>
    <x v="181"/>
    <x v="0"/>
    <x v="0"/>
    <x v="1"/>
    <x v="0"/>
    <x v="0"/>
    <x v="0"/>
    <x v="1"/>
    <x v="4"/>
    <x v="0"/>
    <x v="1"/>
    <x v="2"/>
  </r>
  <r>
    <x v="6"/>
    <x v="182"/>
    <x v="5"/>
    <x v="0"/>
    <x v="0"/>
    <x v="12"/>
    <x v="0"/>
    <x v="0"/>
    <x v="2"/>
    <x v="2"/>
    <x v="0"/>
    <x v="1"/>
    <x v="0"/>
  </r>
  <r>
    <x v="6"/>
    <x v="183"/>
    <x v="5"/>
    <x v="0"/>
    <x v="0"/>
    <x v="0"/>
    <x v="0"/>
    <x v="0"/>
    <x v="2"/>
    <x v="2"/>
    <x v="0"/>
    <x v="1"/>
    <x v="1"/>
  </r>
  <r>
    <x v="6"/>
    <x v="184"/>
    <x v="5"/>
    <x v="0"/>
    <x v="0"/>
    <x v="0"/>
    <x v="0"/>
    <x v="0"/>
    <x v="2"/>
    <x v="2"/>
    <x v="0"/>
    <x v="1"/>
    <x v="2"/>
  </r>
  <r>
    <x v="6"/>
    <x v="185"/>
    <x v="0"/>
    <x v="0"/>
    <x v="1"/>
    <x v="0"/>
    <x v="0"/>
    <x v="0"/>
    <x v="1"/>
    <x v="0"/>
    <x v="0"/>
    <x v="1"/>
    <x v="2"/>
  </r>
  <r>
    <x v="6"/>
    <x v="186"/>
    <x v="0"/>
    <x v="0"/>
    <x v="1"/>
    <x v="0"/>
    <x v="0"/>
    <x v="0"/>
    <x v="1"/>
    <x v="0"/>
    <x v="0"/>
    <x v="2"/>
    <x v="2"/>
  </r>
  <r>
    <x v="6"/>
    <x v="187"/>
    <x v="0"/>
    <x v="0"/>
    <x v="1"/>
    <x v="0"/>
    <x v="0"/>
    <x v="0"/>
    <x v="1"/>
    <x v="0"/>
    <x v="0"/>
    <x v="2"/>
    <x v="2"/>
  </r>
  <r>
    <x v="6"/>
    <x v="188"/>
    <x v="0"/>
    <x v="0"/>
    <x v="1"/>
    <x v="0"/>
    <x v="0"/>
    <x v="0"/>
    <x v="1"/>
    <x v="0"/>
    <x v="0"/>
    <x v="2"/>
    <x v="17"/>
  </r>
  <r>
    <x v="6"/>
    <x v="189"/>
    <x v="3"/>
    <x v="0"/>
    <x v="0"/>
    <x v="0"/>
    <x v="0"/>
    <x v="0"/>
    <x v="2"/>
    <x v="7"/>
    <x v="0"/>
    <x v="0"/>
    <x v="2"/>
  </r>
  <r>
    <x v="6"/>
    <x v="190"/>
    <x v="5"/>
    <x v="0"/>
    <x v="0"/>
    <x v="0"/>
    <x v="4"/>
    <x v="0"/>
    <x v="2"/>
    <x v="0"/>
    <x v="1"/>
    <x v="2"/>
    <x v="2"/>
  </r>
  <r>
    <x v="6"/>
    <x v="191"/>
    <x v="0"/>
    <x v="0"/>
    <x v="1"/>
    <x v="0"/>
    <x v="0"/>
    <x v="0"/>
    <x v="1"/>
    <x v="0"/>
    <x v="0"/>
    <x v="0"/>
    <x v="2"/>
  </r>
  <r>
    <x v="6"/>
    <x v="192"/>
    <x v="0"/>
    <x v="0"/>
    <x v="1"/>
    <x v="0"/>
    <x v="0"/>
    <x v="0"/>
    <x v="1"/>
    <x v="0"/>
    <x v="0"/>
    <x v="0"/>
    <x v="2"/>
  </r>
  <r>
    <x v="6"/>
    <x v="193"/>
    <x v="0"/>
    <x v="0"/>
    <x v="1"/>
    <x v="0"/>
    <x v="0"/>
    <x v="0"/>
    <x v="1"/>
    <x v="0"/>
    <x v="0"/>
    <x v="0"/>
    <x v="2"/>
  </r>
  <r>
    <x v="6"/>
    <x v="194"/>
    <x v="0"/>
    <x v="0"/>
    <x v="1"/>
    <x v="0"/>
    <x v="0"/>
    <x v="0"/>
    <x v="1"/>
    <x v="0"/>
    <x v="0"/>
    <x v="0"/>
    <x v="2"/>
  </r>
  <r>
    <x v="6"/>
    <x v="195"/>
    <x v="5"/>
    <x v="0"/>
    <x v="0"/>
    <x v="0"/>
    <x v="0"/>
    <x v="0"/>
    <x v="2"/>
    <x v="4"/>
    <x v="0"/>
    <x v="0"/>
    <x v="2"/>
  </r>
  <r>
    <x v="6"/>
    <x v="196"/>
    <x v="5"/>
    <x v="0"/>
    <x v="0"/>
    <x v="0"/>
    <x v="0"/>
    <x v="0"/>
    <x v="2"/>
    <x v="4"/>
    <x v="0"/>
    <x v="0"/>
    <x v="2"/>
  </r>
  <r>
    <x v="6"/>
    <x v="197"/>
    <x v="5"/>
    <x v="0"/>
    <x v="0"/>
    <x v="0"/>
    <x v="0"/>
    <x v="0"/>
    <x v="2"/>
    <x v="4"/>
    <x v="0"/>
    <x v="0"/>
    <x v="2"/>
  </r>
  <r>
    <x v="6"/>
    <x v="198"/>
    <x v="5"/>
    <x v="0"/>
    <x v="0"/>
    <x v="0"/>
    <x v="0"/>
    <x v="0"/>
    <x v="2"/>
    <x v="0"/>
    <x v="0"/>
    <x v="0"/>
    <x v="2"/>
  </r>
  <r>
    <x v="6"/>
    <x v="199"/>
    <x v="0"/>
    <x v="0"/>
    <x v="1"/>
    <x v="0"/>
    <x v="0"/>
    <x v="0"/>
    <x v="1"/>
    <x v="0"/>
    <x v="0"/>
    <x v="1"/>
    <x v="2"/>
  </r>
  <r>
    <x v="6"/>
    <x v="200"/>
    <x v="0"/>
    <x v="0"/>
    <x v="1"/>
    <x v="0"/>
    <x v="0"/>
    <x v="0"/>
    <x v="1"/>
    <x v="0"/>
    <x v="0"/>
    <x v="1"/>
    <x v="2"/>
  </r>
  <r>
    <x v="6"/>
    <x v="201"/>
    <x v="0"/>
    <x v="0"/>
    <x v="1"/>
    <x v="0"/>
    <x v="0"/>
    <x v="0"/>
    <x v="1"/>
    <x v="0"/>
    <x v="0"/>
    <x v="1"/>
    <x v="6"/>
  </r>
  <r>
    <x v="6"/>
    <x v="202"/>
    <x v="0"/>
    <x v="0"/>
    <x v="1"/>
    <x v="0"/>
    <x v="0"/>
    <x v="0"/>
    <x v="1"/>
    <x v="0"/>
    <x v="0"/>
    <x v="1"/>
    <x v="18"/>
  </r>
  <r>
    <x v="6"/>
    <x v="203"/>
    <x v="5"/>
    <x v="0"/>
    <x v="0"/>
    <x v="0"/>
    <x v="0"/>
    <x v="0"/>
    <x v="2"/>
    <x v="5"/>
    <x v="0"/>
    <x v="2"/>
    <x v="2"/>
  </r>
  <r>
    <x v="6"/>
    <x v="204"/>
    <x v="0"/>
    <x v="0"/>
    <x v="1"/>
    <x v="0"/>
    <x v="0"/>
    <x v="0"/>
    <x v="3"/>
    <x v="5"/>
    <x v="0"/>
    <x v="2"/>
    <x v="2"/>
  </r>
  <r>
    <x v="6"/>
    <x v="205"/>
    <x v="0"/>
    <x v="0"/>
    <x v="1"/>
    <x v="0"/>
    <x v="0"/>
    <x v="0"/>
    <x v="1"/>
    <x v="7"/>
    <x v="0"/>
    <x v="2"/>
    <x v="2"/>
  </r>
  <r>
    <x v="6"/>
    <x v="206"/>
    <x v="0"/>
    <x v="0"/>
    <x v="1"/>
    <x v="0"/>
    <x v="0"/>
    <x v="0"/>
    <x v="1"/>
    <x v="0"/>
    <x v="0"/>
    <x v="1"/>
    <x v="2"/>
  </r>
  <r>
    <x v="6"/>
    <x v="207"/>
    <x v="5"/>
    <x v="0"/>
    <x v="0"/>
    <x v="0"/>
    <x v="0"/>
    <x v="0"/>
    <x v="2"/>
    <x v="0"/>
    <x v="0"/>
    <x v="1"/>
    <x v="2"/>
  </r>
  <r>
    <x v="6"/>
    <x v="208"/>
    <x v="5"/>
    <x v="0"/>
    <x v="0"/>
    <x v="0"/>
    <x v="0"/>
    <x v="0"/>
    <x v="2"/>
    <x v="0"/>
    <x v="0"/>
    <x v="1"/>
    <x v="2"/>
  </r>
  <r>
    <x v="6"/>
    <x v="209"/>
    <x v="5"/>
    <x v="0"/>
    <x v="0"/>
    <x v="0"/>
    <x v="4"/>
    <x v="0"/>
    <x v="2"/>
    <x v="0"/>
    <x v="1"/>
    <x v="2"/>
    <x v="2"/>
  </r>
  <r>
    <x v="6"/>
    <x v="210"/>
    <x v="5"/>
    <x v="0"/>
    <x v="0"/>
    <x v="0"/>
    <x v="0"/>
    <x v="0"/>
    <x v="2"/>
    <x v="0"/>
    <x v="0"/>
    <x v="2"/>
    <x v="2"/>
  </r>
  <r>
    <x v="6"/>
    <x v="211"/>
    <x v="0"/>
    <x v="0"/>
    <x v="1"/>
    <x v="0"/>
    <x v="0"/>
    <x v="0"/>
    <x v="1"/>
    <x v="1"/>
    <x v="0"/>
    <x v="0"/>
    <x v="2"/>
  </r>
  <r>
    <x v="6"/>
    <x v="212"/>
    <x v="0"/>
    <x v="0"/>
    <x v="1"/>
    <x v="0"/>
    <x v="0"/>
    <x v="0"/>
    <x v="1"/>
    <x v="1"/>
    <x v="0"/>
    <x v="0"/>
    <x v="2"/>
  </r>
  <r>
    <x v="7"/>
    <x v="213"/>
    <x v="1"/>
    <x v="0"/>
    <x v="6"/>
    <x v="0"/>
    <x v="0"/>
    <x v="0"/>
    <x v="1"/>
    <x v="4"/>
    <x v="0"/>
    <x v="1"/>
    <x v="0"/>
  </r>
  <r>
    <x v="7"/>
    <x v="214"/>
    <x v="3"/>
    <x v="0"/>
    <x v="0"/>
    <x v="13"/>
    <x v="0"/>
    <x v="0"/>
    <x v="2"/>
    <x v="7"/>
    <x v="1"/>
    <x v="1"/>
    <x v="1"/>
  </r>
  <r>
    <x v="7"/>
    <x v="215"/>
    <x v="3"/>
    <x v="0"/>
    <x v="0"/>
    <x v="0"/>
    <x v="0"/>
    <x v="0"/>
    <x v="2"/>
    <x v="8"/>
    <x v="0"/>
    <x v="1"/>
    <x v="2"/>
  </r>
  <r>
    <x v="7"/>
    <x v="216"/>
    <x v="1"/>
    <x v="0"/>
    <x v="0"/>
    <x v="0"/>
    <x v="0"/>
    <x v="0"/>
    <x v="2"/>
    <x v="8"/>
    <x v="0"/>
    <x v="1"/>
    <x v="3"/>
  </r>
  <r>
    <x v="7"/>
    <x v="217"/>
    <x v="10"/>
    <x v="0"/>
    <x v="1"/>
    <x v="0"/>
    <x v="0"/>
    <x v="0"/>
    <x v="1"/>
    <x v="4"/>
    <x v="0"/>
    <x v="1"/>
    <x v="2"/>
  </r>
  <r>
    <x v="7"/>
    <x v="218"/>
    <x v="1"/>
    <x v="0"/>
    <x v="1"/>
    <x v="0"/>
    <x v="0"/>
    <x v="0"/>
    <x v="1"/>
    <x v="1"/>
    <x v="0"/>
    <x v="1"/>
    <x v="2"/>
  </r>
  <r>
    <x v="7"/>
    <x v="219"/>
    <x v="1"/>
    <x v="0"/>
    <x v="0"/>
    <x v="0"/>
    <x v="0"/>
    <x v="0"/>
    <x v="2"/>
    <x v="0"/>
    <x v="0"/>
    <x v="0"/>
    <x v="2"/>
  </r>
  <r>
    <x v="7"/>
    <x v="220"/>
    <x v="0"/>
    <x v="0"/>
    <x v="1"/>
    <x v="0"/>
    <x v="4"/>
    <x v="0"/>
    <x v="1"/>
    <x v="0"/>
    <x v="1"/>
    <x v="0"/>
    <x v="2"/>
  </r>
  <r>
    <x v="7"/>
    <x v="221"/>
    <x v="0"/>
    <x v="0"/>
    <x v="1"/>
    <x v="0"/>
    <x v="0"/>
    <x v="0"/>
    <x v="1"/>
    <x v="0"/>
    <x v="0"/>
    <x v="0"/>
    <x v="2"/>
  </r>
  <r>
    <x v="7"/>
    <x v="222"/>
    <x v="0"/>
    <x v="0"/>
    <x v="1"/>
    <x v="0"/>
    <x v="0"/>
    <x v="0"/>
    <x v="1"/>
    <x v="0"/>
    <x v="0"/>
    <x v="1"/>
    <x v="2"/>
  </r>
  <r>
    <x v="7"/>
    <x v="223"/>
    <x v="0"/>
    <x v="0"/>
    <x v="1"/>
    <x v="0"/>
    <x v="4"/>
    <x v="0"/>
    <x v="1"/>
    <x v="5"/>
    <x v="1"/>
    <x v="1"/>
    <x v="2"/>
  </r>
  <r>
    <x v="7"/>
    <x v="224"/>
    <x v="0"/>
    <x v="0"/>
    <x v="1"/>
    <x v="0"/>
    <x v="0"/>
    <x v="0"/>
    <x v="1"/>
    <x v="5"/>
    <x v="0"/>
    <x v="1"/>
    <x v="2"/>
  </r>
  <r>
    <x v="7"/>
    <x v="225"/>
    <x v="3"/>
    <x v="0"/>
    <x v="1"/>
    <x v="0"/>
    <x v="0"/>
    <x v="0"/>
    <x v="1"/>
    <x v="7"/>
    <x v="0"/>
    <x v="1"/>
    <x v="2"/>
  </r>
  <r>
    <x v="7"/>
    <x v="226"/>
    <x v="3"/>
    <x v="0"/>
    <x v="0"/>
    <x v="0"/>
    <x v="0"/>
    <x v="0"/>
    <x v="2"/>
    <x v="4"/>
    <x v="0"/>
    <x v="1"/>
    <x v="2"/>
  </r>
  <r>
    <x v="7"/>
    <x v="227"/>
    <x v="1"/>
    <x v="0"/>
    <x v="0"/>
    <x v="0"/>
    <x v="0"/>
    <x v="0"/>
    <x v="0"/>
    <x v="8"/>
    <x v="0"/>
    <x v="1"/>
    <x v="19"/>
  </r>
  <r>
    <x v="7"/>
    <x v="228"/>
    <x v="0"/>
    <x v="0"/>
    <x v="0"/>
    <x v="0"/>
    <x v="0"/>
    <x v="1"/>
    <x v="2"/>
    <x v="13"/>
    <x v="0"/>
    <x v="0"/>
    <x v="2"/>
  </r>
  <r>
    <x v="7"/>
    <x v="229"/>
    <x v="0"/>
    <x v="0"/>
    <x v="1"/>
    <x v="0"/>
    <x v="0"/>
    <x v="0"/>
    <x v="1"/>
    <x v="4"/>
    <x v="0"/>
    <x v="1"/>
    <x v="2"/>
  </r>
  <r>
    <x v="7"/>
    <x v="230"/>
    <x v="0"/>
    <x v="0"/>
    <x v="0"/>
    <x v="0"/>
    <x v="0"/>
    <x v="0"/>
    <x v="2"/>
    <x v="0"/>
    <x v="0"/>
    <x v="0"/>
    <x v="2"/>
  </r>
  <r>
    <x v="7"/>
    <x v="231"/>
    <x v="0"/>
    <x v="0"/>
    <x v="0"/>
    <x v="0"/>
    <x v="0"/>
    <x v="0"/>
    <x v="1"/>
    <x v="0"/>
    <x v="0"/>
    <x v="1"/>
    <x v="2"/>
  </r>
  <r>
    <x v="7"/>
    <x v="232"/>
    <x v="1"/>
    <x v="0"/>
    <x v="1"/>
    <x v="0"/>
    <x v="0"/>
    <x v="0"/>
    <x v="1"/>
    <x v="4"/>
    <x v="0"/>
    <x v="4"/>
    <x v="2"/>
  </r>
  <r>
    <x v="7"/>
    <x v="233"/>
    <x v="1"/>
    <x v="0"/>
    <x v="0"/>
    <x v="0"/>
    <x v="0"/>
    <x v="0"/>
    <x v="2"/>
    <x v="0"/>
    <x v="0"/>
    <x v="2"/>
    <x v="2"/>
  </r>
  <r>
    <x v="7"/>
    <x v="234"/>
    <x v="1"/>
    <x v="0"/>
    <x v="0"/>
    <x v="7"/>
    <x v="0"/>
    <x v="0"/>
    <x v="2"/>
    <x v="0"/>
    <x v="1"/>
    <x v="0"/>
    <x v="2"/>
  </r>
  <r>
    <x v="7"/>
    <x v="235"/>
    <x v="10"/>
    <x v="0"/>
    <x v="0"/>
    <x v="7"/>
    <x v="0"/>
    <x v="0"/>
    <x v="2"/>
    <x v="0"/>
    <x v="1"/>
    <x v="4"/>
    <x v="2"/>
  </r>
  <r>
    <x v="7"/>
    <x v="236"/>
    <x v="1"/>
    <x v="0"/>
    <x v="0"/>
    <x v="0"/>
    <x v="0"/>
    <x v="0"/>
    <x v="2"/>
    <x v="0"/>
    <x v="0"/>
    <x v="6"/>
    <x v="2"/>
  </r>
  <r>
    <x v="7"/>
    <x v="237"/>
    <x v="0"/>
    <x v="0"/>
    <x v="1"/>
    <x v="0"/>
    <x v="0"/>
    <x v="0"/>
    <x v="1"/>
    <x v="0"/>
    <x v="0"/>
    <x v="0"/>
    <x v="2"/>
  </r>
  <r>
    <x v="7"/>
    <x v="238"/>
    <x v="0"/>
    <x v="0"/>
    <x v="1"/>
    <x v="0"/>
    <x v="0"/>
    <x v="0"/>
    <x v="1"/>
    <x v="4"/>
    <x v="0"/>
    <x v="0"/>
    <x v="2"/>
  </r>
  <r>
    <x v="7"/>
    <x v="239"/>
    <x v="0"/>
    <x v="0"/>
    <x v="1"/>
    <x v="0"/>
    <x v="0"/>
    <x v="0"/>
    <x v="1"/>
    <x v="4"/>
    <x v="0"/>
    <x v="0"/>
    <x v="20"/>
  </r>
  <r>
    <x v="7"/>
    <x v="240"/>
    <x v="0"/>
    <x v="0"/>
    <x v="1"/>
    <x v="0"/>
    <x v="0"/>
    <x v="0"/>
    <x v="1"/>
    <x v="5"/>
    <x v="0"/>
    <x v="0"/>
    <x v="2"/>
  </r>
  <r>
    <x v="7"/>
    <x v="241"/>
    <x v="0"/>
    <x v="0"/>
    <x v="1"/>
    <x v="0"/>
    <x v="0"/>
    <x v="0"/>
    <x v="1"/>
    <x v="0"/>
    <x v="0"/>
    <x v="1"/>
    <x v="2"/>
  </r>
  <r>
    <x v="7"/>
    <x v="242"/>
    <x v="3"/>
    <x v="0"/>
    <x v="1"/>
    <x v="0"/>
    <x v="0"/>
    <x v="0"/>
    <x v="1"/>
    <x v="0"/>
    <x v="0"/>
    <x v="1"/>
    <x v="2"/>
  </r>
  <r>
    <x v="7"/>
    <x v="243"/>
    <x v="0"/>
    <x v="0"/>
    <x v="1"/>
    <x v="0"/>
    <x v="0"/>
    <x v="0"/>
    <x v="1"/>
    <x v="0"/>
    <x v="0"/>
    <x v="2"/>
    <x v="2"/>
  </r>
  <r>
    <x v="8"/>
    <x v="244"/>
    <x v="0"/>
    <x v="0"/>
    <x v="1"/>
    <x v="0"/>
    <x v="0"/>
    <x v="0"/>
    <x v="1"/>
    <x v="0"/>
    <x v="0"/>
    <x v="8"/>
    <x v="0"/>
  </r>
  <r>
    <x v="8"/>
    <x v="245"/>
    <x v="0"/>
    <x v="0"/>
    <x v="0"/>
    <x v="0"/>
    <x v="0"/>
    <x v="1"/>
    <x v="0"/>
    <x v="0"/>
    <x v="0"/>
    <x v="1"/>
    <x v="1"/>
  </r>
  <r>
    <x v="8"/>
    <x v="246"/>
    <x v="0"/>
    <x v="0"/>
    <x v="0"/>
    <x v="0"/>
    <x v="0"/>
    <x v="0"/>
    <x v="2"/>
    <x v="0"/>
    <x v="0"/>
    <x v="1"/>
    <x v="2"/>
  </r>
  <r>
    <x v="8"/>
    <x v="247"/>
    <x v="5"/>
    <x v="0"/>
    <x v="0"/>
    <x v="0"/>
    <x v="0"/>
    <x v="0"/>
    <x v="2"/>
    <x v="9"/>
    <x v="0"/>
    <x v="1"/>
    <x v="2"/>
  </r>
  <r>
    <x v="8"/>
    <x v="248"/>
    <x v="5"/>
    <x v="0"/>
    <x v="0"/>
    <x v="0"/>
    <x v="0"/>
    <x v="0"/>
    <x v="2"/>
    <x v="9"/>
    <x v="0"/>
    <x v="1"/>
    <x v="2"/>
  </r>
  <r>
    <x v="8"/>
    <x v="249"/>
    <x v="5"/>
    <x v="0"/>
    <x v="1"/>
    <x v="10"/>
    <x v="0"/>
    <x v="0"/>
    <x v="1"/>
    <x v="14"/>
    <x v="0"/>
    <x v="1"/>
    <x v="2"/>
  </r>
  <r>
    <x v="8"/>
    <x v="250"/>
    <x v="5"/>
    <x v="0"/>
    <x v="1"/>
    <x v="0"/>
    <x v="0"/>
    <x v="0"/>
    <x v="1"/>
    <x v="9"/>
    <x v="0"/>
    <x v="1"/>
    <x v="2"/>
  </r>
  <r>
    <x v="8"/>
    <x v="251"/>
    <x v="5"/>
    <x v="0"/>
    <x v="0"/>
    <x v="0"/>
    <x v="0"/>
    <x v="0"/>
    <x v="2"/>
    <x v="15"/>
    <x v="0"/>
    <x v="3"/>
    <x v="2"/>
  </r>
  <r>
    <x v="8"/>
    <x v="252"/>
    <x v="3"/>
    <x v="0"/>
    <x v="0"/>
    <x v="0"/>
    <x v="0"/>
    <x v="0"/>
    <x v="2"/>
    <x v="16"/>
    <x v="0"/>
    <x v="0"/>
    <x v="2"/>
  </r>
  <r>
    <x v="8"/>
    <x v="253"/>
    <x v="3"/>
    <x v="0"/>
    <x v="0"/>
    <x v="0"/>
    <x v="10"/>
    <x v="0"/>
    <x v="2"/>
    <x v="17"/>
    <x v="0"/>
    <x v="0"/>
    <x v="2"/>
  </r>
  <r>
    <x v="8"/>
    <x v="254"/>
    <x v="1"/>
    <x v="0"/>
    <x v="0"/>
    <x v="0"/>
    <x v="0"/>
    <x v="1"/>
    <x v="2"/>
    <x v="9"/>
    <x v="1"/>
    <x v="0"/>
    <x v="2"/>
  </r>
  <r>
    <x v="8"/>
    <x v="255"/>
    <x v="3"/>
    <x v="0"/>
    <x v="0"/>
    <x v="0"/>
    <x v="0"/>
    <x v="1"/>
    <x v="2"/>
    <x v="7"/>
    <x v="0"/>
    <x v="0"/>
    <x v="2"/>
  </r>
  <r>
    <x v="8"/>
    <x v="256"/>
    <x v="3"/>
    <x v="0"/>
    <x v="1"/>
    <x v="3"/>
    <x v="0"/>
    <x v="0"/>
    <x v="1"/>
    <x v="8"/>
    <x v="1"/>
    <x v="0"/>
    <x v="2"/>
  </r>
  <r>
    <x v="8"/>
    <x v="257"/>
    <x v="3"/>
    <x v="0"/>
    <x v="1"/>
    <x v="4"/>
    <x v="4"/>
    <x v="0"/>
    <x v="1"/>
    <x v="4"/>
    <x v="0"/>
    <x v="0"/>
    <x v="2"/>
  </r>
  <r>
    <x v="8"/>
    <x v="258"/>
    <x v="1"/>
    <x v="0"/>
    <x v="0"/>
    <x v="0"/>
    <x v="0"/>
    <x v="0"/>
    <x v="2"/>
    <x v="2"/>
    <x v="0"/>
    <x v="0"/>
    <x v="2"/>
  </r>
  <r>
    <x v="8"/>
    <x v="259"/>
    <x v="0"/>
    <x v="0"/>
    <x v="0"/>
    <x v="0"/>
    <x v="0"/>
    <x v="0"/>
    <x v="2"/>
    <x v="0"/>
    <x v="0"/>
    <x v="1"/>
    <x v="2"/>
  </r>
  <r>
    <x v="8"/>
    <x v="260"/>
    <x v="0"/>
    <x v="0"/>
    <x v="0"/>
    <x v="0"/>
    <x v="0"/>
    <x v="0"/>
    <x v="2"/>
    <x v="0"/>
    <x v="0"/>
    <x v="1"/>
    <x v="2"/>
  </r>
  <r>
    <x v="8"/>
    <x v="261"/>
    <x v="0"/>
    <x v="0"/>
    <x v="0"/>
    <x v="0"/>
    <x v="4"/>
    <x v="1"/>
    <x v="2"/>
    <x v="0"/>
    <x v="0"/>
    <x v="0"/>
    <x v="2"/>
  </r>
  <r>
    <x v="8"/>
    <x v="262"/>
    <x v="0"/>
    <x v="0"/>
    <x v="0"/>
    <x v="0"/>
    <x v="0"/>
    <x v="1"/>
    <x v="2"/>
    <x v="0"/>
    <x v="1"/>
    <x v="0"/>
    <x v="2"/>
  </r>
  <r>
    <x v="8"/>
    <x v="263"/>
    <x v="0"/>
    <x v="0"/>
    <x v="1"/>
    <x v="4"/>
    <x v="0"/>
    <x v="0"/>
    <x v="1"/>
    <x v="4"/>
    <x v="0"/>
    <x v="0"/>
    <x v="2"/>
  </r>
  <r>
    <x v="8"/>
    <x v="264"/>
    <x v="3"/>
    <x v="0"/>
    <x v="1"/>
    <x v="4"/>
    <x v="0"/>
    <x v="0"/>
    <x v="1"/>
    <x v="2"/>
    <x v="0"/>
    <x v="7"/>
    <x v="2"/>
  </r>
  <r>
    <x v="8"/>
    <x v="265"/>
    <x v="3"/>
    <x v="0"/>
    <x v="0"/>
    <x v="0"/>
    <x v="3"/>
    <x v="0"/>
    <x v="2"/>
    <x v="4"/>
    <x v="0"/>
    <x v="7"/>
    <x v="2"/>
  </r>
  <r>
    <x v="8"/>
    <x v="266"/>
    <x v="3"/>
    <x v="0"/>
    <x v="0"/>
    <x v="14"/>
    <x v="0"/>
    <x v="0"/>
    <x v="2"/>
    <x v="0"/>
    <x v="1"/>
    <x v="0"/>
    <x v="2"/>
  </r>
  <r>
    <x v="8"/>
    <x v="267"/>
    <x v="0"/>
    <x v="0"/>
    <x v="1"/>
    <x v="0"/>
    <x v="4"/>
    <x v="0"/>
    <x v="2"/>
    <x v="0"/>
    <x v="1"/>
    <x v="1"/>
    <x v="1"/>
  </r>
  <r>
    <x v="8"/>
    <x v="268"/>
    <x v="1"/>
    <x v="0"/>
    <x v="0"/>
    <x v="0"/>
    <x v="0"/>
    <x v="0"/>
    <x v="2"/>
    <x v="0"/>
    <x v="1"/>
    <x v="0"/>
    <x v="2"/>
  </r>
  <r>
    <x v="8"/>
    <x v="269"/>
    <x v="0"/>
    <x v="0"/>
    <x v="6"/>
    <x v="0"/>
    <x v="4"/>
    <x v="0"/>
    <x v="2"/>
    <x v="7"/>
    <x v="0"/>
    <x v="0"/>
    <x v="2"/>
  </r>
  <r>
    <x v="8"/>
    <x v="270"/>
    <x v="0"/>
    <x v="0"/>
    <x v="1"/>
    <x v="0"/>
    <x v="0"/>
    <x v="0"/>
    <x v="1"/>
    <x v="7"/>
    <x v="1"/>
    <x v="1"/>
    <x v="2"/>
  </r>
  <r>
    <x v="8"/>
    <x v="271"/>
    <x v="0"/>
    <x v="0"/>
    <x v="1"/>
    <x v="0"/>
    <x v="0"/>
    <x v="0"/>
    <x v="1"/>
    <x v="4"/>
    <x v="1"/>
    <x v="1"/>
    <x v="2"/>
  </r>
  <r>
    <x v="8"/>
    <x v="272"/>
    <x v="0"/>
    <x v="5"/>
    <x v="0"/>
    <x v="0"/>
    <x v="0"/>
    <x v="0"/>
    <x v="1"/>
    <x v="9"/>
    <x v="1"/>
    <x v="2"/>
    <x v="2"/>
  </r>
  <r>
    <x v="8"/>
    <x v="273"/>
    <x v="0"/>
    <x v="0"/>
    <x v="0"/>
    <x v="0"/>
    <x v="0"/>
    <x v="0"/>
    <x v="2"/>
    <x v="0"/>
    <x v="0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5:F16" firstHeaderRow="1" firstDataRow="2" firstDataCol="1" rowPageCount="3" colPageCount="1"/>
  <pivotFields count="13">
    <pivotField axis="axisRow"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numFmtId="16" showAll="0"/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3">
        <item x="1"/>
        <item x="0"/>
        <item t="default"/>
      </items>
    </pivotField>
    <pivotField axis="axisCol" compact="0" showAll="0">
      <items count="5">
        <item x="0"/>
        <item x="2"/>
        <item x="1"/>
        <item x="3"/>
        <item t="default"/>
      </items>
    </pivotField>
    <pivotField dataField="1" compact="0" showAll="0">
      <items count="19">
        <item x="0"/>
        <item x="1"/>
        <item x="3"/>
        <item x="2"/>
        <item x="4"/>
        <item x="6"/>
        <item x="5"/>
        <item x="8"/>
        <item x="7"/>
        <item x="12"/>
        <item x="10"/>
        <item x="11"/>
        <item x="9"/>
        <item x="15"/>
        <item x="13"/>
        <item x="14"/>
        <item x="16"/>
        <item x="17"/>
        <item t="default"/>
      </items>
    </pivotField>
    <pivotField axis="axisPage" compact="0" showAll="0">
      <items count="3">
        <item x="0"/>
        <item x="1"/>
        <item t="default"/>
      </items>
    </pivotField>
    <pivotField axis="axisPage" compact="0" showAll="0">
      <items count="10">
        <item x="5"/>
        <item x="3"/>
        <item x="2"/>
        <item x="1"/>
        <item x="0"/>
        <item x="7"/>
        <item x="4"/>
        <item x="6"/>
        <item x="8"/>
        <item t="default"/>
      </items>
    </pivotField>
    <pivotField compact="0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pageFields count="3">
    <pageField fld="7"/>
    <pageField fld="10"/>
    <pageField fld="11"/>
  </pageFields>
  <dataFields count="1">
    <dataField name="Average of Studying Time(minutes)" fld="9" subtotal="average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K5:P16" firstHeaderRow="1" firstDataRow="2" firstDataCol="1" rowPageCount="3" colPageCount="1"/>
  <pivotFields count="13">
    <pivotField axis="axisRow"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numFmtId="16" showAll="0"/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3">
        <item x="1"/>
        <item x="0"/>
        <item t="default"/>
      </items>
    </pivotField>
    <pivotField axis="axisCol" compact="0" showAll="0">
      <items count="5">
        <item x="0"/>
        <item x="2"/>
        <item x="1"/>
        <item x="3"/>
        <item t="default"/>
      </items>
    </pivotField>
    <pivotField compact="0" showAll="0"/>
    <pivotField axis="axisPage" compact="0" showAll="0">
      <items count="3">
        <item x="0"/>
        <item x="1"/>
        <item t="default"/>
      </items>
    </pivotField>
    <pivotField axis="axisPage" dataField="1" compact="0" showAll="0">
      <items count="10">
        <item x="5"/>
        <item x="3"/>
        <item x="2"/>
        <item x="1"/>
        <item x="0"/>
        <item x="7"/>
        <item x="4"/>
        <item x="6"/>
        <item x="8"/>
        <item t="default"/>
      </items>
    </pivotField>
    <pivotField compact="0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pageFields count="3">
    <pageField fld="7"/>
    <pageField fld="10"/>
    <pageField fld="11"/>
  </pageFields>
  <dataFields count="1">
    <dataField name="Average of Sleeping Schedule(hours)" fld="11" subtotal="average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4:G32" firstHeaderRow="0" firstDataRow="1" firstDataCol="2" rowPageCount="1" colPageCount="1"/>
  <pivotFields count="13">
    <pivotField axis="axisRow"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numFmtId="16" showAll="0"/>
    <pivotField dataField="1" compact="0" showAll="0">
      <items count="12">
        <item x="0"/>
        <item x="10"/>
        <item x="1"/>
        <item x="3"/>
        <item x="5"/>
        <item x="2"/>
        <item x="6"/>
        <item x="4"/>
        <item x="7"/>
        <item x="8"/>
        <item x="9"/>
        <item t="default"/>
      </items>
    </pivotField>
    <pivotField dataField="1" compact="0" showAll="0">
      <items count="14">
        <item x="0"/>
        <item x="7"/>
        <item x="3"/>
        <item x="1"/>
        <item x="6"/>
        <item x="11"/>
        <item x="10"/>
        <item x="9"/>
        <item x="5"/>
        <item x="2"/>
        <item x="12"/>
        <item x="4"/>
        <item x="8"/>
        <item t="default"/>
      </items>
    </pivotField>
    <pivotField dataField="1" compact="0" showAll="0">
      <items count="12">
        <item x="0"/>
        <item x="9"/>
        <item x="8"/>
        <item x="6"/>
        <item x="1"/>
        <item x="2"/>
        <item x="3"/>
        <item x="7"/>
        <item x="4"/>
        <item x="5"/>
        <item x="10"/>
        <item t="default"/>
      </items>
    </pivotField>
    <pivotField dataField="1" compact="0" showAll="0">
      <items count="16">
        <item x="0"/>
        <item x="11"/>
        <item x="10"/>
        <item x="4"/>
        <item x="3"/>
        <item x="2"/>
        <item x="13"/>
        <item x="1"/>
        <item x="7"/>
        <item x="6"/>
        <item x="14"/>
        <item x="5"/>
        <item x="8"/>
        <item x="12"/>
        <item x="9"/>
        <item t="default"/>
      </items>
    </pivotField>
    <pivotField dataField="1" compact="0" showAll="0">
      <items count="13">
        <item x="0"/>
        <item x="5"/>
        <item x="6"/>
        <item x="2"/>
        <item x="4"/>
        <item x="3"/>
        <item x="11"/>
        <item x="1"/>
        <item x="9"/>
        <item x="7"/>
        <item x="10"/>
        <item x="8"/>
        <item t="default"/>
      </items>
    </pivotField>
    <pivotField axis="axisPage" compact="0" showAll="0">
      <items count="3">
        <item x="1"/>
        <item x="0"/>
        <item t="default"/>
      </items>
    </pivotField>
    <pivotField compact="0" showAll="0">
      <items count="5">
        <item x="0"/>
        <item x="2"/>
        <item x="1"/>
        <item x="3"/>
        <item t="default"/>
      </items>
    </pivotField>
    <pivotField compact="0" showAll="0"/>
    <pivotField axis="axisRow" compact="0" multipleItemSelectionAllowed="1" showAll="0">
      <items count="3">
        <item x="0"/>
        <item x="1"/>
        <item t="default"/>
      </items>
    </pivotField>
    <pivotField compact="0" showAll="0"/>
    <pivotField compact="0" showAll="0"/>
  </pivotFields>
  <rowFields count="2">
    <field x="0"/>
    <field x="10"/>
  </rowFields>
  <rowItems count="28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7"/>
  </pageFields>
  <dataFields count="5">
    <dataField name="Sum of Morning" fld="2" baseField="0" baseItem="0"/>
    <dataField name="Sum of Noon" fld="3" baseField="0" baseItem="0"/>
    <dataField name="Sum of Night" fld="5" baseField="0" baseItem="0"/>
    <dataField name="Sum of Afternoon" fld="4" baseField="0" baseItem="0"/>
    <dataField name="Sum of Brunch" fld="6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B14" totalsRowShown="0">
  <autoFilter xmlns:etc="http://www.wps.cn/officeDocument/2017/etCustomData" ref="A1:B14" etc:filterBottomFollowUsedRange="0"/>
  <tableColumns count="2">
    <tableColumn id="1" name="Month"/>
    <tableColumn id="2" name="Money Gained per Month"/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I2:J9" totalsRowShown="0">
  <autoFilter xmlns:etc="http://www.wps.cn/officeDocument/2017/etCustomData" ref="I2:J9" etc:filterBottomFollowUsedRange="0"/>
  <tableColumns count="2">
    <tableColumn id="1" name="Daily Spendings"/>
    <tableColumn id="2" name="  "/>
  </tableColumns>
  <tableStyleInfo name="TableStylePreset3_Accent1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N2:P9" totalsRowShown="0">
  <autoFilter xmlns:etc="http://www.wps.cn/officeDocument/2017/etCustomData" ref="N2:P9" etc:filterBottomFollowUsedRange="0"/>
  <tableColumns count="3">
    <tableColumn id="1" name="Activity Per Day"/>
    <tableColumn id="2" name="Walking"/>
    <tableColumn id="3" name="Hanging out"/>
  </tableColumns>
  <tableStyleInfo name="TableStylePreset3_Accent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table" Target="../tables/table3.xml"/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76"/>
  <sheetViews>
    <sheetView topLeftCell="A164" workbookViewId="0">
      <selection activeCell="X202" sqref="X202"/>
    </sheetView>
  </sheetViews>
  <sheetFormatPr defaultColWidth="9.14285714285714" defaultRowHeight="15"/>
  <cols>
    <col min="1" max="1" width="8.57142857142857" customWidth="1"/>
    <col min="2" max="3" width="9" customWidth="1"/>
    <col min="4" max="4" width="6.42857142857143" customWidth="1"/>
    <col min="5" max="5" width="10.8571428571429" customWidth="1"/>
    <col min="6" max="6" width="6.42857142857143" customWidth="1"/>
    <col min="7" max="7" width="7.71428571428571" customWidth="1"/>
    <col min="8" max="8" width="16.5714285714286" customWidth="1"/>
    <col min="9" max="9" width="17.5714285714286" customWidth="1"/>
    <col min="10" max="10" width="24.4285714285714" customWidth="1"/>
    <col min="11" max="11" width="12.4285714285714" customWidth="1"/>
    <col min="12" max="12" width="26" customWidth="1"/>
    <col min="13" max="13" width="10.8571428571429" customWidth="1"/>
    <col min="14" max="14" width="17.8571428571429" customWidth="1"/>
    <col min="15" max="15" width="17" customWidth="1"/>
    <col min="16" max="16" width="19.5714285714286" customWidth="1"/>
    <col min="19" max="19" width="14.8571428571429" customWidth="1"/>
  </cols>
  <sheetData>
    <row r="1" spans="1:1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6"/>
      <c r="O1" s="4" t="s">
        <v>13</v>
      </c>
      <c r="P1" s="4" t="s">
        <v>14</v>
      </c>
      <c r="Q1" s="6"/>
      <c r="R1" s="6"/>
      <c r="S1" s="4" t="s">
        <v>15</v>
      </c>
    </row>
    <row r="2" spans="1:19">
      <c r="A2" s="5" t="s">
        <v>16</v>
      </c>
      <c r="B2" s="5">
        <v>45292</v>
      </c>
      <c r="C2">
        <v>0</v>
      </c>
      <c r="D2">
        <v>0</v>
      </c>
      <c r="E2">
        <v>0</v>
      </c>
      <c r="F2">
        <v>0</v>
      </c>
      <c r="G2">
        <v>0</v>
      </c>
      <c r="H2" t="s">
        <v>17</v>
      </c>
      <c r="I2">
        <v>0</v>
      </c>
      <c r="J2">
        <v>0</v>
      </c>
      <c r="K2" t="s">
        <v>18</v>
      </c>
      <c r="L2">
        <v>8</v>
      </c>
      <c r="M2">
        <v>13</v>
      </c>
      <c r="O2">
        <v>500</v>
      </c>
      <c r="P2">
        <f>M2+C2+D2+E2+F2+G2</f>
        <v>13</v>
      </c>
      <c r="S2" t="s">
        <v>19</v>
      </c>
    </row>
    <row r="3" spans="1:19">
      <c r="A3" s="5" t="s">
        <v>16</v>
      </c>
      <c r="B3" s="5">
        <v>45293</v>
      </c>
      <c r="C3">
        <v>2</v>
      </c>
      <c r="D3">
        <v>0</v>
      </c>
      <c r="E3">
        <v>0</v>
      </c>
      <c r="F3">
        <v>0</v>
      </c>
      <c r="G3">
        <v>0</v>
      </c>
      <c r="H3" t="s">
        <v>17</v>
      </c>
      <c r="I3">
        <v>2</v>
      </c>
      <c r="J3">
        <v>10</v>
      </c>
      <c r="K3" t="s">
        <v>18</v>
      </c>
      <c r="L3">
        <v>8</v>
      </c>
      <c r="M3">
        <v>8</v>
      </c>
      <c r="O3">
        <v>0</v>
      </c>
      <c r="P3">
        <f t="shared" ref="P3:P66" si="0">M3+C3+D3+E3+F3+G3</f>
        <v>10</v>
      </c>
      <c r="S3" t="s">
        <v>20</v>
      </c>
    </row>
    <row r="4" spans="1:19">
      <c r="A4" s="5" t="s">
        <v>16</v>
      </c>
      <c r="B4" s="5">
        <v>45294</v>
      </c>
      <c r="C4">
        <v>0</v>
      </c>
      <c r="D4">
        <v>0</v>
      </c>
      <c r="E4">
        <v>3</v>
      </c>
      <c r="F4">
        <v>0</v>
      </c>
      <c r="G4">
        <v>0</v>
      </c>
      <c r="H4" t="s">
        <v>17</v>
      </c>
      <c r="I4">
        <v>2</v>
      </c>
      <c r="J4">
        <v>20</v>
      </c>
      <c r="K4" t="s">
        <v>18</v>
      </c>
      <c r="L4">
        <v>8</v>
      </c>
      <c r="M4">
        <v>0</v>
      </c>
      <c r="O4">
        <v>0</v>
      </c>
      <c r="P4">
        <f t="shared" si="0"/>
        <v>3</v>
      </c>
      <c r="S4" t="s">
        <v>21</v>
      </c>
    </row>
    <row r="5" spans="1:19">
      <c r="A5" s="5" t="s">
        <v>16</v>
      </c>
      <c r="B5" s="5">
        <v>45295</v>
      </c>
      <c r="C5">
        <v>0</v>
      </c>
      <c r="D5">
        <v>0</v>
      </c>
      <c r="E5">
        <v>3</v>
      </c>
      <c r="F5">
        <v>0</v>
      </c>
      <c r="G5">
        <v>0</v>
      </c>
      <c r="H5" t="s">
        <v>17</v>
      </c>
      <c r="I5">
        <v>2</v>
      </c>
      <c r="J5">
        <v>20</v>
      </c>
      <c r="K5" t="s">
        <v>18</v>
      </c>
      <c r="L5">
        <v>8</v>
      </c>
      <c r="M5">
        <v>0</v>
      </c>
      <c r="O5">
        <v>0</v>
      </c>
      <c r="P5">
        <f t="shared" si="0"/>
        <v>3</v>
      </c>
      <c r="S5" t="s">
        <v>22</v>
      </c>
    </row>
    <row r="6" spans="1:19">
      <c r="A6" s="5" t="s">
        <v>16</v>
      </c>
      <c r="B6" s="5">
        <v>45296</v>
      </c>
      <c r="C6">
        <v>0</v>
      </c>
      <c r="D6">
        <v>0</v>
      </c>
      <c r="E6">
        <v>4</v>
      </c>
      <c r="F6">
        <v>0</v>
      </c>
      <c r="G6">
        <v>0</v>
      </c>
      <c r="H6" t="s">
        <v>18</v>
      </c>
      <c r="I6">
        <v>1</v>
      </c>
      <c r="J6">
        <v>15</v>
      </c>
      <c r="K6" t="s">
        <v>18</v>
      </c>
      <c r="L6">
        <v>8</v>
      </c>
      <c r="M6">
        <v>0</v>
      </c>
      <c r="O6">
        <v>0</v>
      </c>
      <c r="P6">
        <f t="shared" si="0"/>
        <v>4</v>
      </c>
      <c r="S6" t="s">
        <v>23</v>
      </c>
    </row>
    <row r="7" spans="1:19">
      <c r="A7" s="5" t="s">
        <v>16</v>
      </c>
      <c r="B7" s="5">
        <v>45297</v>
      </c>
      <c r="C7">
        <v>0</v>
      </c>
      <c r="D7">
        <v>0</v>
      </c>
      <c r="E7">
        <v>4</v>
      </c>
      <c r="F7">
        <v>0</v>
      </c>
      <c r="G7">
        <v>0</v>
      </c>
      <c r="H7" t="s">
        <v>18</v>
      </c>
      <c r="I7">
        <v>1</v>
      </c>
      <c r="J7">
        <v>15</v>
      </c>
      <c r="K7" t="s">
        <v>18</v>
      </c>
      <c r="L7">
        <v>8</v>
      </c>
      <c r="M7">
        <v>0</v>
      </c>
      <c r="O7">
        <v>0</v>
      </c>
      <c r="P7">
        <f t="shared" si="0"/>
        <v>4</v>
      </c>
      <c r="S7" t="s">
        <v>24</v>
      </c>
    </row>
    <row r="8" spans="1:19">
      <c r="A8" s="5" t="s">
        <v>16</v>
      </c>
      <c r="B8" s="5">
        <v>45298</v>
      </c>
      <c r="C8">
        <v>0</v>
      </c>
      <c r="D8">
        <v>0</v>
      </c>
      <c r="E8">
        <v>3</v>
      </c>
      <c r="F8">
        <v>0</v>
      </c>
      <c r="G8">
        <v>0</v>
      </c>
      <c r="H8" t="s">
        <v>18</v>
      </c>
      <c r="I8">
        <v>1</v>
      </c>
      <c r="J8">
        <v>20</v>
      </c>
      <c r="K8" t="s">
        <v>17</v>
      </c>
      <c r="L8">
        <v>8</v>
      </c>
      <c r="M8">
        <v>0</v>
      </c>
      <c r="O8">
        <v>0</v>
      </c>
      <c r="P8">
        <f t="shared" si="0"/>
        <v>3</v>
      </c>
      <c r="S8" t="s">
        <v>25</v>
      </c>
    </row>
    <row r="9" spans="1:19">
      <c r="A9" s="5" t="s">
        <v>16</v>
      </c>
      <c r="B9" s="5">
        <v>45299</v>
      </c>
      <c r="C9">
        <v>0</v>
      </c>
      <c r="D9">
        <v>0</v>
      </c>
      <c r="E9">
        <v>3</v>
      </c>
      <c r="F9">
        <v>0</v>
      </c>
      <c r="G9">
        <v>0</v>
      </c>
      <c r="H9" t="s">
        <v>18</v>
      </c>
      <c r="I9">
        <v>1</v>
      </c>
      <c r="J9">
        <v>10</v>
      </c>
      <c r="K9" t="s">
        <v>17</v>
      </c>
      <c r="L9">
        <v>8</v>
      </c>
      <c r="M9">
        <v>0</v>
      </c>
      <c r="O9">
        <v>0</v>
      </c>
      <c r="P9">
        <f t="shared" si="0"/>
        <v>3</v>
      </c>
      <c r="S9" t="s">
        <v>19</v>
      </c>
    </row>
    <row r="10" spans="1:19">
      <c r="A10" s="5" t="s">
        <v>16</v>
      </c>
      <c r="B10" s="5">
        <v>45300</v>
      </c>
      <c r="C10">
        <v>0</v>
      </c>
      <c r="D10">
        <v>6</v>
      </c>
      <c r="E10">
        <v>0</v>
      </c>
      <c r="F10">
        <v>0</v>
      </c>
      <c r="G10">
        <v>0</v>
      </c>
      <c r="H10" t="s">
        <v>17</v>
      </c>
      <c r="I10">
        <v>2</v>
      </c>
      <c r="J10">
        <v>30</v>
      </c>
      <c r="K10" t="s">
        <v>17</v>
      </c>
      <c r="L10">
        <v>7</v>
      </c>
      <c r="M10">
        <v>0</v>
      </c>
      <c r="O10">
        <v>0</v>
      </c>
      <c r="P10">
        <f t="shared" si="0"/>
        <v>6</v>
      </c>
      <c r="S10" t="s">
        <v>20</v>
      </c>
    </row>
    <row r="11" spans="1:19">
      <c r="A11" s="5" t="s">
        <v>16</v>
      </c>
      <c r="B11" s="5">
        <v>45301</v>
      </c>
      <c r="C11">
        <v>2</v>
      </c>
      <c r="D11">
        <v>6</v>
      </c>
      <c r="E11">
        <v>0</v>
      </c>
      <c r="F11">
        <v>0</v>
      </c>
      <c r="G11">
        <v>0</v>
      </c>
      <c r="H11" t="s">
        <v>17</v>
      </c>
      <c r="I11">
        <v>2</v>
      </c>
      <c r="J11">
        <v>30</v>
      </c>
      <c r="K11" t="s">
        <v>17</v>
      </c>
      <c r="L11">
        <v>7</v>
      </c>
      <c r="M11">
        <v>0</v>
      </c>
      <c r="O11">
        <v>0</v>
      </c>
      <c r="P11">
        <f t="shared" si="0"/>
        <v>8</v>
      </c>
      <c r="S11" t="s">
        <v>21</v>
      </c>
    </row>
    <row r="12" spans="1:19">
      <c r="A12" s="5" t="s">
        <v>16</v>
      </c>
      <c r="B12" s="5">
        <v>45302</v>
      </c>
      <c r="C12">
        <v>0</v>
      </c>
      <c r="D12">
        <v>6</v>
      </c>
      <c r="E12">
        <v>0</v>
      </c>
      <c r="F12">
        <v>0</v>
      </c>
      <c r="G12">
        <v>0</v>
      </c>
      <c r="H12" t="s">
        <v>17</v>
      </c>
      <c r="I12">
        <v>2</v>
      </c>
      <c r="J12">
        <v>30</v>
      </c>
      <c r="K12" t="s">
        <v>18</v>
      </c>
      <c r="L12">
        <v>6</v>
      </c>
      <c r="M12">
        <v>0</v>
      </c>
      <c r="O12">
        <v>0</v>
      </c>
      <c r="P12">
        <f t="shared" si="0"/>
        <v>6</v>
      </c>
      <c r="S12" t="s">
        <v>22</v>
      </c>
    </row>
    <row r="13" spans="1:19">
      <c r="A13" s="5" t="s">
        <v>16</v>
      </c>
      <c r="B13" s="5">
        <v>45303</v>
      </c>
      <c r="C13">
        <v>0</v>
      </c>
      <c r="D13">
        <v>0</v>
      </c>
      <c r="E13">
        <v>4</v>
      </c>
      <c r="F13">
        <v>0</v>
      </c>
      <c r="G13">
        <v>0</v>
      </c>
      <c r="H13" t="s">
        <v>18</v>
      </c>
      <c r="I13">
        <v>2</v>
      </c>
      <c r="J13">
        <v>40</v>
      </c>
      <c r="K13" t="s">
        <v>18</v>
      </c>
      <c r="L13">
        <v>7</v>
      </c>
      <c r="M13">
        <v>30</v>
      </c>
      <c r="O13">
        <v>0</v>
      </c>
      <c r="P13">
        <f t="shared" si="0"/>
        <v>34</v>
      </c>
      <c r="S13" t="s">
        <v>23</v>
      </c>
    </row>
    <row r="14" spans="1:19">
      <c r="A14" s="5" t="s">
        <v>16</v>
      </c>
      <c r="B14" s="5">
        <v>45304</v>
      </c>
      <c r="C14">
        <v>0</v>
      </c>
      <c r="D14">
        <v>0</v>
      </c>
      <c r="E14">
        <v>0</v>
      </c>
      <c r="F14">
        <v>0</v>
      </c>
      <c r="G14">
        <v>0</v>
      </c>
      <c r="H14" t="s">
        <v>17</v>
      </c>
      <c r="I14">
        <v>1</v>
      </c>
      <c r="J14">
        <v>35</v>
      </c>
      <c r="K14" t="s">
        <v>17</v>
      </c>
      <c r="L14">
        <v>7</v>
      </c>
      <c r="M14">
        <v>75</v>
      </c>
      <c r="O14">
        <v>0</v>
      </c>
      <c r="P14">
        <f t="shared" si="0"/>
        <v>75</v>
      </c>
      <c r="S14" t="s">
        <v>24</v>
      </c>
    </row>
    <row r="15" spans="1:19">
      <c r="A15" s="5" t="s">
        <v>16</v>
      </c>
      <c r="B15" s="5">
        <v>45305</v>
      </c>
      <c r="C15">
        <v>0</v>
      </c>
      <c r="D15">
        <v>0</v>
      </c>
      <c r="E15">
        <v>5</v>
      </c>
      <c r="F15">
        <v>0</v>
      </c>
      <c r="G15">
        <v>9</v>
      </c>
      <c r="H15" t="s">
        <v>17</v>
      </c>
      <c r="I15">
        <v>1</v>
      </c>
      <c r="J15">
        <v>40</v>
      </c>
      <c r="K15" t="s">
        <v>17</v>
      </c>
      <c r="L15">
        <v>6</v>
      </c>
      <c r="M15">
        <v>0</v>
      </c>
      <c r="O15">
        <v>0</v>
      </c>
      <c r="P15">
        <f t="shared" si="0"/>
        <v>14</v>
      </c>
      <c r="S15" t="s">
        <v>25</v>
      </c>
    </row>
    <row r="16" spans="1:19">
      <c r="A16" s="5" t="s">
        <v>16</v>
      </c>
      <c r="B16" s="5">
        <v>45306</v>
      </c>
      <c r="C16">
        <v>0</v>
      </c>
      <c r="D16">
        <v>0</v>
      </c>
      <c r="E16">
        <v>0</v>
      </c>
      <c r="F16">
        <v>0</v>
      </c>
      <c r="G16">
        <v>0</v>
      </c>
      <c r="H16" t="s">
        <v>17</v>
      </c>
      <c r="I16">
        <v>2</v>
      </c>
      <c r="J16">
        <v>40</v>
      </c>
      <c r="K16" t="s">
        <v>18</v>
      </c>
      <c r="L16">
        <v>6</v>
      </c>
      <c r="M16">
        <v>0</v>
      </c>
      <c r="O16">
        <v>0</v>
      </c>
      <c r="P16">
        <f t="shared" si="0"/>
        <v>0</v>
      </c>
      <c r="S16" t="s">
        <v>19</v>
      </c>
    </row>
    <row r="17" spans="1:19">
      <c r="A17" s="5" t="s">
        <v>16</v>
      </c>
      <c r="B17" s="5">
        <v>45307</v>
      </c>
      <c r="C17">
        <v>0</v>
      </c>
      <c r="D17">
        <v>0</v>
      </c>
      <c r="E17">
        <v>0</v>
      </c>
      <c r="F17">
        <v>0</v>
      </c>
      <c r="G17">
        <v>9</v>
      </c>
      <c r="H17" t="s">
        <v>17</v>
      </c>
      <c r="I17">
        <v>2</v>
      </c>
      <c r="J17">
        <v>40</v>
      </c>
      <c r="K17" t="s">
        <v>17</v>
      </c>
      <c r="L17">
        <v>7</v>
      </c>
      <c r="M17">
        <v>0</v>
      </c>
      <c r="O17">
        <v>0</v>
      </c>
      <c r="P17">
        <f t="shared" si="0"/>
        <v>9</v>
      </c>
      <c r="S17" t="s">
        <v>20</v>
      </c>
    </row>
    <row r="18" spans="1:19">
      <c r="A18" s="5" t="s">
        <v>16</v>
      </c>
      <c r="B18" s="5">
        <v>45308</v>
      </c>
      <c r="C18">
        <v>5</v>
      </c>
      <c r="D18">
        <v>0</v>
      </c>
      <c r="E18">
        <v>0</v>
      </c>
      <c r="F18">
        <v>0</v>
      </c>
      <c r="G18">
        <v>5</v>
      </c>
      <c r="H18" t="s">
        <v>17</v>
      </c>
      <c r="I18">
        <v>2</v>
      </c>
      <c r="J18">
        <v>40</v>
      </c>
      <c r="K18" t="s">
        <v>17</v>
      </c>
      <c r="L18">
        <v>7</v>
      </c>
      <c r="M18">
        <v>0</v>
      </c>
      <c r="O18">
        <v>0</v>
      </c>
      <c r="P18">
        <f t="shared" si="0"/>
        <v>10</v>
      </c>
      <c r="S18" t="s">
        <v>21</v>
      </c>
    </row>
    <row r="19" spans="1:19">
      <c r="A19" s="5" t="s">
        <v>16</v>
      </c>
      <c r="B19" s="5">
        <v>45309</v>
      </c>
      <c r="C19">
        <v>0</v>
      </c>
      <c r="D19">
        <v>0</v>
      </c>
      <c r="E19">
        <v>0</v>
      </c>
      <c r="F19">
        <v>0</v>
      </c>
      <c r="G19">
        <v>5</v>
      </c>
      <c r="H19" t="s">
        <v>17</v>
      </c>
      <c r="I19">
        <v>1</v>
      </c>
      <c r="J19">
        <v>10</v>
      </c>
      <c r="K19" t="s">
        <v>17</v>
      </c>
      <c r="L19">
        <v>7</v>
      </c>
      <c r="M19">
        <v>0</v>
      </c>
      <c r="O19">
        <v>0</v>
      </c>
      <c r="P19">
        <f t="shared" si="0"/>
        <v>5</v>
      </c>
      <c r="S19" t="s">
        <v>22</v>
      </c>
    </row>
    <row r="20" spans="1:19">
      <c r="A20" s="5" t="s">
        <v>16</v>
      </c>
      <c r="B20" s="5">
        <v>45310</v>
      </c>
      <c r="C20">
        <v>0</v>
      </c>
      <c r="D20">
        <v>0</v>
      </c>
      <c r="E20">
        <v>0</v>
      </c>
      <c r="F20">
        <v>0</v>
      </c>
      <c r="G20">
        <v>0</v>
      </c>
      <c r="H20" t="s">
        <v>17</v>
      </c>
      <c r="I20">
        <v>2</v>
      </c>
      <c r="J20">
        <v>10</v>
      </c>
      <c r="K20" t="s">
        <v>17</v>
      </c>
      <c r="L20">
        <v>8</v>
      </c>
      <c r="M20">
        <v>0</v>
      </c>
      <c r="O20">
        <v>0</v>
      </c>
      <c r="P20">
        <f t="shared" si="0"/>
        <v>0</v>
      </c>
      <c r="S20" t="s">
        <v>23</v>
      </c>
    </row>
    <row r="21" spans="1:19">
      <c r="A21" s="5" t="s">
        <v>16</v>
      </c>
      <c r="B21" s="5">
        <v>45311</v>
      </c>
      <c r="C21">
        <v>0</v>
      </c>
      <c r="D21">
        <v>17</v>
      </c>
      <c r="E21">
        <v>0</v>
      </c>
      <c r="F21">
        <v>9</v>
      </c>
      <c r="G21">
        <v>0</v>
      </c>
      <c r="H21" t="s">
        <v>17</v>
      </c>
      <c r="I21">
        <v>2</v>
      </c>
      <c r="J21">
        <v>10</v>
      </c>
      <c r="K21" t="s">
        <v>17</v>
      </c>
      <c r="L21">
        <v>8</v>
      </c>
      <c r="M21">
        <v>0</v>
      </c>
      <c r="O21">
        <v>0</v>
      </c>
      <c r="P21">
        <f t="shared" si="0"/>
        <v>26</v>
      </c>
      <c r="S21" t="s">
        <v>24</v>
      </c>
    </row>
    <row r="22" spans="1:19">
      <c r="A22" s="5" t="s">
        <v>16</v>
      </c>
      <c r="B22" s="5">
        <v>45312</v>
      </c>
      <c r="C22">
        <v>0</v>
      </c>
      <c r="D22">
        <v>0</v>
      </c>
      <c r="E22">
        <v>0</v>
      </c>
      <c r="F22">
        <v>9</v>
      </c>
      <c r="G22">
        <v>0</v>
      </c>
      <c r="H22" t="s">
        <v>17</v>
      </c>
      <c r="I22">
        <v>0</v>
      </c>
      <c r="J22">
        <v>20</v>
      </c>
      <c r="K22" t="s">
        <v>18</v>
      </c>
      <c r="L22">
        <v>8</v>
      </c>
      <c r="M22">
        <v>0</v>
      </c>
      <c r="O22">
        <v>0</v>
      </c>
      <c r="P22">
        <f t="shared" si="0"/>
        <v>9</v>
      </c>
      <c r="S22" t="s">
        <v>25</v>
      </c>
    </row>
    <row r="23" spans="1:19">
      <c r="A23" s="5" t="s">
        <v>16</v>
      </c>
      <c r="B23" s="5">
        <v>45313</v>
      </c>
      <c r="C23">
        <v>2</v>
      </c>
      <c r="D23">
        <v>0</v>
      </c>
      <c r="E23">
        <v>7</v>
      </c>
      <c r="F23">
        <v>0</v>
      </c>
      <c r="G23">
        <v>0</v>
      </c>
      <c r="H23" t="s">
        <v>18</v>
      </c>
      <c r="I23">
        <v>2</v>
      </c>
      <c r="J23">
        <v>20</v>
      </c>
      <c r="K23" t="s">
        <v>18</v>
      </c>
      <c r="L23">
        <v>7</v>
      </c>
      <c r="M23">
        <v>0</v>
      </c>
      <c r="O23">
        <v>0</v>
      </c>
      <c r="P23">
        <f t="shared" si="0"/>
        <v>9</v>
      </c>
      <c r="S23" t="s">
        <v>19</v>
      </c>
    </row>
    <row r="24" spans="1:19">
      <c r="A24" s="5" t="s">
        <v>16</v>
      </c>
      <c r="B24" s="5">
        <v>45314</v>
      </c>
      <c r="C24">
        <v>0</v>
      </c>
      <c r="D24">
        <v>0</v>
      </c>
      <c r="E24">
        <v>5</v>
      </c>
      <c r="F24">
        <v>0</v>
      </c>
      <c r="G24">
        <v>0</v>
      </c>
      <c r="H24" t="s">
        <v>18</v>
      </c>
      <c r="I24">
        <v>1</v>
      </c>
      <c r="J24">
        <v>0</v>
      </c>
      <c r="K24" t="s">
        <v>18</v>
      </c>
      <c r="L24">
        <v>7</v>
      </c>
      <c r="M24">
        <v>0</v>
      </c>
      <c r="O24">
        <v>0</v>
      </c>
      <c r="P24">
        <f t="shared" si="0"/>
        <v>5</v>
      </c>
      <c r="S24" t="s">
        <v>20</v>
      </c>
    </row>
    <row r="25" spans="1:19">
      <c r="A25" s="5" t="s">
        <v>16</v>
      </c>
      <c r="B25" s="5">
        <v>45315</v>
      </c>
      <c r="C25">
        <v>0</v>
      </c>
      <c r="D25">
        <v>0</v>
      </c>
      <c r="E25">
        <v>0</v>
      </c>
      <c r="F25">
        <v>7</v>
      </c>
      <c r="G25">
        <v>0</v>
      </c>
      <c r="H25" t="s">
        <v>18</v>
      </c>
      <c r="I25">
        <v>0</v>
      </c>
      <c r="J25">
        <v>0</v>
      </c>
      <c r="K25" t="s">
        <v>18</v>
      </c>
      <c r="L25">
        <v>6</v>
      </c>
      <c r="M25">
        <v>0</v>
      </c>
      <c r="O25">
        <v>0</v>
      </c>
      <c r="P25">
        <f t="shared" si="0"/>
        <v>7</v>
      </c>
      <c r="S25" t="s">
        <v>21</v>
      </c>
    </row>
    <row r="26" spans="1:19">
      <c r="A26" s="5" t="s">
        <v>16</v>
      </c>
      <c r="B26" s="5">
        <v>45316</v>
      </c>
      <c r="C26">
        <v>0</v>
      </c>
      <c r="D26">
        <v>0</v>
      </c>
      <c r="E26">
        <v>0</v>
      </c>
      <c r="F26">
        <v>0</v>
      </c>
      <c r="G26">
        <v>0</v>
      </c>
      <c r="H26" t="s">
        <v>18</v>
      </c>
      <c r="I26">
        <v>1</v>
      </c>
      <c r="J26">
        <v>20</v>
      </c>
      <c r="K26" t="s">
        <v>18</v>
      </c>
      <c r="L26">
        <v>6</v>
      </c>
      <c r="M26">
        <v>0</v>
      </c>
      <c r="O26">
        <v>0</v>
      </c>
      <c r="P26">
        <f t="shared" si="0"/>
        <v>0</v>
      </c>
      <c r="S26" t="s">
        <v>22</v>
      </c>
    </row>
    <row r="27" spans="1:19">
      <c r="A27" s="5" t="s">
        <v>16</v>
      </c>
      <c r="B27" s="5">
        <v>45317</v>
      </c>
      <c r="C27">
        <v>0</v>
      </c>
      <c r="D27">
        <v>0</v>
      </c>
      <c r="E27">
        <v>0</v>
      </c>
      <c r="F27">
        <v>0</v>
      </c>
      <c r="G27">
        <v>0</v>
      </c>
      <c r="H27" t="s">
        <v>18</v>
      </c>
      <c r="I27">
        <v>2</v>
      </c>
      <c r="J27">
        <v>20</v>
      </c>
      <c r="K27" t="s">
        <v>18</v>
      </c>
      <c r="L27">
        <v>7</v>
      </c>
      <c r="M27">
        <v>0</v>
      </c>
      <c r="O27">
        <v>0</v>
      </c>
      <c r="P27">
        <f t="shared" si="0"/>
        <v>0</v>
      </c>
      <c r="S27" t="s">
        <v>23</v>
      </c>
    </row>
    <row r="28" spans="1:19">
      <c r="A28" s="5" t="s">
        <v>16</v>
      </c>
      <c r="B28" s="5">
        <v>45318</v>
      </c>
      <c r="C28">
        <v>2</v>
      </c>
      <c r="D28">
        <v>0</v>
      </c>
      <c r="E28">
        <v>0</v>
      </c>
      <c r="F28">
        <v>0</v>
      </c>
      <c r="G28">
        <v>0</v>
      </c>
      <c r="H28" t="s">
        <v>18</v>
      </c>
      <c r="I28">
        <v>1</v>
      </c>
      <c r="J28">
        <v>30</v>
      </c>
      <c r="K28" t="s">
        <v>18</v>
      </c>
      <c r="L28">
        <v>8</v>
      </c>
      <c r="M28">
        <v>0</v>
      </c>
      <c r="O28">
        <v>0</v>
      </c>
      <c r="P28">
        <f t="shared" si="0"/>
        <v>2</v>
      </c>
      <c r="S28" t="s">
        <v>24</v>
      </c>
    </row>
    <row r="29" spans="1:19">
      <c r="A29" s="5" t="s">
        <v>16</v>
      </c>
      <c r="B29" s="5">
        <v>45319</v>
      </c>
      <c r="C29">
        <v>0</v>
      </c>
      <c r="D29">
        <v>0</v>
      </c>
      <c r="E29">
        <v>4</v>
      </c>
      <c r="F29">
        <v>0</v>
      </c>
      <c r="G29">
        <v>7</v>
      </c>
      <c r="H29" t="s">
        <v>17</v>
      </c>
      <c r="I29">
        <v>1</v>
      </c>
      <c r="J29">
        <v>30</v>
      </c>
      <c r="K29" t="s">
        <v>17</v>
      </c>
      <c r="L29">
        <v>8</v>
      </c>
      <c r="M29">
        <v>0</v>
      </c>
      <c r="O29">
        <v>0</v>
      </c>
      <c r="P29">
        <f t="shared" si="0"/>
        <v>11</v>
      </c>
      <c r="S29" t="s">
        <v>25</v>
      </c>
    </row>
    <row r="30" spans="1:19">
      <c r="A30" s="5" t="s">
        <v>16</v>
      </c>
      <c r="B30" s="5">
        <v>45320</v>
      </c>
      <c r="C30">
        <v>0</v>
      </c>
      <c r="D30">
        <v>0</v>
      </c>
      <c r="E30">
        <v>3</v>
      </c>
      <c r="F30">
        <v>0</v>
      </c>
      <c r="G30">
        <v>0</v>
      </c>
      <c r="H30" t="s">
        <v>17</v>
      </c>
      <c r="I30">
        <v>1</v>
      </c>
      <c r="J30">
        <v>30</v>
      </c>
      <c r="K30" t="s">
        <v>18</v>
      </c>
      <c r="L30">
        <v>8</v>
      </c>
      <c r="M30">
        <v>0</v>
      </c>
      <c r="O30">
        <v>0</v>
      </c>
      <c r="P30">
        <f t="shared" si="0"/>
        <v>3</v>
      </c>
      <c r="S30" t="s">
        <v>19</v>
      </c>
    </row>
    <row r="31" spans="1:19">
      <c r="A31" s="5" t="s">
        <v>16</v>
      </c>
      <c r="B31" s="5">
        <v>45321</v>
      </c>
      <c r="C31">
        <v>3</v>
      </c>
      <c r="D31">
        <v>5</v>
      </c>
      <c r="E31">
        <v>0</v>
      </c>
      <c r="F31">
        <v>6</v>
      </c>
      <c r="G31">
        <v>0</v>
      </c>
      <c r="H31" t="s">
        <v>17</v>
      </c>
      <c r="I31">
        <v>2</v>
      </c>
      <c r="J31">
        <v>30</v>
      </c>
      <c r="K31" t="s">
        <v>18</v>
      </c>
      <c r="L31">
        <v>8</v>
      </c>
      <c r="M31">
        <v>60</v>
      </c>
      <c r="O31">
        <v>0</v>
      </c>
      <c r="P31">
        <f t="shared" si="0"/>
        <v>74</v>
      </c>
      <c r="S31" t="s">
        <v>20</v>
      </c>
    </row>
    <row r="32" spans="1:19">
      <c r="A32" s="5" t="s">
        <v>16</v>
      </c>
      <c r="B32" s="5">
        <v>45322</v>
      </c>
      <c r="C32">
        <v>0</v>
      </c>
      <c r="D32">
        <v>0</v>
      </c>
      <c r="E32">
        <v>0</v>
      </c>
      <c r="F32">
        <v>0</v>
      </c>
      <c r="G32">
        <v>0</v>
      </c>
      <c r="H32" t="s">
        <v>18</v>
      </c>
      <c r="I32">
        <v>1</v>
      </c>
      <c r="J32">
        <v>30</v>
      </c>
      <c r="K32" t="s">
        <v>18</v>
      </c>
      <c r="L32">
        <v>7</v>
      </c>
      <c r="M32">
        <v>0</v>
      </c>
      <c r="O32">
        <v>0</v>
      </c>
      <c r="P32">
        <f t="shared" si="0"/>
        <v>0</v>
      </c>
      <c r="S32" t="s">
        <v>21</v>
      </c>
    </row>
    <row r="33" spans="1:19">
      <c r="A33" s="5" t="s">
        <v>26</v>
      </c>
      <c r="B33" s="5">
        <v>45323</v>
      </c>
      <c r="C33">
        <v>0</v>
      </c>
      <c r="D33">
        <v>0</v>
      </c>
      <c r="E33">
        <v>0</v>
      </c>
      <c r="F33">
        <v>0</v>
      </c>
      <c r="G33">
        <v>0</v>
      </c>
      <c r="H33" t="s">
        <v>17</v>
      </c>
      <c r="I33">
        <v>2</v>
      </c>
      <c r="J33">
        <v>60</v>
      </c>
      <c r="K33" t="s">
        <v>18</v>
      </c>
      <c r="L33">
        <v>6</v>
      </c>
      <c r="M33">
        <v>13</v>
      </c>
      <c r="O33">
        <v>500</v>
      </c>
      <c r="P33">
        <f t="shared" si="0"/>
        <v>13</v>
      </c>
      <c r="S33" t="s">
        <v>22</v>
      </c>
    </row>
    <row r="34" spans="1:19">
      <c r="A34" s="5" t="s">
        <v>26</v>
      </c>
      <c r="B34" s="5">
        <v>45324</v>
      </c>
      <c r="C34">
        <v>0</v>
      </c>
      <c r="D34">
        <v>0</v>
      </c>
      <c r="E34">
        <v>5</v>
      </c>
      <c r="F34">
        <v>0</v>
      </c>
      <c r="G34">
        <v>0</v>
      </c>
      <c r="H34" t="s">
        <v>17</v>
      </c>
      <c r="I34">
        <v>2</v>
      </c>
      <c r="J34">
        <v>0</v>
      </c>
      <c r="K34" t="s">
        <v>18</v>
      </c>
      <c r="L34">
        <v>6</v>
      </c>
      <c r="M34">
        <v>8</v>
      </c>
      <c r="O34">
        <v>0</v>
      </c>
      <c r="P34">
        <f t="shared" si="0"/>
        <v>13</v>
      </c>
      <c r="S34" t="s">
        <v>23</v>
      </c>
    </row>
    <row r="35" spans="1:19">
      <c r="A35" s="5" t="s">
        <v>26</v>
      </c>
      <c r="B35" s="5">
        <v>45325</v>
      </c>
      <c r="C35">
        <v>0</v>
      </c>
      <c r="D35">
        <v>0</v>
      </c>
      <c r="E35">
        <v>0</v>
      </c>
      <c r="F35">
        <v>0</v>
      </c>
      <c r="G35">
        <v>6</v>
      </c>
      <c r="H35" t="s">
        <v>17</v>
      </c>
      <c r="I35">
        <v>2</v>
      </c>
      <c r="J35">
        <v>0</v>
      </c>
      <c r="K35" t="s">
        <v>17</v>
      </c>
      <c r="L35">
        <v>5</v>
      </c>
      <c r="M35">
        <v>0</v>
      </c>
      <c r="O35">
        <v>0</v>
      </c>
      <c r="P35">
        <f t="shared" si="0"/>
        <v>6</v>
      </c>
      <c r="S35" t="s">
        <v>24</v>
      </c>
    </row>
    <row r="36" spans="1:19">
      <c r="A36" s="5" t="s">
        <v>26</v>
      </c>
      <c r="B36" s="5">
        <v>45326</v>
      </c>
      <c r="C36">
        <v>0</v>
      </c>
      <c r="D36">
        <v>0</v>
      </c>
      <c r="E36">
        <v>0</v>
      </c>
      <c r="F36">
        <v>0</v>
      </c>
      <c r="G36">
        <v>3</v>
      </c>
      <c r="H36" t="s">
        <v>17</v>
      </c>
      <c r="I36">
        <v>1</v>
      </c>
      <c r="J36">
        <v>60</v>
      </c>
      <c r="K36" t="s">
        <v>17</v>
      </c>
      <c r="L36">
        <v>6</v>
      </c>
      <c r="M36">
        <v>0</v>
      </c>
      <c r="O36">
        <v>0</v>
      </c>
      <c r="P36">
        <f t="shared" si="0"/>
        <v>3</v>
      </c>
      <c r="S36" t="s">
        <v>25</v>
      </c>
    </row>
    <row r="37" spans="1:19">
      <c r="A37" s="5" t="s">
        <v>26</v>
      </c>
      <c r="B37" s="5">
        <v>45327</v>
      </c>
      <c r="C37">
        <v>0</v>
      </c>
      <c r="D37">
        <v>0</v>
      </c>
      <c r="E37">
        <v>0</v>
      </c>
      <c r="F37">
        <v>7</v>
      </c>
      <c r="G37">
        <v>3</v>
      </c>
      <c r="H37" t="s">
        <v>18</v>
      </c>
      <c r="I37">
        <v>1</v>
      </c>
      <c r="J37">
        <v>60</v>
      </c>
      <c r="K37" t="s">
        <v>17</v>
      </c>
      <c r="L37">
        <v>6</v>
      </c>
      <c r="M37">
        <v>0</v>
      </c>
      <c r="O37">
        <v>0</v>
      </c>
      <c r="P37">
        <f t="shared" si="0"/>
        <v>10</v>
      </c>
      <c r="S37" t="s">
        <v>19</v>
      </c>
    </row>
    <row r="38" spans="1:19">
      <c r="A38" s="5" t="s">
        <v>26</v>
      </c>
      <c r="B38" s="5">
        <v>45328</v>
      </c>
      <c r="C38">
        <v>0</v>
      </c>
      <c r="D38">
        <v>0</v>
      </c>
      <c r="E38">
        <v>8</v>
      </c>
      <c r="F38">
        <v>0</v>
      </c>
      <c r="G38">
        <v>9</v>
      </c>
      <c r="H38" t="s">
        <v>17</v>
      </c>
      <c r="I38">
        <v>2</v>
      </c>
      <c r="J38">
        <v>20</v>
      </c>
      <c r="K38" t="s">
        <v>17</v>
      </c>
      <c r="L38">
        <v>6</v>
      </c>
      <c r="M38">
        <v>0</v>
      </c>
      <c r="O38">
        <v>0</v>
      </c>
      <c r="P38">
        <f t="shared" si="0"/>
        <v>17</v>
      </c>
      <c r="S38" t="s">
        <v>20</v>
      </c>
    </row>
    <row r="39" spans="1:19">
      <c r="A39" s="5" t="s">
        <v>26</v>
      </c>
      <c r="B39" s="5">
        <v>45329</v>
      </c>
      <c r="C39">
        <v>0</v>
      </c>
      <c r="D39">
        <v>0</v>
      </c>
      <c r="E39">
        <v>2</v>
      </c>
      <c r="F39">
        <v>0</v>
      </c>
      <c r="G39">
        <v>0</v>
      </c>
      <c r="H39" t="s">
        <v>17</v>
      </c>
      <c r="I39">
        <v>1</v>
      </c>
      <c r="J39">
        <v>20</v>
      </c>
      <c r="K39" t="s">
        <v>18</v>
      </c>
      <c r="L39">
        <v>7</v>
      </c>
      <c r="M39">
        <v>0</v>
      </c>
      <c r="O39">
        <v>0</v>
      </c>
      <c r="P39">
        <f t="shared" si="0"/>
        <v>2</v>
      </c>
      <c r="S39" t="s">
        <v>21</v>
      </c>
    </row>
    <row r="40" spans="1:19">
      <c r="A40" s="5" t="s">
        <v>26</v>
      </c>
      <c r="B40" s="5">
        <v>45330</v>
      </c>
      <c r="C40">
        <v>0</v>
      </c>
      <c r="D40">
        <v>0</v>
      </c>
      <c r="E40">
        <v>0</v>
      </c>
      <c r="F40">
        <v>0</v>
      </c>
      <c r="G40">
        <v>0</v>
      </c>
      <c r="H40" t="s">
        <v>17</v>
      </c>
      <c r="I40">
        <v>1</v>
      </c>
      <c r="J40">
        <v>20</v>
      </c>
      <c r="K40" t="s">
        <v>18</v>
      </c>
      <c r="L40">
        <v>6</v>
      </c>
      <c r="M40">
        <v>0</v>
      </c>
      <c r="O40">
        <v>0</v>
      </c>
      <c r="P40">
        <f t="shared" si="0"/>
        <v>0</v>
      </c>
      <c r="S40" t="s">
        <v>22</v>
      </c>
    </row>
    <row r="41" spans="1:19">
      <c r="A41" s="5" t="s">
        <v>26</v>
      </c>
      <c r="B41" s="5">
        <v>45331</v>
      </c>
      <c r="C41">
        <v>0</v>
      </c>
      <c r="D41">
        <v>0</v>
      </c>
      <c r="E41">
        <v>6</v>
      </c>
      <c r="F41">
        <v>0</v>
      </c>
      <c r="G41">
        <v>0</v>
      </c>
      <c r="H41" t="s">
        <v>17</v>
      </c>
      <c r="I41">
        <v>1</v>
      </c>
      <c r="J41">
        <v>30</v>
      </c>
      <c r="K41" t="s">
        <v>18</v>
      </c>
      <c r="L41">
        <v>7</v>
      </c>
      <c r="M41">
        <v>0</v>
      </c>
      <c r="O41">
        <v>0</v>
      </c>
      <c r="P41">
        <f t="shared" si="0"/>
        <v>6</v>
      </c>
      <c r="S41" t="s">
        <v>23</v>
      </c>
    </row>
    <row r="42" spans="1:19">
      <c r="A42" s="5" t="s">
        <v>26</v>
      </c>
      <c r="B42" s="5">
        <v>45332</v>
      </c>
      <c r="C42">
        <v>12</v>
      </c>
      <c r="D42">
        <v>36</v>
      </c>
      <c r="E42">
        <v>6</v>
      </c>
      <c r="F42">
        <v>0</v>
      </c>
      <c r="G42">
        <v>4</v>
      </c>
      <c r="H42" t="s">
        <v>17</v>
      </c>
      <c r="I42">
        <v>2</v>
      </c>
      <c r="J42">
        <v>30</v>
      </c>
      <c r="K42" t="s">
        <v>17</v>
      </c>
      <c r="L42">
        <v>7</v>
      </c>
      <c r="M42">
        <v>0</v>
      </c>
      <c r="O42">
        <v>0</v>
      </c>
      <c r="P42">
        <f t="shared" si="0"/>
        <v>58</v>
      </c>
      <c r="S42" t="s">
        <v>24</v>
      </c>
    </row>
    <row r="43" spans="1:19">
      <c r="A43" s="5" t="s">
        <v>26</v>
      </c>
      <c r="B43" s="5">
        <v>45333</v>
      </c>
      <c r="C43">
        <v>0</v>
      </c>
      <c r="D43">
        <v>0</v>
      </c>
      <c r="E43">
        <v>0</v>
      </c>
      <c r="F43">
        <v>5</v>
      </c>
      <c r="G43">
        <v>4</v>
      </c>
      <c r="H43" t="s">
        <v>17</v>
      </c>
      <c r="I43">
        <v>1</v>
      </c>
      <c r="J43">
        <v>0</v>
      </c>
      <c r="K43" t="s">
        <v>17</v>
      </c>
      <c r="L43">
        <v>7</v>
      </c>
      <c r="M43">
        <v>0</v>
      </c>
      <c r="O43">
        <v>0</v>
      </c>
      <c r="P43">
        <f t="shared" si="0"/>
        <v>9</v>
      </c>
      <c r="S43" t="s">
        <v>25</v>
      </c>
    </row>
    <row r="44" spans="1:19">
      <c r="A44" s="5" t="s">
        <v>26</v>
      </c>
      <c r="B44" s="5">
        <v>45334</v>
      </c>
      <c r="C44">
        <v>0</v>
      </c>
      <c r="D44">
        <v>0</v>
      </c>
      <c r="E44">
        <v>0</v>
      </c>
      <c r="F44">
        <v>5</v>
      </c>
      <c r="G44">
        <v>3</v>
      </c>
      <c r="H44" t="s">
        <v>18</v>
      </c>
      <c r="I44">
        <v>2</v>
      </c>
      <c r="J44">
        <v>0</v>
      </c>
      <c r="K44" t="s">
        <v>17</v>
      </c>
      <c r="L44">
        <v>7</v>
      </c>
      <c r="M44">
        <v>30</v>
      </c>
      <c r="O44">
        <v>0</v>
      </c>
      <c r="P44">
        <f t="shared" si="0"/>
        <v>38</v>
      </c>
      <c r="S44" t="s">
        <v>19</v>
      </c>
    </row>
    <row r="45" spans="1:19">
      <c r="A45" s="5" t="s">
        <v>26</v>
      </c>
      <c r="B45" s="5">
        <v>45335</v>
      </c>
      <c r="C45">
        <v>5</v>
      </c>
      <c r="D45">
        <v>0</v>
      </c>
      <c r="E45">
        <v>0</v>
      </c>
      <c r="F45">
        <v>0</v>
      </c>
      <c r="G45">
        <v>4</v>
      </c>
      <c r="H45" t="s">
        <v>17</v>
      </c>
      <c r="I45">
        <v>1</v>
      </c>
      <c r="J45">
        <v>10</v>
      </c>
      <c r="K45" t="s">
        <v>17</v>
      </c>
      <c r="L45">
        <v>7</v>
      </c>
      <c r="M45">
        <v>0</v>
      </c>
      <c r="O45">
        <v>0</v>
      </c>
      <c r="P45">
        <f t="shared" si="0"/>
        <v>9</v>
      </c>
      <c r="S45" t="s">
        <v>20</v>
      </c>
    </row>
    <row r="46" spans="1:19">
      <c r="A46" s="5" t="s">
        <v>26</v>
      </c>
      <c r="B46" s="5">
        <v>45336</v>
      </c>
      <c r="C46">
        <v>0</v>
      </c>
      <c r="D46">
        <v>0</v>
      </c>
      <c r="E46">
        <v>3</v>
      </c>
      <c r="F46">
        <v>0</v>
      </c>
      <c r="G46">
        <v>0</v>
      </c>
      <c r="H46" t="s">
        <v>18</v>
      </c>
      <c r="I46">
        <v>1</v>
      </c>
      <c r="J46">
        <v>10</v>
      </c>
      <c r="K46" t="s">
        <v>18</v>
      </c>
      <c r="L46">
        <v>8</v>
      </c>
      <c r="M46">
        <v>0</v>
      </c>
      <c r="O46">
        <v>0</v>
      </c>
      <c r="P46">
        <f t="shared" si="0"/>
        <v>3</v>
      </c>
      <c r="S46" t="s">
        <v>21</v>
      </c>
    </row>
    <row r="47" spans="1:19">
      <c r="A47" s="5" t="s">
        <v>26</v>
      </c>
      <c r="B47" s="5">
        <v>45337</v>
      </c>
      <c r="C47">
        <v>0</v>
      </c>
      <c r="D47">
        <v>0</v>
      </c>
      <c r="E47">
        <v>3</v>
      </c>
      <c r="F47">
        <v>0</v>
      </c>
      <c r="G47">
        <v>0</v>
      </c>
      <c r="H47" t="s">
        <v>18</v>
      </c>
      <c r="I47">
        <v>2</v>
      </c>
      <c r="J47">
        <v>30</v>
      </c>
      <c r="K47" t="s">
        <v>18</v>
      </c>
      <c r="L47">
        <v>8</v>
      </c>
      <c r="M47">
        <v>0</v>
      </c>
      <c r="O47">
        <v>0</v>
      </c>
      <c r="P47">
        <f t="shared" si="0"/>
        <v>3</v>
      </c>
      <c r="S47" t="s">
        <v>22</v>
      </c>
    </row>
    <row r="48" spans="1:19">
      <c r="A48" s="5" t="s">
        <v>26</v>
      </c>
      <c r="B48" s="5">
        <v>45338</v>
      </c>
      <c r="C48">
        <v>0</v>
      </c>
      <c r="D48">
        <v>0</v>
      </c>
      <c r="E48">
        <v>3</v>
      </c>
      <c r="F48">
        <v>0</v>
      </c>
      <c r="G48">
        <v>0</v>
      </c>
      <c r="H48" t="s">
        <v>18</v>
      </c>
      <c r="I48">
        <v>2</v>
      </c>
      <c r="J48">
        <v>30</v>
      </c>
      <c r="K48" t="s">
        <v>18</v>
      </c>
      <c r="L48">
        <v>8</v>
      </c>
      <c r="M48">
        <v>0</v>
      </c>
      <c r="O48">
        <v>0</v>
      </c>
      <c r="P48">
        <f t="shared" si="0"/>
        <v>3</v>
      </c>
      <c r="S48" t="s">
        <v>23</v>
      </c>
    </row>
    <row r="49" spans="1:19">
      <c r="A49" s="5" t="s">
        <v>26</v>
      </c>
      <c r="B49" s="5">
        <v>45339</v>
      </c>
      <c r="C49">
        <v>0</v>
      </c>
      <c r="D49">
        <v>0</v>
      </c>
      <c r="E49">
        <v>3</v>
      </c>
      <c r="F49">
        <v>0</v>
      </c>
      <c r="G49">
        <v>0</v>
      </c>
      <c r="H49" t="s">
        <v>18</v>
      </c>
      <c r="I49">
        <v>2</v>
      </c>
      <c r="J49">
        <v>30</v>
      </c>
      <c r="K49" t="s">
        <v>18</v>
      </c>
      <c r="L49">
        <v>8</v>
      </c>
      <c r="M49">
        <v>0</v>
      </c>
      <c r="O49">
        <v>0</v>
      </c>
      <c r="P49">
        <f t="shared" si="0"/>
        <v>3</v>
      </c>
      <c r="S49" t="s">
        <v>24</v>
      </c>
    </row>
    <row r="50" spans="1:19">
      <c r="A50" s="5" t="s">
        <v>26</v>
      </c>
      <c r="B50" s="5">
        <v>45340</v>
      </c>
      <c r="C50">
        <v>0</v>
      </c>
      <c r="D50">
        <v>0</v>
      </c>
      <c r="E50">
        <v>3</v>
      </c>
      <c r="F50">
        <v>0</v>
      </c>
      <c r="G50">
        <v>0</v>
      </c>
      <c r="H50" t="s">
        <v>18</v>
      </c>
      <c r="I50">
        <v>2</v>
      </c>
      <c r="J50">
        <v>30</v>
      </c>
      <c r="K50" t="s">
        <v>18</v>
      </c>
      <c r="L50">
        <v>8</v>
      </c>
      <c r="M50">
        <v>0</v>
      </c>
      <c r="O50">
        <v>0</v>
      </c>
      <c r="P50">
        <f t="shared" si="0"/>
        <v>3</v>
      </c>
      <c r="S50" t="s">
        <v>25</v>
      </c>
    </row>
    <row r="51" spans="1:19">
      <c r="A51" s="5" t="s">
        <v>26</v>
      </c>
      <c r="B51" s="5">
        <v>45341</v>
      </c>
      <c r="C51">
        <v>0</v>
      </c>
      <c r="D51">
        <v>0</v>
      </c>
      <c r="E51">
        <v>3</v>
      </c>
      <c r="F51">
        <v>0</v>
      </c>
      <c r="G51">
        <v>0</v>
      </c>
      <c r="H51" t="s">
        <v>18</v>
      </c>
      <c r="I51">
        <v>2</v>
      </c>
      <c r="J51">
        <v>30</v>
      </c>
      <c r="K51" t="s">
        <v>18</v>
      </c>
      <c r="L51">
        <v>8</v>
      </c>
      <c r="M51">
        <v>0</v>
      </c>
      <c r="O51">
        <v>0</v>
      </c>
      <c r="P51">
        <f t="shared" si="0"/>
        <v>3</v>
      </c>
      <c r="S51" t="s">
        <v>19</v>
      </c>
    </row>
    <row r="52" spans="1:19">
      <c r="A52" s="5" t="s">
        <v>26</v>
      </c>
      <c r="B52" s="5">
        <v>45342</v>
      </c>
      <c r="C52">
        <v>0</v>
      </c>
      <c r="D52">
        <v>5</v>
      </c>
      <c r="E52">
        <v>0</v>
      </c>
      <c r="F52">
        <v>0</v>
      </c>
      <c r="G52">
        <v>4</v>
      </c>
      <c r="H52" t="s">
        <v>18</v>
      </c>
      <c r="I52">
        <v>2</v>
      </c>
      <c r="J52">
        <v>30</v>
      </c>
      <c r="K52" t="s">
        <v>17</v>
      </c>
      <c r="L52">
        <v>8</v>
      </c>
      <c r="M52">
        <v>0</v>
      </c>
      <c r="O52">
        <v>0</v>
      </c>
      <c r="P52">
        <f t="shared" si="0"/>
        <v>9</v>
      </c>
      <c r="S52" t="s">
        <v>20</v>
      </c>
    </row>
    <row r="53" spans="1:19">
      <c r="A53" s="5" t="s">
        <v>26</v>
      </c>
      <c r="B53" s="5">
        <v>45343</v>
      </c>
      <c r="C53">
        <v>0</v>
      </c>
      <c r="D53">
        <v>5</v>
      </c>
      <c r="E53">
        <v>0</v>
      </c>
      <c r="F53">
        <v>0</v>
      </c>
      <c r="G53">
        <v>4</v>
      </c>
      <c r="H53" t="s">
        <v>18</v>
      </c>
      <c r="I53">
        <v>2</v>
      </c>
      <c r="J53">
        <v>30</v>
      </c>
      <c r="K53" t="s">
        <v>17</v>
      </c>
      <c r="L53">
        <v>8</v>
      </c>
      <c r="M53">
        <v>0</v>
      </c>
      <c r="O53">
        <v>0</v>
      </c>
      <c r="P53">
        <f t="shared" si="0"/>
        <v>9</v>
      </c>
      <c r="S53" t="s">
        <v>21</v>
      </c>
    </row>
    <row r="54" spans="1:19">
      <c r="A54" s="5" t="s">
        <v>26</v>
      </c>
      <c r="B54" s="5">
        <v>45344</v>
      </c>
      <c r="C54">
        <v>0</v>
      </c>
      <c r="D54">
        <v>0</v>
      </c>
      <c r="E54">
        <v>3</v>
      </c>
      <c r="F54">
        <v>0</v>
      </c>
      <c r="G54">
        <v>0</v>
      </c>
      <c r="H54" t="s">
        <v>18</v>
      </c>
      <c r="I54">
        <v>2</v>
      </c>
      <c r="J54">
        <v>30</v>
      </c>
      <c r="K54" t="s">
        <v>18</v>
      </c>
      <c r="L54">
        <v>10</v>
      </c>
      <c r="M54">
        <v>0</v>
      </c>
      <c r="O54">
        <v>0</v>
      </c>
      <c r="P54">
        <f t="shared" si="0"/>
        <v>3</v>
      </c>
      <c r="S54" t="s">
        <v>22</v>
      </c>
    </row>
    <row r="55" spans="1:19">
      <c r="A55" s="5" t="s">
        <v>26</v>
      </c>
      <c r="B55" s="5">
        <v>45345</v>
      </c>
      <c r="C55">
        <v>0</v>
      </c>
      <c r="D55">
        <v>0</v>
      </c>
      <c r="E55">
        <v>3</v>
      </c>
      <c r="F55">
        <v>0</v>
      </c>
      <c r="G55">
        <v>0</v>
      </c>
      <c r="H55" t="s">
        <v>18</v>
      </c>
      <c r="I55">
        <v>2</v>
      </c>
      <c r="J55">
        <v>30</v>
      </c>
      <c r="K55" t="s">
        <v>18</v>
      </c>
      <c r="L55">
        <v>7</v>
      </c>
      <c r="M55">
        <v>0</v>
      </c>
      <c r="O55">
        <v>0</v>
      </c>
      <c r="P55">
        <f t="shared" si="0"/>
        <v>3</v>
      </c>
      <c r="S55" t="s">
        <v>23</v>
      </c>
    </row>
    <row r="56" spans="1:19">
      <c r="A56" s="5" t="s">
        <v>26</v>
      </c>
      <c r="B56" s="5">
        <v>45346</v>
      </c>
      <c r="C56">
        <v>0</v>
      </c>
      <c r="D56">
        <v>0</v>
      </c>
      <c r="E56">
        <v>3</v>
      </c>
      <c r="F56">
        <v>0</v>
      </c>
      <c r="G56">
        <v>0</v>
      </c>
      <c r="H56" t="s">
        <v>18</v>
      </c>
      <c r="I56">
        <v>2</v>
      </c>
      <c r="J56">
        <v>30</v>
      </c>
      <c r="K56" t="s">
        <v>18</v>
      </c>
      <c r="L56">
        <v>7</v>
      </c>
      <c r="M56">
        <v>0</v>
      </c>
      <c r="O56">
        <v>0</v>
      </c>
      <c r="P56">
        <f t="shared" si="0"/>
        <v>3</v>
      </c>
      <c r="S56" t="s">
        <v>24</v>
      </c>
    </row>
    <row r="57" spans="1:19">
      <c r="A57" s="5" t="s">
        <v>26</v>
      </c>
      <c r="B57" s="5">
        <v>45347</v>
      </c>
      <c r="C57">
        <v>0</v>
      </c>
      <c r="D57">
        <v>0</v>
      </c>
      <c r="E57">
        <v>2</v>
      </c>
      <c r="F57">
        <v>0</v>
      </c>
      <c r="G57">
        <v>0</v>
      </c>
      <c r="H57" t="s">
        <v>18</v>
      </c>
      <c r="I57">
        <v>1</v>
      </c>
      <c r="J57">
        <v>0</v>
      </c>
      <c r="K57" t="s">
        <v>18</v>
      </c>
      <c r="L57">
        <v>6</v>
      </c>
      <c r="M57">
        <v>0</v>
      </c>
      <c r="O57">
        <v>0</v>
      </c>
      <c r="P57">
        <f t="shared" si="0"/>
        <v>2</v>
      </c>
      <c r="S57" t="s">
        <v>25</v>
      </c>
    </row>
    <row r="58" spans="1:19">
      <c r="A58" s="5" t="s">
        <v>26</v>
      </c>
      <c r="B58" s="5">
        <v>45348</v>
      </c>
      <c r="C58">
        <v>0</v>
      </c>
      <c r="D58">
        <v>0</v>
      </c>
      <c r="E58">
        <v>1.5</v>
      </c>
      <c r="F58">
        <v>0</v>
      </c>
      <c r="G58">
        <v>0</v>
      </c>
      <c r="H58" t="s">
        <v>18</v>
      </c>
      <c r="I58">
        <v>1</v>
      </c>
      <c r="J58">
        <v>0</v>
      </c>
      <c r="K58" t="s">
        <v>18</v>
      </c>
      <c r="L58">
        <v>3</v>
      </c>
      <c r="M58">
        <v>0</v>
      </c>
      <c r="O58">
        <v>0</v>
      </c>
      <c r="P58">
        <f t="shared" si="0"/>
        <v>1.5</v>
      </c>
      <c r="S58" t="s">
        <v>19</v>
      </c>
    </row>
    <row r="59" spans="1:19">
      <c r="A59" s="5" t="s">
        <v>26</v>
      </c>
      <c r="B59" s="5">
        <v>45349</v>
      </c>
      <c r="C59">
        <v>0</v>
      </c>
      <c r="D59">
        <v>0</v>
      </c>
      <c r="E59">
        <v>2</v>
      </c>
      <c r="F59">
        <v>0</v>
      </c>
      <c r="G59">
        <v>0</v>
      </c>
      <c r="H59" t="s">
        <v>18</v>
      </c>
      <c r="I59">
        <v>1</v>
      </c>
      <c r="J59">
        <v>20</v>
      </c>
      <c r="K59" t="s">
        <v>18</v>
      </c>
      <c r="L59">
        <v>10</v>
      </c>
      <c r="M59">
        <v>0</v>
      </c>
      <c r="O59">
        <v>0</v>
      </c>
      <c r="P59">
        <f t="shared" si="0"/>
        <v>2</v>
      </c>
      <c r="S59" t="s">
        <v>20</v>
      </c>
    </row>
    <row r="60" spans="1:19">
      <c r="A60" s="5" t="s">
        <v>26</v>
      </c>
      <c r="B60" s="5">
        <v>45350</v>
      </c>
      <c r="C60">
        <v>0</v>
      </c>
      <c r="D60">
        <v>0</v>
      </c>
      <c r="E60">
        <v>5</v>
      </c>
      <c r="F60">
        <v>0</v>
      </c>
      <c r="G60">
        <v>0</v>
      </c>
      <c r="H60" t="s">
        <v>17</v>
      </c>
      <c r="I60">
        <v>1</v>
      </c>
      <c r="J60">
        <v>20</v>
      </c>
      <c r="K60" t="s">
        <v>18</v>
      </c>
      <c r="L60">
        <v>11</v>
      </c>
      <c r="M60">
        <v>0</v>
      </c>
      <c r="O60">
        <v>0</v>
      </c>
      <c r="P60">
        <f t="shared" si="0"/>
        <v>5</v>
      </c>
      <c r="S60" t="s">
        <v>21</v>
      </c>
    </row>
    <row r="61" spans="1:19">
      <c r="A61" s="5" t="s">
        <v>26</v>
      </c>
      <c r="B61" s="5">
        <v>45351</v>
      </c>
      <c r="C61">
        <v>0</v>
      </c>
      <c r="D61">
        <v>0</v>
      </c>
      <c r="E61">
        <v>4</v>
      </c>
      <c r="F61">
        <v>13</v>
      </c>
      <c r="G61">
        <v>0</v>
      </c>
      <c r="H61" t="s">
        <v>17</v>
      </c>
      <c r="I61">
        <v>1</v>
      </c>
      <c r="J61">
        <v>20</v>
      </c>
      <c r="K61" t="s">
        <v>18</v>
      </c>
      <c r="L61">
        <v>7</v>
      </c>
      <c r="M61">
        <v>0</v>
      </c>
      <c r="O61">
        <v>0</v>
      </c>
      <c r="P61">
        <f t="shared" si="0"/>
        <v>17</v>
      </c>
      <c r="S61" t="s">
        <v>22</v>
      </c>
    </row>
    <row r="62" spans="1:19">
      <c r="A62" s="5" t="s">
        <v>27</v>
      </c>
      <c r="B62" s="5">
        <v>45352</v>
      </c>
      <c r="C62">
        <v>0</v>
      </c>
      <c r="D62">
        <v>0</v>
      </c>
      <c r="E62">
        <v>0</v>
      </c>
      <c r="F62">
        <v>9</v>
      </c>
      <c r="G62">
        <v>0</v>
      </c>
      <c r="H62" t="s">
        <v>18</v>
      </c>
      <c r="I62">
        <v>0</v>
      </c>
      <c r="J62">
        <v>50</v>
      </c>
      <c r="K62" t="s">
        <v>18</v>
      </c>
      <c r="L62">
        <v>8</v>
      </c>
      <c r="M62">
        <v>13</v>
      </c>
      <c r="O62">
        <v>500</v>
      </c>
      <c r="P62">
        <f t="shared" si="0"/>
        <v>22</v>
      </c>
      <c r="S62" t="s">
        <v>23</v>
      </c>
    </row>
    <row r="63" spans="1:19">
      <c r="A63" s="5" t="s">
        <v>27</v>
      </c>
      <c r="B63" s="5">
        <v>45353</v>
      </c>
      <c r="C63">
        <v>0</v>
      </c>
      <c r="D63">
        <v>0</v>
      </c>
      <c r="E63">
        <v>0</v>
      </c>
      <c r="F63">
        <v>11</v>
      </c>
      <c r="G63">
        <v>0</v>
      </c>
      <c r="H63" t="s">
        <v>18</v>
      </c>
      <c r="I63">
        <v>1</v>
      </c>
      <c r="J63">
        <v>60</v>
      </c>
      <c r="K63" t="s">
        <v>18</v>
      </c>
      <c r="L63">
        <v>8</v>
      </c>
      <c r="M63">
        <v>8</v>
      </c>
      <c r="O63">
        <v>0</v>
      </c>
      <c r="P63">
        <f t="shared" si="0"/>
        <v>19</v>
      </c>
      <c r="S63" t="s">
        <v>24</v>
      </c>
    </row>
    <row r="64" spans="1:19">
      <c r="A64" s="5" t="s">
        <v>27</v>
      </c>
      <c r="B64" s="5">
        <v>45354</v>
      </c>
      <c r="C64">
        <v>0</v>
      </c>
      <c r="D64">
        <v>0</v>
      </c>
      <c r="E64">
        <v>0</v>
      </c>
      <c r="F64">
        <v>7</v>
      </c>
      <c r="G64">
        <v>0</v>
      </c>
      <c r="H64" t="s">
        <v>17</v>
      </c>
      <c r="I64">
        <v>1</v>
      </c>
      <c r="J64">
        <v>120</v>
      </c>
      <c r="K64" t="s">
        <v>18</v>
      </c>
      <c r="L64">
        <v>8</v>
      </c>
      <c r="M64">
        <v>0</v>
      </c>
      <c r="O64">
        <v>0</v>
      </c>
      <c r="P64">
        <f t="shared" si="0"/>
        <v>7</v>
      </c>
      <c r="S64" t="s">
        <v>25</v>
      </c>
    </row>
    <row r="65" spans="1:19">
      <c r="A65" s="5" t="s">
        <v>27</v>
      </c>
      <c r="B65" s="5">
        <v>45355</v>
      </c>
      <c r="C65">
        <v>0</v>
      </c>
      <c r="D65">
        <v>0</v>
      </c>
      <c r="E65">
        <v>0</v>
      </c>
      <c r="F65">
        <v>0</v>
      </c>
      <c r="G65">
        <v>0</v>
      </c>
      <c r="H65" t="s">
        <v>17</v>
      </c>
      <c r="I65">
        <v>1</v>
      </c>
      <c r="J65">
        <v>0</v>
      </c>
      <c r="K65" t="s">
        <v>18</v>
      </c>
      <c r="L65">
        <v>8</v>
      </c>
      <c r="M65">
        <v>0</v>
      </c>
      <c r="O65">
        <v>0</v>
      </c>
      <c r="P65">
        <f t="shared" si="0"/>
        <v>0</v>
      </c>
      <c r="S65" t="s">
        <v>19</v>
      </c>
    </row>
    <row r="66" spans="1:19">
      <c r="A66" s="5" t="s">
        <v>27</v>
      </c>
      <c r="B66" s="5">
        <v>45356</v>
      </c>
      <c r="C66">
        <v>0</v>
      </c>
      <c r="D66">
        <v>0</v>
      </c>
      <c r="E66">
        <v>0</v>
      </c>
      <c r="F66">
        <v>0</v>
      </c>
      <c r="G66">
        <v>0</v>
      </c>
      <c r="H66" t="s">
        <v>17</v>
      </c>
      <c r="I66">
        <v>1</v>
      </c>
      <c r="J66">
        <v>0</v>
      </c>
      <c r="K66" t="s">
        <v>18</v>
      </c>
      <c r="L66">
        <v>8</v>
      </c>
      <c r="M66">
        <v>0</v>
      </c>
      <c r="O66">
        <v>0</v>
      </c>
      <c r="P66">
        <f t="shared" si="0"/>
        <v>0</v>
      </c>
      <c r="S66" t="s">
        <v>20</v>
      </c>
    </row>
    <row r="67" spans="1:19">
      <c r="A67" s="5" t="s">
        <v>27</v>
      </c>
      <c r="B67" s="5">
        <v>45357</v>
      </c>
      <c r="C67">
        <v>0</v>
      </c>
      <c r="D67">
        <v>0</v>
      </c>
      <c r="E67">
        <v>0</v>
      </c>
      <c r="F67">
        <v>0</v>
      </c>
      <c r="G67">
        <v>0</v>
      </c>
      <c r="H67" t="s">
        <v>17</v>
      </c>
      <c r="I67">
        <v>1</v>
      </c>
      <c r="J67">
        <v>0</v>
      </c>
      <c r="K67" t="s">
        <v>18</v>
      </c>
      <c r="L67">
        <v>8</v>
      </c>
      <c r="M67">
        <v>0</v>
      </c>
      <c r="O67">
        <v>0</v>
      </c>
      <c r="P67">
        <f t="shared" ref="P67:P130" si="1">M67+C67+D67+E67+F67+G67</f>
        <v>0</v>
      </c>
      <c r="S67" t="s">
        <v>21</v>
      </c>
    </row>
    <row r="68" spans="1:19">
      <c r="A68" s="5" t="s">
        <v>27</v>
      </c>
      <c r="B68" s="5">
        <v>45358</v>
      </c>
      <c r="C68">
        <v>0</v>
      </c>
      <c r="D68">
        <v>0</v>
      </c>
      <c r="E68">
        <v>0</v>
      </c>
      <c r="F68">
        <v>10</v>
      </c>
      <c r="G68">
        <v>0</v>
      </c>
      <c r="H68" t="s">
        <v>17</v>
      </c>
      <c r="I68">
        <v>1</v>
      </c>
      <c r="J68">
        <v>30</v>
      </c>
      <c r="K68" t="s">
        <v>18</v>
      </c>
      <c r="L68">
        <v>8</v>
      </c>
      <c r="M68">
        <v>0</v>
      </c>
      <c r="O68">
        <v>0</v>
      </c>
      <c r="P68">
        <f t="shared" si="1"/>
        <v>10</v>
      </c>
      <c r="S68" t="s">
        <v>22</v>
      </c>
    </row>
    <row r="69" spans="1:19">
      <c r="A69" s="5" t="s">
        <v>27</v>
      </c>
      <c r="B69" s="5">
        <v>45359</v>
      </c>
      <c r="C69">
        <v>0</v>
      </c>
      <c r="D69">
        <v>0</v>
      </c>
      <c r="E69">
        <v>0</v>
      </c>
      <c r="F69">
        <v>0</v>
      </c>
      <c r="G69">
        <v>0</v>
      </c>
      <c r="H69" t="s">
        <v>17</v>
      </c>
      <c r="I69">
        <v>1</v>
      </c>
      <c r="J69">
        <v>40</v>
      </c>
      <c r="K69" t="s">
        <v>18</v>
      </c>
      <c r="L69">
        <v>8</v>
      </c>
      <c r="M69">
        <v>0</v>
      </c>
      <c r="O69">
        <v>0</v>
      </c>
      <c r="P69">
        <f t="shared" si="1"/>
        <v>0</v>
      </c>
      <c r="S69" t="s">
        <v>23</v>
      </c>
    </row>
    <row r="70" spans="1:19">
      <c r="A70" s="5" t="s">
        <v>27</v>
      </c>
      <c r="B70" s="5">
        <v>45360</v>
      </c>
      <c r="C70">
        <v>0</v>
      </c>
      <c r="D70">
        <v>0</v>
      </c>
      <c r="E70">
        <v>1.2</v>
      </c>
      <c r="F70">
        <v>0</v>
      </c>
      <c r="G70">
        <v>0</v>
      </c>
      <c r="H70" t="s">
        <v>17</v>
      </c>
      <c r="I70">
        <v>1</v>
      </c>
      <c r="J70">
        <v>50</v>
      </c>
      <c r="K70" t="s">
        <v>18</v>
      </c>
      <c r="L70">
        <v>8</v>
      </c>
      <c r="M70">
        <v>35</v>
      </c>
      <c r="O70">
        <v>0</v>
      </c>
      <c r="P70">
        <f t="shared" si="1"/>
        <v>36.2</v>
      </c>
      <c r="S70" t="s">
        <v>24</v>
      </c>
    </row>
    <row r="71" spans="1:19">
      <c r="A71" s="5" t="s">
        <v>27</v>
      </c>
      <c r="B71" s="5">
        <v>45361</v>
      </c>
      <c r="C71">
        <v>0</v>
      </c>
      <c r="D71">
        <v>0</v>
      </c>
      <c r="E71">
        <v>2</v>
      </c>
      <c r="F71">
        <v>0</v>
      </c>
      <c r="G71">
        <v>0</v>
      </c>
      <c r="H71" t="s">
        <v>17</v>
      </c>
      <c r="I71">
        <v>2</v>
      </c>
      <c r="J71">
        <v>50</v>
      </c>
      <c r="K71" t="s">
        <v>18</v>
      </c>
      <c r="L71">
        <v>8</v>
      </c>
      <c r="M71">
        <v>79</v>
      </c>
      <c r="O71">
        <v>0</v>
      </c>
      <c r="P71">
        <f t="shared" si="1"/>
        <v>81</v>
      </c>
      <c r="S71" t="s">
        <v>25</v>
      </c>
    </row>
    <row r="72" spans="1:19">
      <c r="A72" s="5" t="s">
        <v>27</v>
      </c>
      <c r="B72" s="5">
        <v>45362</v>
      </c>
      <c r="C72">
        <v>0</v>
      </c>
      <c r="D72">
        <v>0</v>
      </c>
      <c r="E72">
        <v>2</v>
      </c>
      <c r="F72">
        <v>0</v>
      </c>
      <c r="G72">
        <v>0</v>
      </c>
      <c r="H72" t="s">
        <v>17</v>
      </c>
      <c r="I72">
        <v>2</v>
      </c>
      <c r="J72">
        <v>50</v>
      </c>
      <c r="K72" t="s">
        <v>18</v>
      </c>
      <c r="L72">
        <v>8</v>
      </c>
      <c r="M72">
        <v>0</v>
      </c>
      <c r="O72">
        <v>0</v>
      </c>
      <c r="P72">
        <f t="shared" si="1"/>
        <v>2</v>
      </c>
      <c r="S72" t="s">
        <v>19</v>
      </c>
    </row>
    <row r="73" spans="1:19">
      <c r="A73" s="5" t="s">
        <v>27</v>
      </c>
      <c r="B73" s="5">
        <v>45363</v>
      </c>
      <c r="C73">
        <v>4</v>
      </c>
      <c r="D73">
        <v>0</v>
      </c>
      <c r="E73">
        <v>2</v>
      </c>
      <c r="F73">
        <v>9</v>
      </c>
      <c r="G73">
        <v>4</v>
      </c>
      <c r="H73" t="s">
        <v>17</v>
      </c>
      <c r="I73">
        <v>1</v>
      </c>
      <c r="J73">
        <v>0</v>
      </c>
      <c r="K73" t="s">
        <v>17</v>
      </c>
      <c r="L73">
        <v>7</v>
      </c>
      <c r="M73">
        <v>0</v>
      </c>
      <c r="O73">
        <v>0</v>
      </c>
      <c r="P73">
        <f t="shared" si="1"/>
        <v>19</v>
      </c>
      <c r="S73" t="s">
        <v>20</v>
      </c>
    </row>
    <row r="74" spans="1:19">
      <c r="A74" s="5" t="s">
        <v>27</v>
      </c>
      <c r="B74" s="5">
        <v>45364</v>
      </c>
      <c r="C74">
        <v>5</v>
      </c>
      <c r="D74">
        <v>13</v>
      </c>
      <c r="E74">
        <v>0</v>
      </c>
      <c r="F74">
        <v>10</v>
      </c>
      <c r="G74">
        <v>5</v>
      </c>
      <c r="H74" t="s">
        <v>17</v>
      </c>
      <c r="I74">
        <v>1</v>
      </c>
      <c r="J74">
        <v>0</v>
      </c>
      <c r="K74" t="s">
        <v>17</v>
      </c>
      <c r="L74">
        <v>7</v>
      </c>
      <c r="M74">
        <v>13</v>
      </c>
      <c r="O74">
        <v>20</v>
      </c>
      <c r="P74">
        <f t="shared" si="1"/>
        <v>46</v>
      </c>
      <c r="S74" t="s">
        <v>21</v>
      </c>
    </row>
    <row r="75" spans="1:19">
      <c r="A75" s="5" t="s">
        <v>27</v>
      </c>
      <c r="B75" s="5">
        <v>45365</v>
      </c>
      <c r="C75">
        <v>4</v>
      </c>
      <c r="D75">
        <v>7</v>
      </c>
      <c r="E75">
        <v>0</v>
      </c>
      <c r="F75">
        <v>11</v>
      </c>
      <c r="G75">
        <v>5</v>
      </c>
      <c r="H75" t="s">
        <v>17</v>
      </c>
      <c r="I75">
        <v>1</v>
      </c>
      <c r="J75">
        <v>0</v>
      </c>
      <c r="K75" t="s">
        <v>17</v>
      </c>
      <c r="L75">
        <v>7</v>
      </c>
      <c r="M75">
        <v>0</v>
      </c>
      <c r="O75">
        <v>0</v>
      </c>
      <c r="P75">
        <f t="shared" si="1"/>
        <v>27</v>
      </c>
      <c r="S75" t="s">
        <v>22</v>
      </c>
    </row>
    <row r="76" spans="1:19">
      <c r="A76" s="5" t="s">
        <v>27</v>
      </c>
      <c r="B76" s="5">
        <v>45366</v>
      </c>
      <c r="C76">
        <v>3</v>
      </c>
      <c r="D76">
        <v>6</v>
      </c>
      <c r="E76">
        <v>0</v>
      </c>
      <c r="F76">
        <v>21</v>
      </c>
      <c r="G76">
        <v>5</v>
      </c>
      <c r="H76" t="s">
        <v>17</v>
      </c>
      <c r="I76">
        <v>1</v>
      </c>
      <c r="J76">
        <v>0</v>
      </c>
      <c r="K76" t="s">
        <v>17</v>
      </c>
      <c r="L76">
        <v>7</v>
      </c>
      <c r="M76">
        <v>15</v>
      </c>
      <c r="O76">
        <v>0</v>
      </c>
      <c r="P76">
        <f t="shared" si="1"/>
        <v>50</v>
      </c>
      <c r="S76" t="s">
        <v>23</v>
      </c>
    </row>
    <row r="77" spans="1:19">
      <c r="A77" s="5" t="s">
        <v>27</v>
      </c>
      <c r="B77" s="5">
        <v>45367</v>
      </c>
      <c r="C77">
        <v>5</v>
      </c>
      <c r="D77">
        <v>5</v>
      </c>
      <c r="E77">
        <v>0</v>
      </c>
      <c r="F77">
        <v>0</v>
      </c>
      <c r="G77">
        <v>4</v>
      </c>
      <c r="H77" t="s">
        <v>17</v>
      </c>
      <c r="I77">
        <v>1</v>
      </c>
      <c r="J77">
        <v>0</v>
      </c>
      <c r="K77" t="s">
        <v>17</v>
      </c>
      <c r="L77">
        <v>6</v>
      </c>
      <c r="M77">
        <v>0</v>
      </c>
      <c r="O77">
        <v>0</v>
      </c>
      <c r="P77">
        <f t="shared" si="1"/>
        <v>14</v>
      </c>
      <c r="S77" t="s">
        <v>24</v>
      </c>
    </row>
    <row r="78" spans="1:19">
      <c r="A78" s="5" t="s">
        <v>27</v>
      </c>
      <c r="B78" s="5">
        <v>45368</v>
      </c>
      <c r="C78">
        <v>6</v>
      </c>
      <c r="D78">
        <v>7</v>
      </c>
      <c r="E78">
        <v>0</v>
      </c>
      <c r="F78">
        <v>0</v>
      </c>
      <c r="G78">
        <v>7</v>
      </c>
      <c r="H78" t="s">
        <v>17</v>
      </c>
      <c r="I78">
        <v>1</v>
      </c>
      <c r="J78">
        <v>0</v>
      </c>
      <c r="K78" t="s">
        <v>17</v>
      </c>
      <c r="L78">
        <v>8</v>
      </c>
      <c r="M78">
        <v>17</v>
      </c>
      <c r="O78">
        <v>0</v>
      </c>
      <c r="P78">
        <f t="shared" si="1"/>
        <v>37</v>
      </c>
      <c r="S78" t="s">
        <v>25</v>
      </c>
    </row>
    <row r="79" spans="1:19">
      <c r="A79" s="5" t="s">
        <v>27</v>
      </c>
      <c r="B79" s="5">
        <v>45369</v>
      </c>
      <c r="C79">
        <v>4</v>
      </c>
      <c r="D79">
        <v>4</v>
      </c>
      <c r="E79">
        <v>0</v>
      </c>
      <c r="F79">
        <v>9</v>
      </c>
      <c r="G79">
        <v>7</v>
      </c>
      <c r="H79" t="s">
        <v>17</v>
      </c>
      <c r="I79">
        <v>1</v>
      </c>
      <c r="J79">
        <v>0</v>
      </c>
      <c r="K79" t="s">
        <v>17</v>
      </c>
      <c r="L79">
        <v>7</v>
      </c>
      <c r="M79">
        <v>0</v>
      </c>
      <c r="O79">
        <v>0</v>
      </c>
      <c r="P79">
        <f t="shared" si="1"/>
        <v>24</v>
      </c>
      <c r="S79" t="s">
        <v>19</v>
      </c>
    </row>
    <row r="80" spans="1:19">
      <c r="A80" s="5" t="s">
        <v>27</v>
      </c>
      <c r="B80" s="5">
        <v>45370</v>
      </c>
      <c r="C80">
        <v>3</v>
      </c>
      <c r="D80">
        <v>7</v>
      </c>
      <c r="E80">
        <v>0</v>
      </c>
      <c r="F80">
        <v>11</v>
      </c>
      <c r="G80">
        <v>6</v>
      </c>
      <c r="H80" t="s">
        <v>17</v>
      </c>
      <c r="I80">
        <v>1</v>
      </c>
      <c r="J80">
        <v>0</v>
      </c>
      <c r="K80" t="s">
        <v>17</v>
      </c>
      <c r="L80">
        <v>7</v>
      </c>
      <c r="M80">
        <v>0</v>
      </c>
      <c r="O80">
        <v>0</v>
      </c>
      <c r="P80">
        <f t="shared" si="1"/>
        <v>27</v>
      </c>
      <c r="S80" t="s">
        <v>20</v>
      </c>
    </row>
    <row r="81" spans="1:19">
      <c r="A81" s="5" t="s">
        <v>27</v>
      </c>
      <c r="B81" s="5">
        <v>45371</v>
      </c>
      <c r="C81">
        <v>0</v>
      </c>
      <c r="D81">
        <v>6</v>
      </c>
      <c r="E81">
        <v>0</v>
      </c>
      <c r="F81">
        <v>0</v>
      </c>
      <c r="G81">
        <v>0</v>
      </c>
      <c r="H81" t="s">
        <v>17</v>
      </c>
      <c r="I81">
        <v>1</v>
      </c>
      <c r="J81">
        <v>50</v>
      </c>
      <c r="K81" t="s">
        <v>17</v>
      </c>
      <c r="L81">
        <v>8</v>
      </c>
      <c r="M81">
        <v>0</v>
      </c>
      <c r="O81">
        <v>0</v>
      </c>
      <c r="P81">
        <f t="shared" si="1"/>
        <v>6</v>
      </c>
      <c r="S81" t="s">
        <v>21</v>
      </c>
    </row>
    <row r="82" spans="1:19">
      <c r="A82" s="5" t="s">
        <v>27</v>
      </c>
      <c r="B82" s="5">
        <v>45372</v>
      </c>
      <c r="C82">
        <v>0</v>
      </c>
      <c r="D82">
        <v>4</v>
      </c>
      <c r="E82">
        <v>0</v>
      </c>
      <c r="F82">
        <v>0</v>
      </c>
      <c r="G82">
        <v>0</v>
      </c>
      <c r="H82" t="s">
        <v>17</v>
      </c>
      <c r="I82">
        <v>1</v>
      </c>
      <c r="J82">
        <v>50</v>
      </c>
      <c r="K82" t="s">
        <v>18</v>
      </c>
      <c r="L82">
        <v>8</v>
      </c>
      <c r="M82">
        <v>0</v>
      </c>
      <c r="O82">
        <v>0</v>
      </c>
      <c r="P82">
        <f t="shared" si="1"/>
        <v>4</v>
      </c>
      <c r="S82" t="s">
        <v>22</v>
      </c>
    </row>
    <row r="83" spans="1:19">
      <c r="A83" s="5" t="s">
        <v>27</v>
      </c>
      <c r="B83" s="5">
        <v>45373</v>
      </c>
      <c r="C83">
        <v>0</v>
      </c>
      <c r="D83">
        <v>0</v>
      </c>
      <c r="E83">
        <v>0</v>
      </c>
      <c r="F83">
        <v>0</v>
      </c>
      <c r="G83">
        <v>0</v>
      </c>
      <c r="H83" t="s">
        <v>17</v>
      </c>
      <c r="I83">
        <v>1</v>
      </c>
      <c r="J83">
        <v>30</v>
      </c>
      <c r="K83" t="s">
        <v>18</v>
      </c>
      <c r="L83">
        <v>8</v>
      </c>
      <c r="M83">
        <v>0</v>
      </c>
      <c r="O83">
        <v>0</v>
      </c>
      <c r="P83">
        <f t="shared" si="1"/>
        <v>0</v>
      </c>
      <c r="S83" t="s">
        <v>23</v>
      </c>
    </row>
    <row r="84" spans="1:19">
      <c r="A84" s="5" t="s">
        <v>27</v>
      </c>
      <c r="B84" s="5">
        <v>45374</v>
      </c>
      <c r="C84">
        <v>0</v>
      </c>
      <c r="D84">
        <v>0</v>
      </c>
      <c r="E84">
        <v>0</v>
      </c>
      <c r="F84">
        <v>0</v>
      </c>
      <c r="G84">
        <v>0</v>
      </c>
      <c r="H84" t="s">
        <v>17</v>
      </c>
      <c r="I84">
        <v>1</v>
      </c>
      <c r="J84">
        <v>20</v>
      </c>
      <c r="K84" t="s">
        <v>18</v>
      </c>
      <c r="L84">
        <v>8</v>
      </c>
      <c r="M84">
        <v>0</v>
      </c>
      <c r="O84">
        <v>0</v>
      </c>
      <c r="P84">
        <f t="shared" si="1"/>
        <v>0</v>
      </c>
      <c r="S84" t="s">
        <v>24</v>
      </c>
    </row>
    <row r="85" spans="1:19">
      <c r="A85" s="5" t="s">
        <v>27</v>
      </c>
      <c r="B85" s="5">
        <v>45375</v>
      </c>
      <c r="C85">
        <v>0</v>
      </c>
      <c r="D85">
        <v>0</v>
      </c>
      <c r="E85">
        <v>0</v>
      </c>
      <c r="F85">
        <v>0</v>
      </c>
      <c r="G85">
        <v>0</v>
      </c>
      <c r="H85" t="s">
        <v>17</v>
      </c>
      <c r="I85">
        <v>1</v>
      </c>
      <c r="J85">
        <v>30</v>
      </c>
      <c r="K85" t="s">
        <v>18</v>
      </c>
      <c r="L85">
        <v>8</v>
      </c>
      <c r="M85">
        <v>0</v>
      </c>
      <c r="O85">
        <v>0</v>
      </c>
      <c r="P85">
        <f t="shared" si="1"/>
        <v>0</v>
      </c>
      <c r="S85" t="s">
        <v>25</v>
      </c>
    </row>
    <row r="86" spans="1:19">
      <c r="A86" s="5" t="s">
        <v>27</v>
      </c>
      <c r="B86" s="5">
        <v>45376</v>
      </c>
      <c r="C86">
        <v>0</v>
      </c>
      <c r="D86">
        <v>0</v>
      </c>
      <c r="E86">
        <v>0</v>
      </c>
      <c r="F86">
        <v>0</v>
      </c>
      <c r="G86">
        <v>0</v>
      </c>
      <c r="H86" t="s">
        <v>17</v>
      </c>
      <c r="I86">
        <v>1</v>
      </c>
      <c r="J86">
        <v>60</v>
      </c>
      <c r="K86" t="s">
        <v>18</v>
      </c>
      <c r="L86">
        <v>8</v>
      </c>
      <c r="M86">
        <v>0</v>
      </c>
      <c r="O86">
        <v>0</v>
      </c>
      <c r="P86">
        <f t="shared" si="1"/>
        <v>0</v>
      </c>
      <c r="S86" t="s">
        <v>19</v>
      </c>
    </row>
    <row r="87" spans="1:19">
      <c r="A87" s="5" t="s">
        <v>27</v>
      </c>
      <c r="B87" s="5">
        <v>45377</v>
      </c>
      <c r="C87">
        <v>0</v>
      </c>
      <c r="D87">
        <v>0</v>
      </c>
      <c r="E87">
        <v>0</v>
      </c>
      <c r="F87">
        <v>0</v>
      </c>
      <c r="G87">
        <v>0</v>
      </c>
      <c r="H87" t="s">
        <v>17</v>
      </c>
      <c r="I87">
        <v>1</v>
      </c>
      <c r="J87">
        <v>60</v>
      </c>
      <c r="K87" t="s">
        <v>18</v>
      </c>
      <c r="L87">
        <v>8</v>
      </c>
      <c r="M87">
        <v>0</v>
      </c>
      <c r="O87">
        <v>0</v>
      </c>
      <c r="P87">
        <f t="shared" si="1"/>
        <v>0</v>
      </c>
      <c r="S87" t="s">
        <v>20</v>
      </c>
    </row>
    <row r="88" spans="1:19">
      <c r="A88" s="5" t="s">
        <v>27</v>
      </c>
      <c r="B88" s="5">
        <v>45378</v>
      </c>
      <c r="C88">
        <v>0</v>
      </c>
      <c r="D88">
        <v>50</v>
      </c>
      <c r="E88">
        <v>0</v>
      </c>
      <c r="F88">
        <v>0</v>
      </c>
      <c r="G88">
        <v>0</v>
      </c>
      <c r="H88" t="s">
        <v>17</v>
      </c>
      <c r="I88">
        <v>1</v>
      </c>
      <c r="J88">
        <v>0</v>
      </c>
      <c r="K88" t="s">
        <v>17</v>
      </c>
      <c r="L88">
        <v>8</v>
      </c>
      <c r="M88">
        <v>22</v>
      </c>
      <c r="O88">
        <v>40</v>
      </c>
      <c r="P88">
        <f t="shared" si="1"/>
        <v>72</v>
      </c>
      <c r="S88" t="s">
        <v>21</v>
      </c>
    </row>
    <row r="89" spans="1:19">
      <c r="A89" s="5" t="s">
        <v>27</v>
      </c>
      <c r="B89" s="5">
        <v>45379</v>
      </c>
      <c r="C89">
        <v>0</v>
      </c>
      <c r="D89">
        <v>12</v>
      </c>
      <c r="E89">
        <v>0</v>
      </c>
      <c r="F89">
        <v>0</v>
      </c>
      <c r="G89">
        <v>0</v>
      </c>
      <c r="H89" t="s">
        <v>17</v>
      </c>
      <c r="I89">
        <v>1</v>
      </c>
      <c r="J89">
        <v>60</v>
      </c>
      <c r="K89" t="s">
        <v>17</v>
      </c>
      <c r="L89">
        <v>6</v>
      </c>
      <c r="M89">
        <v>0</v>
      </c>
      <c r="O89">
        <v>0</v>
      </c>
      <c r="P89">
        <f t="shared" si="1"/>
        <v>12</v>
      </c>
      <c r="S89" t="s">
        <v>22</v>
      </c>
    </row>
    <row r="90" spans="1:19">
      <c r="A90" s="5" t="s">
        <v>27</v>
      </c>
      <c r="B90" s="5">
        <v>45380</v>
      </c>
      <c r="C90">
        <v>0</v>
      </c>
      <c r="D90">
        <v>11</v>
      </c>
      <c r="E90">
        <v>0</v>
      </c>
      <c r="F90">
        <v>0</v>
      </c>
      <c r="G90">
        <v>0</v>
      </c>
      <c r="H90" t="s">
        <v>17</v>
      </c>
      <c r="I90">
        <v>1</v>
      </c>
      <c r="J90">
        <v>60</v>
      </c>
      <c r="K90" t="s">
        <v>17</v>
      </c>
      <c r="L90">
        <v>7</v>
      </c>
      <c r="M90">
        <v>0</v>
      </c>
      <c r="O90">
        <v>0</v>
      </c>
      <c r="P90">
        <f t="shared" si="1"/>
        <v>11</v>
      </c>
      <c r="S90" t="s">
        <v>23</v>
      </c>
    </row>
    <row r="91" spans="1:19">
      <c r="A91" s="5" t="s">
        <v>27</v>
      </c>
      <c r="B91" s="5">
        <v>45381</v>
      </c>
      <c r="C91">
        <v>0</v>
      </c>
      <c r="D91">
        <v>8</v>
      </c>
      <c r="E91">
        <v>0</v>
      </c>
      <c r="F91">
        <v>10</v>
      </c>
      <c r="G91">
        <v>0</v>
      </c>
      <c r="H91" t="s">
        <v>17</v>
      </c>
      <c r="I91">
        <v>0</v>
      </c>
      <c r="J91">
        <v>20</v>
      </c>
      <c r="K91" t="s">
        <v>17</v>
      </c>
      <c r="L91">
        <v>7</v>
      </c>
      <c r="M91">
        <v>0</v>
      </c>
      <c r="O91">
        <v>0</v>
      </c>
      <c r="P91">
        <f t="shared" si="1"/>
        <v>18</v>
      </c>
      <c r="S91" t="s">
        <v>24</v>
      </c>
    </row>
    <row r="92" spans="1:19">
      <c r="A92" s="5" t="s">
        <v>27</v>
      </c>
      <c r="B92" s="5">
        <v>45382</v>
      </c>
      <c r="C92">
        <v>14</v>
      </c>
      <c r="D92">
        <v>0</v>
      </c>
      <c r="E92">
        <v>0</v>
      </c>
      <c r="F92">
        <v>0</v>
      </c>
      <c r="G92">
        <v>11</v>
      </c>
      <c r="H92" t="s">
        <v>18</v>
      </c>
      <c r="I92">
        <v>0</v>
      </c>
      <c r="J92">
        <v>10</v>
      </c>
      <c r="K92" t="s">
        <v>17</v>
      </c>
      <c r="L92">
        <v>7</v>
      </c>
      <c r="M92">
        <v>5</v>
      </c>
      <c r="O92">
        <v>0</v>
      </c>
      <c r="P92">
        <f t="shared" si="1"/>
        <v>30</v>
      </c>
      <c r="S92" t="s">
        <v>25</v>
      </c>
    </row>
    <row r="93" spans="1:19">
      <c r="A93" s="5" t="s">
        <v>28</v>
      </c>
      <c r="B93" s="5">
        <v>45383</v>
      </c>
      <c r="C93">
        <v>0</v>
      </c>
      <c r="D93">
        <v>0</v>
      </c>
      <c r="E93">
        <v>0</v>
      </c>
      <c r="F93">
        <v>0</v>
      </c>
      <c r="G93">
        <v>0</v>
      </c>
      <c r="H93" t="s">
        <v>17</v>
      </c>
      <c r="I93">
        <v>1</v>
      </c>
      <c r="J93">
        <v>30</v>
      </c>
      <c r="K93" t="s">
        <v>18</v>
      </c>
      <c r="L93">
        <v>8</v>
      </c>
      <c r="M93">
        <v>13</v>
      </c>
      <c r="O93">
        <v>500</v>
      </c>
      <c r="P93">
        <f t="shared" si="1"/>
        <v>13</v>
      </c>
      <c r="S93" t="s">
        <v>19</v>
      </c>
    </row>
    <row r="94" spans="1:19">
      <c r="A94" s="5" t="s">
        <v>28</v>
      </c>
      <c r="B94" s="5">
        <v>45384</v>
      </c>
      <c r="C94">
        <v>0</v>
      </c>
      <c r="D94">
        <v>0</v>
      </c>
      <c r="E94">
        <v>12</v>
      </c>
      <c r="F94">
        <v>0</v>
      </c>
      <c r="G94">
        <v>0</v>
      </c>
      <c r="H94" t="s">
        <v>17</v>
      </c>
      <c r="I94">
        <v>1</v>
      </c>
      <c r="J94">
        <v>30</v>
      </c>
      <c r="K94" t="s">
        <v>17</v>
      </c>
      <c r="L94">
        <v>8</v>
      </c>
      <c r="M94">
        <v>8</v>
      </c>
      <c r="O94">
        <v>0</v>
      </c>
      <c r="P94">
        <f t="shared" si="1"/>
        <v>20</v>
      </c>
      <c r="S94" t="s">
        <v>20</v>
      </c>
    </row>
    <row r="95" spans="1:19">
      <c r="A95" s="5" t="s">
        <v>28</v>
      </c>
      <c r="B95" s="5">
        <v>45385</v>
      </c>
      <c r="C95">
        <v>0</v>
      </c>
      <c r="D95">
        <v>0</v>
      </c>
      <c r="E95">
        <v>0</v>
      </c>
      <c r="F95">
        <v>0</v>
      </c>
      <c r="G95">
        <v>0</v>
      </c>
      <c r="H95" t="s">
        <v>17</v>
      </c>
      <c r="I95">
        <v>1</v>
      </c>
      <c r="J95">
        <v>20</v>
      </c>
      <c r="K95" t="s">
        <v>18</v>
      </c>
      <c r="L95">
        <v>8</v>
      </c>
      <c r="M95">
        <v>0</v>
      </c>
      <c r="O95">
        <v>0</v>
      </c>
      <c r="P95">
        <f t="shared" si="1"/>
        <v>0</v>
      </c>
      <c r="S95" t="s">
        <v>21</v>
      </c>
    </row>
    <row r="96" spans="1:19">
      <c r="A96" s="5" t="s">
        <v>28</v>
      </c>
      <c r="B96" s="5">
        <v>45386</v>
      </c>
      <c r="C96">
        <v>0</v>
      </c>
      <c r="D96">
        <v>0</v>
      </c>
      <c r="E96">
        <v>0</v>
      </c>
      <c r="F96">
        <v>0</v>
      </c>
      <c r="G96">
        <v>0</v>
      </c>
      <c r="H96" t="s">
        <v>17</v>
      </c>
      <c r="I96">
        <v>1</v>
      </c>
      <c r="J96">
        <v>60</v>
      </c>
      <c r="K96" t="s">
        <v>18</v>
      </c>
      <c r="L96">
        <v>8</v>
      </c>
      <c r="M96">
        <v>0</v>
      </c>
      <c r="O96">
        <v>0</v>
      </c>
      <c r="P96">
        <f t="shared" si="1"/>
        <v>0</v>
      </c>
      <c r="S96" t="s">
        <v>22</v>
      </c>
    </row>
    <row r="97" spans="1:19">
      <c r="A97" s="5" t="s">
        <v>28</v>
      </c>
      <c r="B97" s="5">
        <v>45387</v>
      </c>
      <c r="C97">
        <v>20</v>
      </c>
      <c r="D97">
        <v>30</v>
      </c>
      <c r="E97">
        <v>0</v>
      </c>
      <c r="F97">
        <v>90</v>
      </c>
      <c r="G97">
        <v>25</v>
      </c>
      <c r="H97" t="s">
        <v>17</v>
      </c>
      <c r="I97">
        <v>1</v>
      </c>
      <c r="J97">
        <v>0</v>
      </c>
      <c r="K97" t="s">
        <v>17</v>
      </c>
      <c r="L97">
        <v>5</v>
      </c>
      <c r="M97">
        <v>0</v>
      </c>
      <c r="O97">
        <v>200</v>
      </c>
      <c r="P97">
        <f t="shared" si="1"/>
        <v>165</v>
      </c>
      <c r="S97" t="s">
        <v>23</v>
      </c>
    </row>
    <row r="98" spans="1:19">
      <c r="A98" s="5" t="s">
        <v>28</v>
      </c>
      <c r="B98" s="5">
        <v>45388</v>
      </c>
      <c r="C98">
        <v>0</v>
      </c>
      <c r="D98">
        <v>0</v>
      </c>
      <c r="E98">
        <v>0</v>
      </c>
      <c r="F98">
        <v>0</v>
      </c>
      <c r="G98">
        <v>0</v>
      </c>
      <c r="H98" t="s">
        <v>17</v>
      </c>
      <c r="I98">
        <v>1</v>
      </c>
      <c r="J98">
        <v>80</v>
      </c>
      <c r="K98" t="s">
        <v>18</v>
      </c>
      <c r="L98">
        <v>6</v>
      </c>
      <c r="M98">
        <v>0</v>
      </c>
      <c r="O98">
        <v>0</v>
      </c>
      <c r="P98">
        <f t="shared" si="1"/>
        <v>0</v>
      </c>
      <c r="S98" t="s">
        <v>24</v>
      </c>
    </row>
    <row r="99" spans="1:19">
      <c r="A99" s="5" t="s">
        <v>28</v>
      </c>
      <c r="B99" s="5">
        <v>45389</v>
      </c>
      <c r="C99">
        <v>0</v>
      </c>
      <c r="D99">
        <v>0</v>
      </c>
      <c r="E99">
        <v>0</v>
      </c>
      <c r="F99">
        <v>0</v>
      </c>
      <c r="G99">
        <v>0</v>
      </c>
      <c r="H99" t="s">
        <v>17</v>
      </c>
      <c r="I99">
        <v>1</v>
      </c>
      <c r="J99">
        <v>80</v>
      </c>
      <c r="K99" t="s">
        <v>18</v>
      </c>
      <c r="L99">
        <v>5</v>
      </c>
      <c r="M99">
        <v>0</v>
      </c>
      <c r="O99">
        <v>0</v>
      </c>
      <c r="P99">
        <f t="shared" si="1"/>
        <v>0</v>
      </c>
      <c r="S99" t="s">
        <v>25</v>
      </c>
    </row>
    <row r="100" spans="1:19">
      <c r="A100" s="5" t="s">
        <v>28</v>
      </c>
      <c r="B100" s="5">
        <v>45390</v>
      </c>
      <c r="C100">
        <v>0</v>
      </c>
      <c r="D100">
        <v>0</v>
      </c>
      <c r="E100">
        <v>0</v>
      </c>
      <c r="F100">
        <v>0</v>
      </c>
      <c r="G100">
        <v>0</v>
      </c>
      <c r="H100" t="s">
        <v>17</v>
      </c>
      <c r="I100">
        <v>1</v>
      </c>
      <c r="J100">
        <v>90</v>
      </c>
      <c r="K100" t="s">
        <v>18</v>
      </c>
      <c r="L100">
        <v>8</v>
      </c>
      <c r="M100">
        <v>0</v>
      </c>
      <c r="O100">
        <v>0</v>
      </c>
      <c r="P100">
        <f t="shared" si="1"/>
        <v>0</v>
      </c>
      <c r="S100" t="s">
        <v>19</v>
      </c>
    </row>
    <row r="101" spans="1:19">
      <c r="A101" s="5" t="s">
        <v>28</v>
      </c>
      <c r="B101" s="5">
        <v>45391</v>
      </c>
      <c r="C101">
        <v>0</v>
      </c>
      <c r="D101">
        <v>0</v>
      </c>
      <c r="E101">
        <v>0</v>
      </c>
      <c r="F101">
        <v>0</v>
      </c>
      <c r="G101">
        <v>0</v>
      </c>
      <c r="H101" t="s">
        <v>17</v>
      </c>
      <c r="I101">
        <v>1</v>
      </c>
      <c r="J101">
        <v>120</v>
      </c>
      <c r="K101" t="s">
        <v>18</v>
      </c>
      <c r="L101">
        <v>8</v>
      </c>
      <c r="M101">
        <v>0</v>
      </c>
      <c r="O101">
        <v>0</v>
      </c>
      <c r="P101">
        <f t="shared" si="1"/>
        <v>0</v>
      </c>
      <c r="S101" t="s">
        <v>20</v>
      </c>
    </row>
    <row r="102" spans="1:19">
      <c r="A102" s="5" t="s">
        <v>28</v>
      </c>
      <c r="B102" s="5">
        <v>45392</v>
      </c>
      <c r="C102">
        <v>0</v>
      </c>
      <c r="D102">
        <v>0</v>
      </c>
      <c r="E102">
        <v>0</v>
      </c>
      <c r="F102">
        <v>0</v>
      </c>
      <c r="G102">
        <v>0</v>
      </c>
      <c r="H102" t="s">
        <v>17</v>
      </c>
      <c r="I102">
        <v>1</v>
      </c>
      <c r="J102">
        <v>60</v>
      </c>
      <c r="K102" t="s">
        <v>18</v>
      </c>
      <c r="L102">
        <v>8</v>
      </c>
      <c r="M102">
        <v>0</v>
      </c>
      <c r="O102">
        <v>0</v>
      </c>
      <c r="P102">
        <f t="shared" si="1"/>
        <v>0</v>
      </c>
      <c r="S102" t="s">
        <v>21</v>
      </c>
    </row>
    <row r="103" spans="1:19">
      <c r="A103" s="5" t="s">
        <v>28</v>
      </c>
      <c r="B103" s="5">
        <v>45393</v>
      </c>
      <c r="C103">
        <v>0</v>
      </c>
      <c r="D103">
        <v>0</v>
      </c>
      <c r="E103">
        <v>0</v>
      </c>
      <c r="F103">
        <v>0</v>
      </c>
      <c r="G103">
        <v>0</v>
      </c>
      <c r="H103" t="s">
        <v>17</v>
      </c>
      <c r="I103">
        <v>1</v>
      </c>
      <c r="J103">
        <v>60</v>
      </c>
      <c r="K103" t="s">
        <v>18</v>
      </c>
      <c r="L103">
        <v>8</v>
      </c>
      <c r="M103">
        <v>35</v>
      </c>
      <c r="O103">
        <v>0</v>
      </c>
      <c r="P103">
        <f t="shared" si="1"/>
        <v>35</v>
      </c>
      <c r="S103" t="s">
        <v>22</v>
      </c>
    </row>
    <row r="104" spans="1:19">
      <c r="A104" s="5" t="s">
        <v>28</v>
      </c>
      <c r="B104" s="5">
        <v>45394</v>
      </c>
      <c r="C104">
        <v>0</v>
      </c>
      <c r="D104">
        <v>0</v>
      </c>
      <c r="E104">
        <v>0</v>
      </c>
      <c r="F104">
        <v>0</v>
      </c>
      <c r="G104">
        <v>0</v>
      </c>
      <c r="H104" t="s">
        <v>17</v>
      </c>
      <c r="I104">
        <v>1</v>
      </c>
      <c r="J104">
        <v>60</v>
      </c>
      <c r="K104" t="s">
        <v>18</v>
      </c>
      <c r="L104">
        <v>8</v>
      </c>
      <c r="M104">
        <v>60</v>
      </c>
      <c r="O104">
        <v>0</v>
      </c>
      <c r="P104">
        <f t="shared" si="1"/>
        <v>60</v>
      </c>
      <c r="S104" t="s">
        <v>23</v>
      </c>
    </row>
    <row r="105" spans="1:19">
      <c r="A105" s="5" t="s">
        <v>28</v>
      </c>
      <c r="B105" s="5">
        <v>45395</v>
      </c>
      <c r="C105">
        <v>0</v>
      </c>
      <c r="D105">
        <v>0</v>
      </c>
      <c r="E105">
        <v>0</v>
      </c>
      <c r="F105">
        <v>0</v>
      </c>
      <c r="G105">
        <v>0</v>
      </c>
      <c r="H105" t="s">
        <v>17</v>
      </c>
      <c r="I105">
        <v>1</v>
      </c>
      <c r="J105">
        <v>20</v>
      </c>
      <c r="K105" t="s">
        <v>18</v>
      </c>
      <c r="L105">
        <v>8</v>
      </c>
      <c r="M105">
        <v>0</v>
      </c>
      <c r="O105">
        <v>0</v>
      </c>
      <c r="P105">
        <f t="shared" si="1"/>
        <v>0</v>
      </c>
      <c r="S105" t="s">
        <v>24</v>
      </c>
    </row>
    <row r="106" spans="1:19">
      <c r="A106" s="5" t="s">
        <v>28</v>
      </c>
      <c r="B106" s="5">
        <v>45396</v>
      </c>
      <c r="C106">
        <v>0</v>
      </c>
      <c r="D106">
        <v>0</v>
      </c>
      <c r="E106">
        <v>0</v>
      </c>
      <c r="F106">
        <v>0</v>
      </c>
      <c r="G106">
        <v>0</v>
      </c>
      <c r="H106" t="s">
        <v>17</v>
      </c>
      <c r="I106">
        <v>1</v>
      </c>
      <c r="J106">
        <v>0</v>
      </c>
      <c r="K106" t="s">
        <v>18</v>
      </c>
      <c r="L106">
        <v>8</v>
      </c>
      <c r="M106">
        <v>0</v>
      </c>
      <c r="O106">
        <v>0</v>
      </c>
      <c r="P106">
        <f t="shared" si="1"/>
        <v>0</v>
      </c>
      <c r="S106" t="s">
        <v>25</v>
      </c>
    </row>
    <row r="107" spans="1:19">
      <c r="A107" s="5" t="s">
        <v>28</v>
      </c>
      <c r="B107" s="5">
        <v>45397</v>
      </c>
      <c r="C107">
        <v>0</v>
      </c>
      <c r="D107">
        <v>0</v>
      </c>
      <c r="E107">
        <v>0</v>
      </c>
      <c r="F107">
        <v>0</v>
      </c>
      <c r="G107">
        <v>0</v>
      </c>
      <c r="H107" t="s">
        <v>17</v>
      </c>
      <c r="I107">
        <v>1</v>
      </c>
      <c r="J107">
        <v>0</v>
      </c>
      <c r="K107" t="s">
        <v>18</v>
      </c>
      <c r="L107">
        <v>8</v>
      </c>
      <c r="M107">
        <v>0</v>
      </c>
      <c r="O107">
        <v>0</v>
      </c>
      <c r="P107">
        <f t="shared" si="1"/>
        <v>0</v>
      </c>
      <c r="S107" t="s">
        <v>19</v>
      </c>
    </row>
    <row r="108" spans="1:19">
      <c r="A108" s="5" t="s">
        <v>28</v>
      </c>
      <c r="B108" s="5">
        <v>45398</v>
      </c>
      <c r="C108">
        <v>0</v>
      </c>
      <c r="D108">
        <v>0</v>
      </c>
      <c r="E108">
        <v>0</v>
      </c>
      <c r="F108">
        <v>10</v>
      </c>
      <c r="G108">
        <v>0</v>
      </c>
      <c r="H108" t="s">
        <v>17</v>
      </c>
      <c r="I108">
        <v>1</v>
      </c>
      <c r="J108">
        <v>0</v>
      </c>
      <c r="K108" t="s">
        <v>18</v>
      </c>
      <c r="L108">
        <v>8</v>
      </c>
      <c r="M108">
        <v>0</v>
      </c>
      <c r="O108">
        <v>0</v>
      </c>
      <c r="P108">
        <f t="shared" si="1"/>
        <v>10</v>
      </c>
      <c r="S108" t="s">
        <v>20</v>
      </c>
    </row>
    <row r="109" spans="1:19">
      <c r="A109" s="5" t="s">
        <v>28</v>
      </c>
      <c r="B109" s="5">
        <v>45399</v>
      </c>
      <c r="C109">
        <v>0</v>
      </c>
      <c r="D109">
        <v>0</v>
      </c>
      <c r="E109">
        <v>0</v>
      </c>
      <c r="F109">
        <v>7</v>
      </c>
      <c r="G109">
        <v>0</v>
      </c>
      <c r="H109" t="s">
        <v>18</v>
      </c>
      <c r="I109">
        <v>1</v>
      </c>
      <c r="J109">
        <v>20</v>
      </c>
      <c r="K109" t="s">
        <v>18</v>
      </c>
      <c r="L109">
        <v>7</v>
      </c>
      <c r="M109">
        <v>0</v>
      </c>
      <c r="O109">
        <v>0</v>
      </c>
      <c r="P109">
        <f t="shared" si="1"/>
        <v>7</v>
      </c>
      <c r="S109" t="s">
        <v>21</v>
      </c>
    </row>
    <row r="110" spans="1:19">
      <c r="A110" s="5" t="s">
        <v>28</v>
      </c>
      <c r="B110" s="5">
        <v>45400</v>
      </c>
      <c r="C110">
        <v>0</v>
      </c>
      <c r="D110">
        <v>0</v>
      </c>
      <c r="E110">
        <v>0</v>
      </c>
      <c r="F110">
        <v>0</v>
      </c>
      <c r="G110">
        <v>0</v>
      </c>
      <c r="H110" t="s">
        <v>18</v>
      </c>
      <c r="I110">
        <v>1</v>
      </c>
      <c r="J110">
        <v>20</v>
      </c>
      <c r="K110" t="s">
        <v>18</v>
      </c>
      <c r="L110">
        <v>7</v>
      </c>
      <c r="M110">
        <v>0</v>
      </c>
      <c r="O110">
        <v>0</v>
      </c>
      <c r="P110">
        <f t="shared" si="1"/>
        <v>0</v>
      </c>
      <c r="S110" t="s">
        <v>22</v>
      </c>
    </row>
    <row r="111" spans="1:19">
      <c r="A111" s="5" t="s">
        <v>28</v>
      </c>
      <c r="B111" s="5">
        <v>45401</v>
      </c>
      <c r="C111">
        <v>0</v>
      </c>
      <c r="D111">
        <v>0</v>
      </c>
      <c r="E111">
        <v>2</v>
      </c>
      <c r="F111">
        <v>0</v>
      </c>
      <c r="G111">
        <v>0</v>
      </c>
      <c r="H111" t="s">
        <v>18</v>
      </c>
      <c r="I111">
        <v>1</v>
      </c>
      <c r="J111">
        <v>30</v>
      </c>
      <c r="K111" t="s">
        <v>18</v>
      </c>
      <c r="L111">
        <v>8</v>
      </c>
      <c r="M111">
        <v>0</v>
      </c>
      <c r="O111">
        <v>0</v>
      </c>
      <c r="P111">
        <f t="shared" si="1"/>
        <v>2</v>
      </c>
      <c r="S111" t="s">
        <v>23</v>
      </c>
    </row>
    <row r="112" spans="1:19">
      <c r="A112" s="5" t="s">
        <v>28</v>
      </c>
      <c r="B112" s="5">
        <v>45402</v>
      </c>
      <c r="C112">
        <v>0</v>
      </c>
      <c r="D112">
        <v>0</v>
      </c>
      <c r="E112">
        <v>2</v>
      </c>
      <c r="F112">
        <v>0</v>
      </c>
      <c r="G112">
        <v>10</v>
      </c>
      <c r="H112" t="s">
        <v>18</v>
      </c>
      <c r="I112">
        <v>1</v>
      </c>
      <c r="J112">
        <v>60</v>
      </c>
      <c r="K112" t="s">
        <v>17</v>
      </c>
      <c r="L112">
        <v>6</v>
      </c>
      <c r="M112">
        <v>0</v>
      </c>
      <c r="O112">
        <v>0</v>
      </c>
      <c r="P112">
        <f t="shared" si="1"/>
        <v>12</v>
      </c>
      <c r="S112" t="s">
        <v>24</v>
      </c>
    </row>
    <row r="113" spans="1:19">
      <c r="A113" s="5" t="s">
        <v>28</v>
      </c>
      <c r="B113" s="5">
        <v>45403</v>
      </c>
      <c r="C113">
        <v>3</v>
      </c>
      <c r="D113">
        <v>0</v>
      </c>
      <c r="E113">
        <v>3</v>
      </c>
      <c r="F113">
        <v>0</v>
      </c>
      <c r="G113">
        <v>12</v>
      </c>
      <c r="H113" t="s">
        <v>17</v>
      </c>
      <c r="I113">
        <v>1</v>
      </c>
      <c r="J113">
        <v>60</v>
      </c>
      <c r="K113" t="s">
        <v>17</v>
      </c>
      <c r="L113">
        <v>6</v>
      </c>
      <c r="M113">
        <v>0</v>
      </c>
      <c r="O113">
        <v>0</v>
      </c>
      <c r="P113">
        <f t="shared" si="1"/>
        <v>18</v>
      </c>
      <c r="S113" t="s">
        <v>25</v>
      </c>
    </row>
    <row r="114" spans="1:19">
      <c r="A114" s="5" t="s">
        <v>28</v>
      </c>
      <c r="B114" s="5">
        <v>45404</v>
      </c>
      <c r="C114">
        <v>3</v>
      </c>
      <c r="D114">
        <v>0</v>
      </c>
      <c r="E114">
        <v>4</v>
      </c>
      <c r="F114">
        <v>0</v>
      </c>
      <c r="G114">
        <v>0</v>
      </c>
      <c r="H114" t="s">
        <v>17</v>
      </c>
      <c r="I114">
        <v>1</v>
      </c>
      <c r="J114">
        <v>60</v>
      </c>
      <c r="K114" t="s">
        <v>18</v>
      </c>
      <c r="L114">
        <v>8</v>
      </c>
      <c r="M114">
        <v>0</v>
      </c>
      <c r="O114">
        <v>0</v>
      </c>
      <c r="P114">
        <f t="shared" si="1"/>
        <v>7</v>
      </c>
      <c r="S114" t="s">
        <v>19</v>
      </c>
    </row>
    <row r="115" spans="1:19">
      <c r="A115" s="5" t="s">
        <v>28</v>
      </c>
      <c r="B115" s="5">
        <v>45405</v>
      </c>
      <c r="C115">
        <v>2</v>
      </c>
      <c r="D115">
        <v>0</v>
      </c>
      <c r="E115">
        <v>2</v>
      </c>
      <c r="F115">
        <v>0</v>
      </c>
      <c r="G115">
        <v>0</v>
      </c>
      <c r="H115" t="s">
        <v>17</v>
      </c>
      <c r="I115">
        <v>1</v>
      </c>
      <c r="J115">
        <v>60</v>
      </c>
      <c r="K115" t="s">
        <v>18</v>
      </c>
      <c r="L115">
        <v>8</v>
      </c>
      <c r="M115">
        <v>0</v>
      </c>
      <c r="O115">
        <v>0</v>
      </c>
      <c r="P115">
        <f t="shared" si="1"/>
        <v>4</v>
      </c>
      <c r="S115" t="s">
        <v>20</v>
      </c>
    </row>
    <row r="116" spans="1:19">
      <c r="A116" s="5" t="s">
        <v>28</v>
      </c>
      <c r="B116" s="5">
        <v>45406</v>
      </c>
      <c r="C116">
        <v>3</v>
      </c>
      <c r="D116">
        <v>0</v>
      </c>
      <c r="E116">
        <v>3</v>
      </c>
      <c r="F116">
        <v>10</v>
      </c>
      <c r="G116">
        <v>0</v>
      </c>
      <c r="H116" t="s">
        <v>17</v>
      </c>
      <c r="I116">
        <v>1</v>
      </c>
      <c r="J116">
        <v>60</v>
      </c>
      <c r="K116" t="s">
        <v>18</v>
      </c>
      <c r="L116">
        <v>8</v>
      </c>
      <c r="M116">
        <v>0</v>
      </c>
      <c r="O116">
        <v>0</v>
      </c>
      <c r="P116">
        <f t="shared" si="1"/>
        <v>16</v>
      </c>
      <c r="S116" t="s">
        <v>21</v>
      </c>
    </row>
    <row r="117" spans="1:19">
      <c r="A117" s="5" t="s">
        <v>28</v>
      </c>
      <c r="B117" s="5">
        <v>45407</v>
      </c>
      <c r="C117">
        <v>4</v>
      </c>
      <c r="D117">
        <v>0</v>
      </c>
      <c r="E117">
        <v>3</v>
      </c>
      <c r="F117">
        <v>0</v>
      </c>
      <c r="G117">
        <v>0</v>
      </c>
      <c r="H117" t="s">
        <v>17</v>
      </c>
      <c r="I117">
        <v>1</v>
      </c>
      <c r="J117">
        <v>60</v>
      </c>
      <c r="K117" t="s">
        <v>17</v>
      </c>
      <c r="L117">
        <v>8</v>
      </c>
      <c r="M117">
        <v>0</v>
      </c>
      <c r="O117">
        <v>0</v>
      </c>
      <c r="P117">
        <f t="shared" si="1"/>
        <v>7</v>
      </c>
      <c r="S117" t="s">
        <v>22</v>
      </c>
    </row>
    <row r="118" spans="1:19">
      <c r="A118" s="5" t="s">
        <v>28</v>
      </c>
      <c r="B118" s="5">
        <v>45408</v>
      </c>
      <c r="C118">
        <v>5</v>
      </c>
      <c r="D118">
        <v>0</v>
      </c>
      <c r="E118">
        <v>4</v>
      </c>
      <c r="F118">
        <v>0</v>
      </c>
      <c r="G118">
        <v>0</v>
      </c>
      <c r="H118" t="s">
        <v>17</v>
      </c>
      <c r="I118">
        <v>0</v>
      </c>
      <c r="J118">
        <v>50</v>
      </c>
      <c r="K118" t="s">
        <v>17</v>
      </c>
      <c r="L118">
        <v>8</v>
      </c>
      <c r="M118">
        <v>15</v>
      </c>
      <c r="O118">
        <v>0</v>
      </c>
      <c r="P118">
        <f t="shared" si="1"/>
        <v>24</v>
      </c>
      <c r="S118" t="s">
        <v>23</v>
      </c>
    </row>
    <row r="119" spans="1:19">
      <c r="A119" s="5" t="s">
        <v>28</v>
      </c>
      <c r="B119" s="5">
        <v>45409</v>
      </c>
      <c r="C119">
        <v>2</v>
      </c>
      <c r="D119">
        <v>0</v>
      </c>
      <c r="E119">
        <v>2</v>
      </c>
      <c r="F119">
        <v>0</v>
      </c>
      <c r="G119">
        <v>0</v>
      </c>
      <c r="H119" t="s">
        <v>17</v>
      </c>
      <c r="I119">
        <v>0</v>
      </c>
      <c r="J119">
        <v>15</v>
      </c>
      <c r="K119" t="s">
        <v>18</v>
      </c>
      <c r="L119">
        <v>7</v>
      </c>
      <c r="M119">
        <v>0</v>
      </c>
      <c r="O119">
        <v>0</v>
      </c>
      <c r="P119">
        <f t="shared" si="1"/>
        <v>4</v>
      </c>
      <c r="S119" t="s">
        <v>24</v>
      </c>
    </row>
    <row r="120" spans="1:19">
      <c r="A120" s="5" t="s">
        <v>28</v>
      </c>
      <c r="B120" s="5">
        <v>45410</v>
      </c>
      <c r="C120">
        <v>0</v>
      </c>
      <c r="D120">
        <v>0</v>
      </c>
      <c r="E120">
        <v>3</v>
      </c>
      <c r="F120">
        <v>0</v>
      </c>
      <c r="G120">
        <v>0</v>
      </c>
      <c r="H120" t="s">
        <v>17</v>
      </c>
      <c r="I120">
        <v>1</v>
      </c>
      <c r="J120">
        <v>0</v>
      </c>
      <c r="K120" t="s">
        <v>18</v>
      </c>
      <c r="L120">
        <v>7</v>
      </c>
      <c r="M120">
        <v>0</v>
      </c>
      <c r="O120">
        <v>0</v>
      </c>
      <c r="P120">
        <f t="shared" si="1"/>
        <v>3</v>
      </c>
      <c r="S120" t="s">
        <v>25</v>
      </c>
    </row>
    <row r="121" spans="1:19">
      <c r="A121" s="5" t="s">
        <v>28</v>
      </c>
      <c r="B121" s="5">
        <v>45411</v>
      </c>
      <c r="C121">
        <v>0</v>
      </c>
      <c r="D121">
        <v>0</v>
      </c>
      <c r="E121">
        <v>3</v>
      </c>
      <c r="F121">
        <v>0</v>
      </c>
      <c r="G121">
        <v>0</v>
      </c>
      <c r="H121" t="s">
        <v>17</v>
      </c>
      <c r="I121">
        <v>1</v>
      </c>
      <c r="J121">
        <v>0</v>
      </c>
      <c r="K121" t="s">
        <v>18</v>
      </c>
      <c r="L121">
        <v>7</v>
      </c>
      <c r="M121">
        <v>30</v>
      </c>
      <c r="O121">
        <v>0</v>
      </c>
      <c r="P121">
        <f t="shared" si="1"/>
        <v>33</v>
      </c>
      <c r="S121" t="s">
        <v>19</v>
      </c>
    </row>
    <row r="122" spans="1:19">
      <c r="A122" s="5" t="s">
        <v>28</v>
      </c>
      <c r="B122" s="5">
        <v>45412</v>
      </c>
      <c r="C122">
        <v>0</v>
      </c>
      <c r="D122">
        <v>0</v>
      </c>
      <c r="E122">
        <v>2</v>
      </c>
      <c r="F122">
        <v>0</v>
      </c>
      <c r="G122">
        <v>0</v>
      </c>
      <c r="H122" t="s">
        <v>18</v>
      </c>
      <c r="I122">
        <v>1</v>
      </c>
      <c r="J122">
        <v>120</v>
      </c>
      <c r="K122" t="s">
        <v>17</v>
      </c>
      <c r="L122">
        <v>7</v>
      </c>
      <c r="M122">
        <v>0</v>
      </c>
      <c r="O122">
        <v>0</v>
      </c>
      <c r="P122">
        <f t="shared" si="1"/>
        <v>2</v>
      </c>
      <c r="S122" t="s">
        <v>20</v>
      </c>
    </row>
    <row r="123" spans="1:19">
      <c r="A123" s="5" t="s">
        <v>29</v>
      </c>
      <c r="B123" s="5">
        <v>45413</v>
      </c>
      <c r="C123">
        <v>0</v>
      </c>
      <c r="D123">
        <v>6</v>
      </c>
      <c r="E123">
        <v>2</v>
      </c>
      <c r="F123">
        <v>0</v>
      </c>
      <c r="G123">
        <v>0</v>
      </c>
      <c r="H123" t="s">
        <v>17</v>
      </c>
      <c r="I123">
        <v>2</v>
      </c>
      <c r="J123">
        <v>0</v>
      </c>
      <c r="K123" t="s">
        <v>17</v>
      </c>
      <c r="L123">
        <v>7</v>
      </c>
      <c r="M123">
        <v>13</v>
      </c>
      <c r="O123">
        <v>500</v>
      </c>
      <c r="P123">
        <f t="shared" si="1"/>
        <v>21</v>
      </c>
      <c r="S123" t="s">
        <v>21</v>
      </c>
    </row>
    <row r="124" spans="1:19">
      <c r="A124" s="5" t="s">
        <v>29</v>
      </c>
      <c r="B124" s="5">
        <v>45414</v>
      </c>
      <c r="C124">
        <v>0</v>
      </c>
      <c r="D124">
        <v>6</v>
      </c>
      <c r="E124">
        <v>2</v>
      </c>
      <c r="F124">
        <v>0</v>
      </c>
      <c r="G124">
        <v>0</v>
      </c>
      <c r="H124" t="s">
        <v>17</v>
      </c>
      <c r="I124">
        <v>2</v>
      </c>
      <c r="J124">
        <v>0</v>
      </c>
      <c r="K124" t="s">
        <v>17</v>
      </c>
      <c r="L124">
        <v>7</v>
      </c>
      <c r="M124">
        <v>8</v>
      </c>
      <c r="O124">
        <v>0</v>
      </c>
      <c r="P124">
        <f t="shared" si="1"/>
        <v>16</v>
      </c>
      <c r="S124" t="s">
        <v>22</v>
      </c>
    </row>
    <row r="125" spans="1:19">
      <c r="A125" s="5" t="s">
        <v>29</v>
      </c>
      <c r="B125" s="5">
        <v>45415</v>
      </c>
      <c r="C125">
        <v>0</v>
      </c>
      <c r="D125">
        <v>6</v>
      </c>
      <c r="E125">
        <v>2</v>
      </c>
      <c r="F125">
        <v>0</v>
      </c>
      <c r="G125">
        <v>0</v>
      </c>
      <c r="H125" t="s">
        <v>17</v>
      </c>
      <c r="I125">
        <v>2</v>
      </c>
      <c r="J125">
        <v>0</v>
      </c>
      <c r="K125" t="s">
        <v>18</v>
      </c>
      <c r="L125">
        <v>7</v>
      </c>
      <c r="M125">
        <v>21</v>
      </c>
      <c r="O125">
        <v>0</v>
      </c>
      <c r="P125">
        <f t="shared" si="1"/>
        <v>29</v>
      </c>
      <c r="S125" t="s">
        <v>23</v>
      </c>
    </row>
    <row r="126" spans="1:19">
      <c r="A126" s="5" t="s">
        <v>29</v>
      </c>
      <c r="B126" s="5">
        <v>45416</v>
      </c>
      <c r="C126">
        <v>0</v>
      </c>
      <c r="D126">
        <v>6</v>
      </c>
      <c r="E126">
        <v>2</v>
      </c>
      <c r="F126">
        <v>0</v>
      </c>
      <c r="G126">
        <v>0</v>
      </c>
      <c r="H126" t="s">
        <v>17</v>
      </c>
      <c r="I126">
        <v>2</v>
      </c>
      <c r="J126">
        <v>0</v>
      </c>
      <c r="K126" t="s">
        <v>18</v>
      </c>
      <c r="L126">
        <v>7</v>
      </c>
      <c r="M126">
        <v>0</v>
      </c>
      <c r="O126">
        <v>0</v>
      </c>
      <c r="P126">
        <f t="shared" si="1"/>
        <v>8</v>
      </c>
      <c r="S126" t="s">
        <v>24</v>
      </c>
    </row>
    <row r="127" spans="1:19">
      <c r="A127" s="5" t="s">
        <v>29</v>
      </c>
      <c r="B127" s="5">
        <v>45417</v>
      </c>
      <c r="C127">
        <v>0</v>
      </c>
      <c r="D127">
        <v>0</v>
      </c>
      <c r="E127">
        <v>2</v>
      </c>
      <c r="F127">
        <v>0</v>
      </c>
      <c r="G127">
        <v>0</v>
      </c>
      <c r="H127" t="s">
        <v>17</v>
      </c>
      <c r="I127">
        <v>2</v>
      </c>
      <c r="J127">
        <v>0</v>
      </c>
      <c r="K127" t="s">
        <v>18</v>
      </c>
      <c r="L127">
        <v>7</v>
      </c>
      <c r="M127">
        <v>0</v>
      </c>
      <c r="O127">
        <v>0</v>
      </c>
      <c r="P127">
        <f t="shared" si="1"/>
        <v>2</v>
      </c>
      <c r="S127" t="s">
        <v>25</v>
      </c>
    </row>
    <row r="128" spans="1:19">
      <c r="A128" s="5" t="s">
        <v>29</v>
      </c>
      <c r="B128" s="5">
        <v>45418</v>
      </c>
      <c r="C128">
        <v>0</v>
      </c>
      <c r="D128">
        <v>0</v>
      </c>
      <c r="E128">
        <v>2</v>
      </c>
      <c r="F128">
        <v>0</v>
      </c>
      <c r="G128">
        <v>0</v>
      </c>
      <c r="H128" t="s">
        <v>17</v>
      </c>
      <c r="I128">
        <v>2</v>
      </c>
      <c r="J128">
        <v>0</v>
      </c>
      <c r="K128" t="s">
        <v>18</v>
      </c>
      <c r="L128">
        <v>7</v>
      </c>
      <c r="M128">
        <v>0</v>
      </c>
      <c r="O128">
        <v>0</v>
      </c>
      <c r="P128">
        <f t="shared" si="1"/>
        <v>2</v>
      </c>
      <c r="S128" t="s">
        <v>19</v>
      </c>
    </row>
    <row r="129" spans="1:19">
      <c r="A129" s="5" t="s">
        <v>29</v>
      </c>
      <c r="B129" s="5">
        <v>45419</v>
      </c>
      <c r="C129">
        <v>0</v>
      </c>
      <c r="D129">
        <v>0</v>
      </c>
      <c r="E129">
        <v>2</v>
      </c>
      <c r="F129">
        <v>0</v>
      </c>
      <c r="G129">
        <v>0</v>
      </c>
      <c r="H129" t="s">
        <v>17</v>
      </c>
      <c r="I129">
        <v>2</v>
      </c>
      <c r="J129">
        <v>0</v>
      </c>
      <c r="K129" t="s">
        <v>18</v>
      </c>
      <c r="L129">
        <v>7</v>
      </c>
      <c r="M129">
        <v>0</v>
      </c>
      <c r="O129">
        <v>0</v>
      </c>
      <c r="P129">
        <f t="shared" si="1"/>
        <v>2</v>
      </c>
      <c r="S129" t="s">
        <v>20</v>
      </c>
    </row>
    <row r="130" spans="1:19">
      <c r="A130" s="5" t="s">
        <v>29</v>
      </c>
      <c r="B130" s="5">
        <v>45420</v>
      </c>
      <c r="C130">
        <v>0</v>
      </c>
      <c r="D130">
        <v>0</v>
      </c>
      <c r="E130">
        <v>2</v>
      </c>
      <c r="F130">
        <v>0</v>
      </c>
      <c r="G130">
        <v>0</v>
      </c>
      <c r="H130" t="s">
        <v>17</v>
      </c>
      <c r="I130">
        <v>2</v>
      </c>
      <c r="J130">
        <v>0</v>
      </c>
      <c r="K130" t="s">
        <v>18</v>
      </c>
      <c r="L130">
        <v>7</v>
      </c>
      <c r="M130">
        <v>0</v>
      </c>
      <c r="O130">
        <v>0</v>
      </c>
      <c r="P130">
        <f t="shared" si="1"/>
        <v>2</v>
      </c>
      <c r="S130" t="s">
        <v>21</v>
      </c>
    </row>
    <row r="131" spans="1:19">
      <c r="A131" s="5" t="s">
        <v>29</v>
      </c>
      <c r="B131" s="5">
        <v>45421</v>
      </c>
      <c r="C131">
        <v>0</v>
      </c>
      <c r="D131">
        <v>0</v>
      </c>
      <c r="E131">
        <v>2</v>
      </c>
      <c r="F131">
        <v>4</v>
      </c>
      <c r="G131">
        <v>0</v>
      </c>
      <c r="H131" t="s">
        <v>17</v>
      </c>
      <c r="I131">
        <v>1</v>
      </c>
      <c r="J131">
        <v>0</v>
      </c>
      <c r="K131" t="s">
        <v>18</v>
      </c>
      <c r="L131">
        <v>7</v>
      </c>
      <c r="M131">
        <v>0</v>
      </c>
      <c r="O131">
        <v>0</v>
      </c>
      <c r="P131">
        <f t="shared" ref="P131:P194" si="2">M131+C131+D131+E131+F131+G131</f>
        <v>6</v>
      </c>
      <c r="S131" t="s">
        <v>22</v>
      </c>
    </row>
    <row r="132" spans="1:19">
      <c r="A132" s="5" t="s">
        <v>29</v>
      </c>
      <c r="B132" s="5">
        <v>45422</v>
      </c>
      <c r="C132">
        <v>0</v>
      </c>
      <c r="D132">
        <v>0</v>
      </c>
      <c r="E132">
        <v>2</v>
      </c>
      <c r="F132">
        <v>0</v>
      </c>
      <c r="G132">
        <v>0</v>
      </c>
      <c r="H132" t="s">
        <v>18</v>
      </c>
      <c r="I132">
        <v>1</v>
      </c>
      <c r="J132">
        <v>0</v>
      </c>
      <c r="K132" t="s">
        <v>18</v>
      </c>
      <c r="L132">
        <v>7</v>
      </c>
      <c r="M132">
        <v>0</v>
      </c>
      <c r="O132">
        <v>0</v>
      </c>
      <c r="P132">
        <f t="shared" si="2"/>
        <v>2</v>
      </c>
      <c r="S132" t="s">
        <v>23</v>
      </c>
    </row>
    <row r="133" spans="1:19">
      <c r="A133" s="5" t="s">
        <v>29</v>
      </c>
      <c r="B133" s="5">
        <v>45423</v>
      </c>
      <c r="C133">
        <v>3</v>
      </c>
      <c r="D133">
        <v>0</v>
      </c>
      <c r="E133">
        <v>2</v>
      </c>
      <c r="F133">
        <v>0</v>
      </c>
      <c r="G133">
        <v>0</v>
      </c>
      <c r="H133" t="s">
        <v>18</v>
      </c>
      <c r="I133">
        <v>1</v>
      </c>
      <c r="J133">
        <v>0</v>
      </c>
      <c r="K133" t="s">
        <v>18</v>
      </c>
      <c r="L133">
        <v>7</v>
      </c>
      <c r="M133">
        <v>0</v>
      </c>
      <c r="O133">
        <v>0</v>
      </c>
      <c r="P133">
        <f t="shared" si="2"/>
        <v>5</v>
      </c>
      <c r="S133" t="s">
        <v>24</v>
      </c>
    </row>
    <row r="134" spans="1:19">
      <c r="A134" s="5" t="s">
        <v>29</v>
      </c>
      <c r="B134" s="5">
        <v>45424</v>
      </c>
      <c r="C134">
        <v>3</v>
      </c>
      <c r="D134">
        <v>0</v>
      </c>
      <c r="E134">
        <v>2</v>
      </c>
      <c r="F134">
        <v>0</v>
      </c>
      <c r="G134">
        <v>0</v>
      </c>
      <c r="H134" t="s">
        <v>17</v>
      </c>
      <c r="I134">
        <v>1</v>
      </c>
      <c r="J134">
        <v>0</v>
      </c>
      <c r="K134" t="s">
        <v>18</v>
      </c>
      <c r="L134">
        <v>7</v>
      </c>
      <c r="M134">
        <v>0</v>
      </c>
      <c r="O134">
        <v>0</v>
      </c>
      <c r="P134">
        <f t="shared" si="2"/>
        <v>5</v>
      </c>
      <c r="S134" t="s">
        <v>25</v>
      </c>
    </row>
    <row r="135" spans="1:19">
      <c r="A135" s="5" t="s">
        <v>29</v>
      </c>
      <c r="B135" s="5">
        <v>45425</v>
      </c>
      <c r="C135">
        <v>3</v>
      </c>
      <c r="D135">
        <v>0</v>
      </c>
      <c r="E135">
        <v>2</v>
      </c>
      <c r="F135">
        <v>0</v>
      </c>
      <c r="G135">
        <v>0</v>
      </c>
      <c r="H135" t="s">
        <v>17</v>
      </c>
      <c r="I135">
        <v>1</v>
      </c>
      <c r="J135">
        <v>0</v>
      </c>
      <c r="K135" t="s">
        <v>18</v>
      </c>
      <c r="L135">
        <v>7</v>
      </c>
      <c r="M135">
        <v>0</v>
      </c>
      <c r="O135">
        <v>0</v>
      </c>
      <c r="P135">
        <f t="shared" si="2"/>
        <v>5</v>
      </c>
      <c r="S135" t="s">
        <v>19</v>
      </c>
    </row>
    <row r="136" spans="1:19">
      <c r="A136" s="5" t="s">
        <v>29</v>
      </c>
      <c r="B136" s="5">
        <v>45426</v>
      </c>
      <c r="C136">
        <v>30</v>
      </c>
      <c r="D136">
        <v>0</v>
      </c>
      <c r="E136">
        <v>2</v>
      </c>
      <c r="F136">
        <v>0</v>
      </c>
      <c r="G136">
        <v>12</v>
      </c>
      <c r="H136" t="s">
        <v>17</v>
      </c>
      <c r="I136">
        <v>1</v>
      </c>
      <c r="J136">
        <v>0</v>
      </c>
      <c r="K136" t="s">
        <v>17</v>
      </c>
      <c r="L136">
        <v>8</v>
      </c>
      <c r="M136">
        <v>0</v>
      </c>
      <c r="O136">
        <v>25</v>
      </c>
      <c r="P136">
        <f t="shared" si="2"/>
        <v>44</v>
      </c>
      <c r="S136" t="s">
        <v>20</v>
      </c>
    </row>
    <row r="137" spans="1:19">
      <c r="A137" s="5" t="s">
        <v>29</v>
      </c>
      <c r="B137" s="5">
        <v>45427</v>
      </c>
      <c r="C137">
        <v>0</v>
      </c>
      <c r="D137">
        <v>0</v>
      </c>
      <c r="E137">
        <v>2</v>
      </c>
      <c r="F137">
        <v>0</v>
      </c>
      <c r="G137">
        <v>0</v>
      </c>
      <c r="H137" t="s">
        <v>17</v>
      </c>
      <c r="I137">
        <v>1</v>
      </c>
      <c r="J137">
        <v>20</v>
      </c>
      <c r="K137" t="s">
        <v>18</v>
      </c>
      <c r="L137">
        <v>8</v>
      </c>
      <c r="M137">
        <v>0</v>
      </c>
      <c r="O137">
        <v>0</v>
      </c>
      <c r="P137">
        <f t="shared" si="2"/>
        <v>2</v>
      </c>
      <c r="S137" t="s">
        <v>21</v>
      </c>
    </row>
    <row r="138" spans="1:19">
      <c r="A138" s="5" t="s">
        <v>29</v>
      </c>
      <c r="B138" s="5">
        <v>45428</v>
      </c>
      <c r="C138">
        <v>0</v>
      </c>
      <c r="D138">
        <v>0</v>
      </c>
      <c r="E138">
        <v>2</v>
      </c>
      <c r="F138">
        <v>0</v>
      </c>
      <c r="G138">
        <v>0</v>
      </c>
      <c r="H138" t="s">
        <v>17</v>
      </c>
      <c r="I138">
        <v>1</v>
      </c>
      <c r="J138">
        <v>20</v>
      </c>
      <c r="K138" t="s">
        <v>18</v>
      </c>
      <c r="L138">
        <v>8</v>
      </c>
      <c r="M138">
        <v>0</v>
      </c>
      <c r="O138">
        <v>0</v>
      </c>
      <c r="P138">
        <f t="shared" si="2"/>
        <v>2</v>
      </c>
      <c r="S138" t="s">
        <v>22</v>
      </c>
    </row>
    <row r="139" spans="1:19">
      <c r="A139" s="5" t="s">
        <v>29</v>
      </c>
      <c r="B139" s="5">
        <v>45429</v>
      </c>
      <c r="C139">
        <v>0</v>
      </c>
      <c r="D139">
        <v>0</v>
      </c>
      <c r="E139">
        <v>2</v>
      </c>
      <c r="F139">
        <v>0</v>
      </c>
      <c r="G139">
        <v>0</v>
      </c>
      <c r="H139" t="s">
        <v>17</v>
      </c>
      <c r="I139">
        <v>1</v>
      </c>
      <c r="J139">
        <v>30</v>
      </c>
      <c r="K139" t="s">
        <v>18</v>
      </c>
      <c r="L139">
        <v>8</v>
      </c>
      <c r="M139">
        <v>0</v>
      </c>
      <c r="O139">
        <v>0</v>
      </c>
      <c r="P139">
        <f t="shared" si="2"/>
        <v>2</v>
      </c>
      <c r="S139" t="s">
        <v>23</v>
      </c>
    </row>
    <row r="140" spans="1:19">
      <c r="A140" s="5" t="s">
        <v>29</v>
      </c>
      <c r="B140" s="5">
        <v>45430</v>
      </c>
      <c r="C140">
        <v>0</v>
      </c>
      <c r="D140">
        <v>0</v>
      </c>
      <c r="E140">
        <v>2</v>
      </c>
      <c r="F140">
        <v>4</v>
      </c>
      <c r="G140">
        <v>0</v>
      </c>
      <c r="H140" t="s">
        <v>17</v>
      </c>
      <c r="I140">
        <v>1</v>
      </c>
      <c r="J140">
        <v>50</v>
      </c>
      <c r="K140" t="s">
        <v>18</v>
      </c>
      <c r="L140">
        <v>6</v>
      </c>
      <c r="M140">
        <v>30</v>
      </c>
      <c r="O140">
        <v>0</v>
      </c>
      <c r="P140">
        <f t="shared" si="2"/>
        <v>36</v>
      </c>
      <c r="S140" t="s">
        <v>24</v>
      </c>
    </row>
    <row r="141" spans="1:19">
      <c r="A141" s="5" t="s">
        <v>29</v>
      </c>
      <c r="B141" s="5">
        <v>45431</v>
      </c>
      <c r="C141">
        <v>0</v>
      </c>
      <c r="D141">
        <v>0</v>
      </c>
      <c r="E141">
        <v>0</v>
      </c>
      <c r="F141">
        <v>0</v>
      </c>
      <c r="G141">
        <v>0</v>
      </c>
      <c r="H141" t="s">
        <v>17</v>
      </c>
      <c r="I141">
        <v>1</v>
      </c>
      <c r="J141">
        <v>40</v>
      </c>
      <c r="K141" t="s">
        <v>17</v>
      </c>
      <c r="L141">
        <v>6</v>
      </c>
      <c r="M141">
        <v>0</v>
      </c>
      <c r="O141">
        <v>0</v>
      </c>
      <c r="P141">
        <f t="shared" si="2"/>
        <v>0</v>
      </c>
      <c r="S141" t="s">
        <v>25</v>
      </c>
    </row>
    <row r="142" spans="1:19">
      <c r="A142" s="5" t="s">
        <v>29</v>
      </c>
      <c r="B142" s="5">
        <v>45432</v>
      </c>
      <c r="C142">
        <v>0</v>
      </c>
      <c r="D142">
        <v>0</v>
      </c>
      <c r="E142">
        <v>2</v>
      </c>
      <c r="F142">
        <v>0</v>
      </c>
      <c r="G142">
        <v>0</v>
      </c>
      <c r="H142" t="s">
        <v>17</v>
      </c>
      <c r="I142">
        <v>1</v>
      </c>
      <c r="J142">
        <v>30</v>
      </c>
      <c r="K142" t="s">
        <v>18</v>
      </c>
      <c r="L142">
        <v>6</v>
      </c>
      <c r="M142">
        <v>0</v>
      </c>
      <c r="O142">
        <v>0</v>
      </c>
      <c r="P142">
        <f t="shared" si="2"/>
        <v>2</v>
      </c>
      <c r="S142" t="s">
        <v>19</v>
      </c>
    </row>
    <row r="143" spans="1:19">
      <c r="A143" s="5" t="s">
        <v>29</v>
      </c>
      <c r="B143" s="5">
        <v>45433</v>
      </c>
      <c r="C143">
        <v>0</v>
      </c>
      <c r="D143">
        <v>0</v>
      </c>
      <c r="E143">
        <v>2</v>
      </c>
      <c r="F143">
        <v>0</v>
      </c>
      <c r="G143">
        <v>0</v>
      </c>
      <c r="H143" t="s">
        <v>17</v>
      </c>
      <c r="I143">
        <v>1</v>
      </c>
      <c r="J143">
        <v>60</v>
      </c>
      <c r="K143" t="s">
        <v>18</v>
      </c>
      <c r="L143">
        <v>6</v>
      </c>
      <c r="M143">
        <v>0</v>
      </c>
      <c r="O143">
        <v>0</v>
      </c>
      <c r="P143">
        <f t="shared" si="2"/>
        <v>2</v>
      </c>
      <c r="S143" t="s">
        <v>20</v>
      </c>
    </row>
    <row r="144" spans="1:19">
      <c r="A144" s="5" t="s">
        <v>29</v>
      </c>
      <c r="B144" s="5">
        <v>45434</v>
      </c>
      <c r="C144">
        <v>0</v>
      </c>
      <c r="D144">
        <v>0</v>
      </c>
      <c r="E144">
        <v>2</v>
      </c>
      <c r="F144">
        <v>0</v>
      </c>
      <c r="G144">
        <v>0</v>
      </c>
      <c r="H144" t="s">
        <v>17</v>
      </c>
      <c r="I144">
        <v>1</v>
      </c>
      <c r="J144">
        <v>60</v>
      </c>
      <c r="K144" t="s">
        <v>18</v>
      </c>
      <c r="L144">
        <v>6</v>
      </c>
      <c r="M144">
        <v>100</v>
      </c>
      <c r="O144">
        <v>0</v>
      </c>
      <c r="P144">
        <f t="shared" si="2"/>
        <v>102</v>
      </c>
      <c r="S144" t="s">
        <v>21</v>
      </c>
    </row>
    <row r="145" spans="1:19">
      <c r="A145" s="5" t="s">
        <v>29</v>
      </c>
      <c r="B145" s="5">
        <v>45435</v>
      </c>
      <c r="C145">
        <v>0</v>
      </c>
      <c r="D145">
        <v>0</v>
      </c>
      <c r="E145">
        <v>2</v>
      </c>
      <c r="F145">
        <v>0</v>
      </c>
      <c r="G145">
        <v>0</v>
      </c>
      <c r="H145" t="s">
        <v>17</v>
      </c>
      <c r="I145">
        <v>1</v>
      </c>
      <c r="J145">
        <v>50</v>
      </c>
      <c r="K145" t="s">
        <v>17</v>
      </c>
      <c r="L145">
        <v>9</v>
      </c>
      <c r="M145">
        <v>0</v>
      </c>
      <c r="O145">
        <v>0</v>
      </c>
      <c r="P145">
        <f t="shared" si="2"/>
        <v>2</v>
      </c>
      <c r="S145" t="s">
        <v>22</v>
      </c>
    </row>
    <row r="146" spans="1:19">
      <c r="A146" s="5" t="s">
        <v>29</v>
      </c>
      <c r="B146" s="5">
        <v>45436</v>
      </c>
      <c r="C146">
        <v>0</v>
      </c>
      <c r="D146">
        <v>0</v>
      </c>
      <c r="E146">
        <v>2</v>
      </c>
      <c r="F146">
        <v>0</v>
      </c>
      <c r="G146">
        <v>8</v>
      </c>
      <c r="H146" t="s">
        <v>17</v>
      </c>
      <c r="I146">
        <v>1</v>
      </c>
      <c r="J146">
        <v>60</v>
      </c>
      <c r="K146" t="s">
        <v>17</v>
      </c>
      <c r="L146">
        <v>9</v>
      </c>
      <c r="M146">
        <v>130</v>
      </c>
      <c r="O146">
        <v>0</v>
      </c>
      <c r="P146">
        <f t="shared" si="2"/>
        <v>140</v>
      </c>
      <c r="S146" t="s">
        <v>23</v>
      </c>
    </row>
    <row r="147" spans="1:19">
      <c r="A147" s="5" t="s">
        <v>29</v>
      </c>
      <c r="B147" s="5">
        <v>45437</v>
      </c>
      <c r="C147">
        <v>0</v>
      </c>
      <c r="D147">
        <v>0</v>
      </c>
      <c r="E147">
        <v>3</v>
      </c>
      <c r="F147">
        <v>0</v>
      </c>
      <c r="G147">
        <v>0</v>
      </c>
      <c r="H147" t="s">
        <v>17</v>
      </c>
      <c r="I147">
        <v>0</v>
      </c>
      <c r="J147">
        <v>60</v>
      </c>
      <c r="K147" t="s">
        <v>18</v>
      </c>
      <c r="L147">
        <v>5</v>
      </c>
      <c r="M147">
        <v>0</v>
      </c>
      <c r="O147">
        <v>0</v>
      </c>
      <c r="P147">
        <f t="shared" si="2"/>
        <v>3</v>
      </c>
      <c r="S147" t="s">
        <v>24</v>
      </c>
    </row>
    <row r="148" spans="1:19">
      <c r="A148" s="5" t="s">
        <v>29</v>
      </c>
      <c r="B148" s="5">
        <v>45438</v>
      </c>
      <c r="C148">
        <v>0</v>
      </c>
      <c r="D148">
        <v>0</v>
      </c>
      <c r="E148">
        <v>2</v>
      </c>
      <c r="F148">
        <v>0</v>
      </c>
      <c r="G148">
        <v>0</v>
      </c>
      <c r="H148" t="s">
        <v>17</v>
      </c>
      <c r="I148">
        <v>0</v>
      </c>
      <c r="J148">
        <v>60</v>
      </c>
      <c r="K148" t="s">
        <v>18</v>
      </c>
      <c r="L148">
        <v>6</v>
      </c>
      <c r="M148">
        <v>15</v>
      </c>
      <c r="O148">
        <v>0</v>
      </c>
      <c r="P148">
        <f t="shared" si="2"/>
        <v>17</v>
      </c>
      <c r="S148" t="s">
        <v>25</v>
      </c>
    </row>
    <row r="149" spans="1:19">
      <c r="A149" s="5" t="s">
        <v>29</v>
      </c>
      <c r="B149" s="5">
        <v>45439</v>
      </c>
      <c r="C149">
        <v>0</v>
      </c>
      <c r="D149">
        <v>0</v>
      </c>
      <c r="E149">
        <v>2</v>
      </c>
      <c r="F149">
        <v>3.5</v>
      </c>
      <c r="G149">
        <v>0</v>
      </c>
      <c r="H149" t="s">
        <v>17</v>
      </c>
      <c r="I149">
        <v>0</v>
      </c>
      <c r="J149">
        <v>0</v>
      </c>
      <c r="K149" t="s">
        <v>18</v>
      </c>
      <c r="L149">
        <v>6</v>
      </c>
      <c r="M149">
        <v>0</v>
      </c>
      <c r="O149">
        <v>0</v>
      </c>
      <c r="P149">
        <f t="shared" si="2"/>
        <v>5.5</v>
      </c>
      <c r="S149" t="s">
        <v>19</v>
      </c>
    </row>
    <row r="150" spans="1:19">
      <c r="A150" s="5" t="s">
        <v>29</v>
      </c>
      <c r="B150" s="5">
        <v>45440</v>
      </c>
      <c r="C150">
        <v>0</v>
      </c>
      <c r="D150">
        <v>0</v>
      </c>
      <c r="E150">
        <v>0</v>
      </c>
      <c r="F150">
        <v>0</v>
      </c>
      <c r="G150">
        <v>0</v>
      </c>
      <c r="H150" t="s">
        <v>17</v>
      </c>
      <c r="I150">
        <v>0</v>
      </c>
      <c r="J150">
        <v>0</v>
      </c>
      <c r="K150" t="s">
        <v>17</v>
      </c>
      <c r="L150">
        <v>6</v>
      </c>
      <c r="M150">
        <v>0</v>
      </c>
      <c r="O150">
        <v>0</v>
      </c>
      <c r="P150">
        <f t="shared" si="2"/>
        <v>0</v>
      </c>
      <c r="S150" t="s">
        <v>20</v>
      </c>
    </row>
    <row r="151" spans="1:19">
      <c r="A151" s="5" t="s">
        <v>29</v>
      </c>
      <c r="B151" s="5">
        <v>45441</v>
      </c>
      <c r="C151">
        <v>0</v>
      </c>
      <c r="D151">
        <v>0</v>
      </c>
      <c r="E151">
        <v>2</v>
      </c>
      <c r="F151">
        <v>0</v>
      </c>
      <c r="G151">
        <v>0</v>
      </c>
      <c r="H151" t="s">
        <v>17</v>
      </c>
      <c r="I151">
        <v>1</v>
      </c>
      <c r="J151">
        <v>0</v>
      </c>
      <c r="K151" t="s">
        <v>17</v>
      </c>
      <c r="L151">
        <v>6</v>
      </c>
      <c r="M151">
        <v>0</v>
      </c>
      <c r="O151">
        <v>0</v>
      </c>
      <c r="P151">
        <f t="shared" si="2"/>
        <v>2</v>
      </c>
      <c r="S151" t="s">
        <v>21</v>
      </c>
    </row>
    <row r="152" spans="1:19">
      <c r="A152" s="5" t="s">
        <v>29</v>
      </c>
      <c r="B152" s="5">
        <v>45442</v>
      </c>
      <c r="C152">
        <v>0</v>
      </c>
      <c r="D152">
        <v>0</v>
      </c>
      <c r="E152">
        <v>2</v>
      </c>
      <c r="F152">
        <v>0</v>
      </c>
      <c r="G152">
        <v>0</v>
      </c>
      <c r="H152" t="s">
        <v>17</v>
      </c>
      <c r="I152">
        <v>0</v>
      </c>
      <c r="J152">
        <v>0</v>
      </c>
      <c r="K152" t="s">
        <v>17</v>
      </c>
      <c r="L152">
        <v>6</v>
      </c>
      <c r="M152">
        <v>24</v>
      </c>
      <c r="O152">
        <v>0</v>
      </c>
      <c r="P152">
        <f t="shared" si="2"/>
        <v>26</v>
      </c>
      <c r="S152" t="s">
        <v>22</v>
      </c>
    </row>
    <row r="153" spans="1:19">
      <c r="A153" s="5" t="s">
        <v>29</v>
      </c>
      <c r="B153" s="5">
        <v>45443</v>
      </c>
      <c r="C153">
        <v>2</v>
      </c>
      <c r="D153">
        <v>0</v>
      </c>
      <c r="E153">
        <v>0</v>
      </c>
      <c r="F153">
        <v>10</v>
      </c>
      <c r="G153">
        <v>0</v>
      </c>
      <c r="H153" t="s">
        <v>17</v>
      </c>
      <c r="I153">
        <v>1</v>
      </c>
      <c r="J153">
        <v>70</v>
      </c>
      <c r="K153" t="s">
        <v>17</v>
      </c>
      <c r="L153">
        <v>6</v>
      </c>
      <c r="M153">
        <v>0</v>
      </c>
      <c r="O153">
        <v>0</v>
      </c>
      <c r="P153">
        <f t="shared" si="2"/>
        <v>12</v>
      </c>
      <c r="S153" t="s">
        <v>23</v>
      </c>
    </row>
    <row r="154" spans="1:19">
      <c r="A154" s="5" t="s">
        <v>30</v>
      </c>
      <c r="B154" s="5">
        <v>45444</v>
      </c>
      <c r="C154">
        <v>0</v>
      </c>
      <c r="D154">
        <v>0</v>
      </c>
      <c r="E154">
        <v>2</v>
      </c>
      <c r="F154">
        <v>0</v>
      </c>
      <c r="G154">
        <v>0</v>
      </c>
      <c r="H154" t="s">
        <v>17</v>
      </c>
      <c r="I154">
        <v>1</v>
      </c>
      <c r="J154">
        <v>30</v>
      </c>
      <c r="K154" t="s">
        <v>18</v>
      </c>
      <c r="L154">
        <v>8</v>
      </c>
      <c r="M154">
        <v>13</v>
      </c>
      <c r="O154">
        <v>500</v>
      </c>
      <c r="P154">
        <f t="shared" si="2"/>
        <v>15</v>
      </c>
      <c r="S154" t="s">
        <v>24</v>
      </c>
    </row>
    <row r="155" spans="1:19">
      <c r="A155" s="5" t="s">
        <v>30</v>
      </c>
      <c r="B155" s="5">
        <v>45445</v>
      </c>
      <c r="C155">
        <v>0</v>
      </c>
      <c r="D155">
        <v>0</v>
      </c>
      <c r="E155">
        <v>2</v>
      </c>
      <c r="F155">
        <v>0</v>
      </c>
      <c r="G155">
        <v>0</v>
      </c>
      <c r="H155" t="s">
        <v>17</v>
      </c>
      <c r="I155">
        <v>1</v>
      </c>
      <c r="J155">
        <v>20</v>
      </c>
      <c r="K155" t="s">
        <v>18</v>
      </c>
      <c r="L155">
        <v>8</v>
      </c>
      <c r="M155">
        <v>8</v>
      </c>
      <c r="O155">
        <v>0</v>
      </c>
      <c r="P155">
        <f t="shared" si="2"/>
        <v>10</v>
      </c>
      <c r="S155" t="s">
        <v>25</v>
      </c>
    </row>
    <row r="156" spans="1:19">
      <c r="A156" s="5" t="s">
        <v>30</v>
      </c>
      <c r="B156" s="5">
        <v>45446</v>
      </c>
      <c r="C156">
        <v>0</v>
      </c>
      <c r="D156">
        <v>0</v>
      </c>
      <c r="E156">
        <v>2</v>
      </c>
      <c r="F156">
        <v>0</v>
      </c>
      <c r="G156">
        <v>7</v>
      </c>
      <c r="H156" t="s">
        <v>17</v>
      </c>
      <c r="I156">
        <v>1</v>
      </c>
      <c r="J156">
        <v>60</v>
      </c>
      <c r="K156" t="s">
        <v>17</v>
      </c>
      <c r="L156">
        <v>8</v>
      </c>
      <c r="M156">
        <v>0</v>
      </c>
      <c r="O156">
        <v>0</v>
      </c>
      <c r="P156">
        <f t="shared" si="2"/>
        <v>9</v>
      </c>
      <c r="S156" t="s">
        <v>19</v>
      </c>
    </row>
    <row r="157" spans="1:19">
      <c r="A157" s="5" t="s">
        <v>30</v>
      </c>
      <c r="B157" s="5">
        <v>45447</v>
      </c>
      <c r="C157">
        <v>0</v>
      </c>
      <c r="D157">
        <v>0</v>
      </c>
      <c r="E157">
        <v>2</v>
      </c>
      <c r="F157">
        <v>0</v>
      </c>
      <c r="G157">
        <v>0</v>
      </c>
      <c r="H157" t="s">
        <v>17</v>
      </c>
      <c r="I157">
        <v>1</v>
      </c>
      <c r="J157">
        <v>10</v>
      </c>
      <c r="K157" t="s">
        <v>18</v>
      </c>
      <c r="L157">
        <v>8</v>
      </c>
      <c r="M157">
        <v>0</v>
      </c>
      <c r="O157">
        <v>0</v>
      </c>
      <c r="P157">
        <f t="shared" si="2"/>
        <v>2</v>
      </c>
      <c r="S157" t="s">
        <v>20</v>
      </c>
    </row>
    <row r="158" spans="1:19">
      <c r="A158" s="5" t="s">
        <v>30</v>
      </c>
      <c r="B158" s="5">
        <v>45448</v>
      </c>
      <c r="C158">
        <v>0</v>
      </c>
      <c r="D158">
        <v>0</v>
      </c>
      <c r="E158">
        <v>2</v>
      </c>
      <c r="F158">
        <v>0</v>
      </c>
      <c r="G158">
        <v>0</v>
      </c>
      <c r="H158" t="s">
        <v>17</v>
      </c>
      <c r="I158">
        <v>1</v>
      </c>
      <c r="J158">
        <v>10</v>
      </c>
      <c r="K158" t="s">
        <v>18</v>
      </c>
      <c r="L158">
        <v>8</v>
      </c>
      <c r="M158">
        <v>0</v>
      </c>
      <c r="O158">
        <v>0</v>
      </c>
      <c r="P158">
        <f t="shared" si="2"/>
        <v>2</v>
      </c>
      <c r="S158" t="s">
        <v>21</v>
      </c>
    </row>
    <row r="159" spans="1:19">
      <c r="A159" s="5" t="s">
        <v>30</v>
      </c>
      <c r="B159" s="5">
        <v>45449</v>
      </c>
      <c r="C159">
        <v>0</v>
      </c>
      <c r="D159">
        <v>0</v>
      </c>
      <c r="E159">
        <v>0</v>
      </c>
      <c r="F159">
        <v>0</v>
      </c>
      <c r="G159">
        <v>5</v>
      </c>
      <c r="H159" t="s">
        <v>17</v>
      </c>
      <c r="I159">
        <v>1</v>
      </c>
      <c r="J159">
        <v>10</v>
      </c>
      <c r="K159" t="s">
        <v>17</v>
      </c>
      <c r="L159">
        <v>8</v>
      </c>
      <c r="M159">
        <v>0</v>
      </c>
      <c r="O159">
        <v>0</v>
      </c>
      <c r="P159">
        <f t="shared" si="2"/>
        <v>5</v>
      </c>
      <c r="S159" t="s">
        <v>22</v>
      </c>
    </row>
    <row r="160" spans="1:19">
      <c r="A160" s="5" t="s">
        <v>30</v>
      </c>
      <c r="B160" s="5">
        <v>45450</v>
      </c>
      <c r="C160">
        <v>0</v>
      </c>
      <c r="D160">
        <v>0</v>
      </c>
      <c r="E160">
        <v>0</v>
      </c>
      <c r="F160">
        <v>0</v>
      </c>
      <c r="G160">
        <v>0</v>
      </c>
      <c r="H160" t="s">
        <v>17</v>
      </c>
      <c r="I160">
        <v>1</v>
      </c>
      <c r="J160">
        <v>10</v>
      </c>
      <c r="K160" t="s">
        <v>18</v>
      </c>
      <c r="L160">
        <v>8</v>
      </c>
      <c r="M160">
        <v>0</v>
      </c>
      <c r="O160">
        <v>0</v>
      </c>
      <c r="P160">
        <f t="shared" si="2"/>
        <v>0</v>
      </c>
      <c r="S160" t="s">
        <v>23</v>
      </c>
    </row>
    <row r="161" spans="1:19">
      <c r="A161" s="5" t="s">
        <v>30</v>
      </c>
      <c r="B161" s="5">
        <v>45451</v>
      </c>
      <c r="C161">
        <v>0</v>
      </c>
      <c r="D161">
        <v>0</v>
      </c>
      <c r="E161">
        <v>0</v>
      </c>
      <c r="F161">
        <v>0</v>
      </c>
      <c r="G161">
        <v>0</v>
      </c>
      <c r="H161" t="s">
        <v>17</v>
      </c>
      <c r="I161">
        <v>1</v>
      </c>
      <c r="J161">
        <v>0</v>
      </c>
      <c r="K161" t="s">
        <v>18</v>
      </c>
      <c r="L161">
        <v>8</v>
      </c>
      <c r="M161">
        <v>0</v>
      </c>
      <c r="O161">
        <v>0</v>
      </c>
      <c r="P161">
        <f t="shared" si="2"/>
        <v>0</v>
      </c>
      <c r="S161" t="s">
        <v>24</v>
      </c>
    </row>
    <row r="162" spans="1:19">
      <c r="A162" s="5" t="s">
        <v>30</v>
      </c>
      <c r="B162" s="5">
        <v>45452</v>
      </c>
      <c r="C162">
        <v>0</v>
      </c>
      <c r="D162">
        <v>0</v>
      </c>
      <c r="E162">
        <v>2</v>
      </c>
      <c r="F162">
        <v>0</v>
      </c>
      <c r="G162">
        <v>0</v>
      </c>
      <c r="H162" t="s">
        <v>17</v>
      </c>
      <c r="I162">
        <v>1</v>
      </c>
      <c r="J162">
        <v>0</v>
      </c>
      <c r="K162" t="s">
        <v>18</v>
      </c>
      <c r="L162">
        <v>8</v>
      </c>
      <c r="M162">
        <v>0</v>
      </c>
      <c r="O162">
        <v>0</v>
      </c>
      <c r="P162">
        <f t="shared" si="2"/>
        <v>2</v>
      </c>
      <c r="S162" t="s">
        <v>25</v>
      </c>
    </row>
    <row r="163" spans="1:19">
      <c r="A163" s="5" t="s">
        <v>30</v>
      </c>
      <c r="B163" s="5">
        <v>45453</v>
      </c>
      <c r="C163">
        <v>0</v>
      </c>
      <c r="D163">
        <v>0</v>
      </c>
      <c r="E163">
        <v>2</v>
      </c>
      <c r="F163">
        <v>0</v>
      </c>
      <c r="G163">
        <v>0</v>
      </c>
      <c r="H163" t="s">
        <v>17</v>
      </c>
      <c r="I163">
        <v>1</v>
      </c>
      <c r="J163">
        <v>0</v>
      </c>
      <c r="K163" t="s">
        <v>18</v>
      </c>
      <c r="L163">
        <v>8</v>
      </c>
      <c r="M163">
        <v>0</v>
      </c>
      <c r="O163">
        <v>0</v>
      </c>
      <c r="P163">
        <f t="shared" si="2"/>
        <v>2</v>
      </c>
      <c r="S163" t="s">
        <v>19</v>
      </c>
    </row>
    <row r="164" spans="1:19">
      <c r="A164" s="5" t="s">
        <v>30</v>
      </c>
      <c r="B164" s="5">
        <v>45454</v>
      </c>
      <c r="C164">
        <v>0</v>
      </c>
      <c r="D164">
        <v>0</v>
      </c>
      <c r="E164">
        <v>2</v>
      </c>
      <c r="F164">
        <v>0</v>
      </c>
      <c r="G164">
        <v>8</v>
      </c>
      <c r="H164" t="s">
        <v>17</v>
      </c>
      <c r="I164">
        <v>1</v>
      </c>
      <c r="J164">
        <v>0</v>
      </c>
      <c r="K164" t="s">
        <v>17</v>
      </c>
      <c r="L164">
        <v>8</v>
      </c>
      <c r="M164">
        <v>0</v>
      </c>
      <c r="O164">
        <v>0</v>
      </c>
      <c r="P164">
        <f t="shared" si="2"/>
        <v>10</v>
      </c>
      <c r="S164" t="s">
        <v>20</v>
      </c>
    </row>
    <row r="165" spans="1:19">
      <c r="A165" s="5" t="s">
        <v>30</v>
      </c>
      <c r="B165" s="5">
        <v>45455</v>
      </c>
      <c r="C165">
        <v>0</v>
      </c>
      <c r="D165">
        <v>0</v>
      </c>
      <c r="E165">
        <v>3</v>
      </c>
      <c r="F165">
        <v>0</v>
      </c>
      <c r="G165">
        <v>0</v>
      </c>
      <c r="H165" t="s">
        <v>17</v>
      </c>
      <c r="I165">
        <v>2</v>
      </c>
      <c r="J165">
        <v>0</v>
      </c>
      <c r="K165" t="s">
        <v>18</v>
      </c>
      <c r="L165">
        <v>7</v>
      </c>
      <c r="M165">
        <v>0</v>
      </c>
      <c r="O165">
        <v>30</v>
      </c>
      <c r="P165">
        <f t="shared" si="2"/>
        <v>3</v>
      </c>
      <c r="S165" t="s">
        <v>21</v>
      </c>
    </row>
    <row r="166" spans="1:19">
      <c r="A166" s="5" t="s">
        <v>30</v>
      </c>
      <c r="B166" s="5">
        <v>45456</v>
      </c>
      <c r="C166">
        <v>0</v>
      </c>
      <c r="D166">
        <v>0</v>
      </c>
      <c r="E166">
        <v>3</v>
      </c>
      <c r="F166">
        <v>0</v>
      </c>
      <c r="G166">
        <v>0</v>
      </c>
      <c r="H166" t="s">
        <v>17</v>
      </c>
      <c r="I166">
        <v>2</v>
      </c>
      <c r="J166">
        <v>0</v>
      </c>
      <c r="K166" t="s">
        <v>18</v>
      </c>
      <c r="L166">
        <v>7</v>
      </c>
      <c r="M166">
        <v>0</v>
      </c>
      <c r="O166">
        <v>30</v>
      </c>
      <c r="P166">
        <f t="shared" si="2"/>
        <v>3</v>
      </c>
      <c r="S166" t="s">
        <v>22</v>
      </c>
    </row>
    <row r="167" spans="1:19">
      <c r="A167" s="5" t="s">
        <v>30</v>
      </c>
      <c r="B167" s="5">
        <v>45457</v>
      </c>
      <c r="C167">
        <v>0</v>
      </c>
      <c r="D167">
        <v>0</v>
      </c>
      <c r="E167">
        <v>3</v>
      </c>
      <c r="F167">
        <v>0</v>
      </c>
      <c r="G167">
        <v>0</v>
      </c>
      <c r="H167" t="s">
        <v>17</v>
      </c>
      <c r="I167">
        <v>2</v>
      </c>
      <c r="J167">
        <v>0</v>
      </c>
      <c r="K167" t="s">
        <v>18</v>
      </c>
      <c r="L167">
        <v>7</v>
      </c>
      <c r="M167">
        <v>0</v>
      </c>
      <c r="O167">
        <v>35</v>
      </c>
      <c r="P167">
        <f t="shared" si="2"/>
        <v>3</v>
      </c>
      <c r="S167" t="s">
        <v>23</v>
      </c>
    </row>
    <row r="168" spans="1:19">
      <c r="A168" s="5" t="s">
        <v>30</v>
      </c>
      <c r="B168" s="5">
        <v>45458</v>
      </c>
      <c r="C168">
        <v>0</v>
      </c>
      <c r="D168">
        <v>0</v>
      </c>
      <c r="E168">
        <v>3</v>
      </c>
      <c r="F168">
        <v>0</v>
      </c>
      <c r="G168">
        <v>0</v>
      </c>
      <c r="H168" t="s">
        <v>17</v>
      </c>
      <c r="I168">
        <v>2</v>
      </c>
      <c r="J168">
        <v>0</v>
      </c>
      <c r="K168" t="s">
        <v>18</v>
      </c>
      <c r="L168">
        <v>7</v>
      </c>
      <c r="M168">
        <v>0</v>
      </c>
      <c r="O168">
        <v>40</v>
      </c>
      <c r="P168">
        <f t="shared" si="2"/>
        <v>3</v>
      </c>
      <c r="S168" t="s">
        <v>24</v>
      </c>
    </row>
    <row r="169" spans="1:19">
      <c r="A169" s="5" t="s">
        <v>30</v>
      </c>
      <c r="B169" s="5">
        <v>45459</v>
      </c>
      <c r="C169">
        <v>0</v>
      </c>
      <c r="D169">
        <v>5</v>
      </c>
      <c r="E169">
        <v>3</v>
      </c>
      <c r="F169">
        <v>0</v>
      </c>
      <c r="G169">
        <v>0</v>
      </c>
      <c r="H169" t="s">
        <v>17</v>
      </c>
      <c r="I169">
        <v>2</v>
      </c>
      <c r="J169">
        <v>0</v>
      </c>
      <c r="K169" t="s">
        <v>18</v>
      </c>
      <c r="L169">
        <v>7</v>
      </c>
      <c r="M169">
        <v>100</v>
      </c>
      <c r="O169">
        <v>40</v>
      </c>
      <c r="P169">
        <f t="shared" si="2"/>
        <v>108</v>
      </c>
      <c r="S169" t="s">
        <v>25</v>
      </c>
    </row>
    <row r="170" spans="1:19">
      <c r="A170" s="5" t="s">
        <v>30</v>
      </c>
      <c r="B170" s="5">
        <v>45460</v>
      </c>
      <c r="C170">
        <v>0</v>
      </c>
      <c r="D170">
        <v>0</v>
      </c>
      <c r="E170">
        <v>3</v>
      </c>
      <c r="F170">
        <v>0</v>
      </c>
      <c r="G170">
        <v>0</v>
      </c>
      <c r="H170" t="s">
        <v>17</v>
      </c>
      <c r="I170">
        <v>2</v>
      </c>
      <c r="J170">
        <v>0</v>
      </c>
      <c r="K170" t="s">
        <v>18</v>
      </c>
      <c r="L170">
        <v>6</v>
      </c>
      <c r="M170">
        <v>0</v>
      </c>
      <c r="O170">
        <v>40</v>
      </c>
      <c r="P170">
        <f t="shared" si="2"/>
        <v>3</v>
      </c>
      <c r="S170" t="s">
        <v>19</v>
      </c>
    </row>
    <row r="171" spans="1:19">
      <c r="A171" s="5" t="s">
        <v>30</v>
      </c>
      <c r="B171" s="5">
        <v>45461</v>
      </c>
      <c r="C171">
        <v>0</v>
      </c>
      <c r="D171">
        <v>0</v>
      </c>
      <c r="E171">
        <v>3</v>
      </c>
      <c r="F171">
        <v>0</v>
      </c>
      <c r="G171">
        <v>0</v>
      </c>
      <c r="H171" t="s">
        <v>17</v>
      </c>
      <c r="I171">
        <v>2</v>
      </c>
      <c r="J171">
        <v>0</v>
      </c>
      <c r="K171" t="s">
        <v>18</v>
      </c>
      <c r="L171">
        <v>6</v>
      </c>
      <c r="M171">
        <v>0</v>
      </c>
      <c r="O171">
        <v>40</v>
      </c>
      <c r="P171">
        <f t="shared" si="2"/>
        <v>3</v>
      </c>
      <c r="S171" t="s">
        <v>20</v>
      </c>
    </row>
    <row r="172" spans="1:19">
      <c r="A172" s="5" t="s">
        <v>30</v>
      </c>
      <c r="B172" s="5">
        <v>45462</v>
      </c>
      <c r="C172">
        <v>0</v>
      </c>
      <c r="D172">
        <v>0</v>
      </c>
      <c r="E172">
        <v>3</v>
      </c>
      <c r="F172">
        <v>0</v>
      </c>
      <c r="G172">
        <v>0</v>
      </c>
      <c r="H172" t="s">
        <v>17</v>
      </c>
      <c r="I172">
        <v>2</v>
      </c>
      <c r="J172">
        <v>0</v>
      </c>
      <c r="K172" t="s">
        <v>18</v>
      </c>
      <c r="L172">
        <v>6</v>
      </c>
      <c r="M172">
        <v>0</v>
      </c>
      <c r="O172">
        <v>40</v>
      </c>
      <c r="P172">
        <f t="shared" si="2"/>
        <v>3</v>
      </c>
      <c r="S172" t="s">
        <v>21</v>
      </c>
    </row>
    <row r="173" spans="1:19">
      <c r="A173" s="5" t="s">
        <v>30</v>
      </c>
      <c r="B173" s="5">
        <v>45463</v>
      </c>
      <c r="C173">
        <v>0</v>
      </c>
      <c r="D173">
        <v>0</v>
      </c>
      <c r="E173">
        <v>3</v>
      </c>
      <c r="F173">
        <v>0</v>
      </c>
      <c r="G173">
        <v>0</v>
      </c>
      <c r="H173" t="s">
        <v>17</v>
      </c>
      <c r="I173">
        <v>2</v>
      </c>
      <c r="J173">
        <v>0</v>
      </c>
      <c r="K173" t="s">
        <v>18</v>
      </c>
      <c r="L173">
        <v>6</v>
      </c>
      <c r="M173">
        <v>0</v>
      </c>
      <c r="O173">
        <v>40</v>
      </c>
      <c r="P173">
        <f t="shared" si="2"/>
        <v>3</v>
      </c>
      <c r="S173" t="s">
        <v>22</v>
      </c>
    </row>
    <row r="174" spans="1:19">
      <c r="A174" s="5" t="s">
        <v>30</v>
      </c>
      <c r="B174" s="5">
        <v>45464</v>
      </c>
      <c r="C174">
        <v>0</v>
      </c>
      <c r="D174">
        <v>0</v>
      </c>
      <c r="E174">
        <v>3</v>
      </c>
      <c r="F174">
        <v>0</v>
      </c>
      <c r="G174">
        <v>0</v>
      </c>
      <c r="H174" t="s">
        <v>17</v>
      </c>
      <c r="I174">
        <v>2</v>
      </c>
      <c r="J174">
        <v>0</v>
      </c>
      <c r="K174" t="s">
        <v>18</v>
      </c>
      <c r="L174">
        <v>7</v>
      </c>
      <c r="M174">
        <v>0</v>
      </c>
      <c r="O174">
        <v>40</v>
      </c>
      <c r="P174">
        <f t="shared" si="2"/>
        <v>3</v>
      </c>
      <c r="S174" t="s">
        <v>23</v>
      </c>
    </row>
    <row r="175" spans="1:19">
      <c r="A175" s="5" t="s">
        <v>30</v>
      </c>
      <c r="B175" s="5">
        <v>45465</v>
      </c>
      <c r="C175">
        <v>0</v>
      </c>
      <c r="D175">
        <v>0</v>
      </c>
      <c r="E175">
        <v>3</v>
      </c>
      <c r="F175">
        <v>0</v>
      </c>
      <c r="G175">
        <v>0</v>
      </c>
      <c r="H175" t="s">
        <v>17</v>
      </c>
      <c r="I175">
        <v>2</v>
      </c>
      <c r="J175">
        <v>30</v>
      </c>
      <c r="K175" t="s">
        <v>18</v>
      </c>
      <c r="L175">
        <v>6</v>
      </c>
      <c r="M175">
        <v>0</v>
      </c>
      <c r="O175">
        <v>40</v>
      </c>
      <c r="P175">
        <f t="shared" si="2"/>
        <v>3</v>
      </c>
      <c r="S175" t="s">
        <v>24</v>
      </c>
    </row>
    <row r="176" spans="1:19">
      <c r="A176" s="5" t="s">
        <v>30</v>
      </c>
      <c r="B176" s="5">
        <v>45466</v>
      </c>
      <c r="C176">
        <v>0</v>
      </c>
      <c r="D176">
        <v>0</v>
      </c>
      <c r="E176">
        <v>3</v>
      </c>
      <c r="F176">
        <v>0</v>
      </c>
      <c r="G176">
        <v>0</v>
      </c>
      <c r="H176" t="s">
        <v>17</v>
      </c>
      <c r="I176">
        <v>2</v>
      </c>
      <c r="J176">
        <v>30</v>
      </c>
      <c r="K176" t="s">
        <v>18</v>
      </c>
      <c r="L176">
        <v>7</v>
      </c>
      <c r="M176">
        <v>0</v>
      </c>
      <c r="O176">
        <v>40</v>
      </c>
      <c r="P176">
        <f t="shared" si="2"/>
        <v>3</v>
      </c>
      <c r="S176" t="s">
        <v>25</v>
      </c>
    </row>
    <row r="177" spans="1:19">
      <c r="A177" s="5" t="s">
        <v>30</v>
      </c>
      <c r="B177" s="5">
        <v>45467</v>
      </c>
      <c r="C177">
        <v>0</v>
      </c>
      <c r="D177">
        <v>0</v>
      </c>
      <c r="E177">
        <v>3</v>
      </c>
      <c r="F177">
        <v>0</v>
      </c>
      <c r="G177">
        <v>0</v>
      </c>
      <c r="H177" t="s">
        <v>17</v>
      </c>
      <c r="I177">
        <v>2</v>
      </c>
      <c r="J177">
        <v>30</v>
      </c>
      <c r="K177" t="s">
        <v>18</v>
      </c>
      <c r="L177">
        <v>6</v>
      </c>
      <c r="M177">
        <v>0</v>
      </c>
      <c r="O177">
        <v>44</v>
      </c>
      <c r="P177">
        <f t="shared" si="2"/>
        <v>3</v>
      </c>
      <c r="S177" t="s">
        <v>19</v>
      </c>
    </row>
    <row r="178" spans="1:19">
      <c r="A178" s="5" t="s">
        <v>30</v>
      </c>
      <c r="B178" s="5">
        <v>45468</v>
      </c>
      <c r="C178">
        <v>0</v>
      </c>
      <c r="D178">
        <v>0</v>
      </c>
      <c r="E178">
        <v>3</v>
      </c>
      <c r="F178">
        <v>0</v>
      </c>
      <c r="G178">
        <v>0</v>
      </c>
      <c r="H178" t="s">
        <v>17</v>
      </c>
      <c r="I178">
        <v>2</v>
      </c>
      <c r="J178">
        <v>30</v>
      </c>
      <c r="K178" t="s">
        <v>17</v>
      </c>
      <c r="L178">
        <v>6</v>
      </c>
      <c r="M178">
        <v>90</v>
      </c>
      <c r="O178">
        <v>42</v>
      </c>
      <c r="P178">
        <f t="shared" si="2"/>
        <v>93</v>
      </c>
      <c r="S178" t="s">
        <v>20</v>
      </c>
    </row>
    <row r="179" spans="1:19">
      <c r="A179" s="5" t="s">
        <v>30</v>
      </c>
      <c r="B179" s="5">
        <v>45469</v>
      </c>
      <c r="C179">
        <v>0</v>
      </c>
      <c r="D179">
        <v>0</v>
      </c>
      <c r="E179">
        <v>3</v>
      </c>
      <c r="F179">
        <v>0</v>
      </c>
      <c r="G179">
        <v>0</v>
      </c>
      <c r="H179" t="s">
        <v>17</v>
      </c>
      <c r="I179">
        <v>2</v>
      </c>
      <c r="J179">
        <v>30</v>
      </c>
      <c r="K179" t="s">
        <v>17</v>
      </c>
      <c r="L179">
        <v>7</v>
      </c>
      <c r="M179">
        <v>0</v>
      </c>
      <c r="O179">
        <v>35</v>
      </c>
      <c r="P179">
        <f t="shared" si="2"/>
        <v>3</v>
      </c>
      <c r="S179" t="s">
        <v>21</v>
      </c>
    </row>
    <row r="180" spans="1:19">
      <c r="A180" s="5" t="s">
        <v>30</v>
      </c>
      <c r="B180" s="5">
        <v>45470</v>
      </c>
      <c r="C180">
        <v>4</v>
      </c>
      <c r="D180">
        <v>0</v>
      </c>
      <c r="E180">
        <v>3</v>
      </c>
      <c r="F180">
        <v>0</v>
      </c>
      <c r="G180">
        <v>0</v>
      </c>
      <c r="H180" t="s">
        <v>17</v>
      </c>
      <c r="I180">
        <v>2</v>
      </c>
      <c r="J180">
        <v>40</v>
      </c>
      <c r="K180" t="s">
        <v>18</v>
      </c>
      <c r="L180">
        <v>8</v>
      </c>
      <c r="M180">
        <v>0</v>
      </c>
      <c r="O180">
        <v>0</v>
      </c>
      <c r="P180">
        <f t="shared" si="2"/>
        <v>7</v>
      </c>
      <c r="S180" t="s">
        <v>22</v>
      </c>
    </row>
    <row r="181" spans="1:19">
      <c r="A181" s="5" t="s">
        <v>30</v>
      </c>
      <c r="B181" s="5">
        <v>45471</v>
      </c>
      <c r="C181">
        <v>0</v>
      </c>
      <c r="D181">
        <v>0</v>
      </c>
      <c r="E181">
        <v>3</v>
      </c>
      <c r="F181">
        <v>0</v>
      </c>
      <c r="G181">
        <v>0</v>
      </c>
      <c r="H181" t="s">
        <v>17</v>
      </c>
      <c r="I181">
        <v>2</v>
      </c>
      <c r="J181">
        <v>40</v>
      </c>
      <c r="K181" t="s">
        <v>18</v>
      </c>
      <c r="L181">
        <v>8</v>
      </c>
      <c r="M181">
        <v>0</v>
      </c>
      <c r="O181">
        <v>40</v>
      </c>
      <c r="P181">
        <f t="shared" si="2"/>
        <v>3</v>
      </c>
      <c r="S181" t="s">
        <v>23</v>
      </c>
    </row>
    <row r="182" spans="1:19">
      <c r="A182" s="5" t="s">
        <v>30</v>
      </c>
      <c r="B182" s="5">
        <v>45472</v>
      </c>
      <c r="C182">
        <v>4</v>
      </c>
      <c r="D182">
        <v>0</v>
      </c>
      <c r="E182">
        <v>3</v>
      </c>
      <c r="F182">
        <v>0</v>
      </c>
      <c r="G182">
        <v>0</v>
      </c>
      <c r="H182" t="s">
        <v>17</v>
      </c>
      <c r="I182">
        <v>2</v>
      </c>
      <c r="J182">
        <v>40</v>
      </c>
      <c r="K182" t="s">
        <v>18</v>
      </c>
      <c r="L182">
        <v>8</v>
      </c>
      <c r="M182">
        <v>60</v>
      </c>
      <c r="O182">
        <v>0</v>
      </c>
      <c r="P182">
        <f t="shared" si="2"/>
        <v>67</v>
      </c>
      <c r="S182" t="s">
        <v>24</v>
      </c>
    </row>
    <row r="183" spans="1:19">
      <c r="A183" s="5" t="s">
        <v>30</v>
      </c>
      <c r="B183" s="5">
        <v>45473</v>
      </c>
      <c r="C183">
        <v>0</v>
      </c>
      <c r="D183">
        <v>0</v>
      </c>
      <c r="E183">
        <v>3</v>
      </c>
      <c r="F183">
        <v>0</v>
      </c>
      <c r="G183">
        <v>0</v>
      </c>
      <c r="H183" t="s">
        <v>17</v>
      </c>
      <c r="I183">
        <v>2</v>
      </c>
      <c r="J183">
        <v>30</v>
      </c>
      <c r="K183" t="s">
        <v>18</v>
      </c>
      <c r="L183">
        <v>7</v>
      </c>
      <c r="M183">
        <v>0</v>
      </c>
      <c r="O183">
        <v>42</v>
      </c>
      <c r="P183">
        <f t="shared" si="2"/>
        <v>3</v>
      </c>
      <c r="S183" t="s">
        <v>25</v>
      </c>
    </row>
    <row r="184" spans="1:19">
      <c r="A184" s="5" t="s">
        <v>31</v>
      </c>
      <c r="B184" s="5">
        <v>45474</v>
      </c>
      <c r="C184">
        <v>4</v>
      </c>
      <c r="D184">
        <v>0</v>
      </c>
      <c r="E184">
        <v>0</v>
      </c>
      <c r="F184">
        <v>80</v>
      </c>
      <c r="G184">
        <v>0</v>
      </c>
      <c r="H184" t="s">
        <v>17</v>
      </c>
      <c r="I184">
        <v>1</v>
      </c>
      <c r="J184">
        <v>20</v>
      </c>
      <c r="K184" t="s">
        <v>18</v>
      </c>
      <c r="L184">
        <v>7</v>
      </c>
      <c r="M184">
        <v>13</v>
      </c>
      <c r="O184">
        <v>500</v>
      </c>
      <c r="P184">
        <f t="shared" si="2"/>
        <v>97</v>
      </c>
      <c r="S184" t="s">
        <v>19</v>
      </c>
    </row>
    <row r="185" spans="1:19">
      <c r="A185" s="5" t="s">
        <v>31</v>
      </c>
      <c r="B185" s="5">
        <v>45475</v>
      </c>
      <c r="C185">
        <v>4</v>
      </c>
      <c r="D185">
        <v>0</v>
      </c>
      <c r="E185">
        <v>0</v>
      </c>
      <c r="F185">
        <v>0</v>
      </c>
      <c r="G185">
        <v>0</v>
      </c>
      <c r="H185" t="s">
        <v>17</v>
      </c>
      <c r="I185">
        <v>1</v>
      </c>
      <c r="J185">
        <v>20</v>
      </c>
      <c r="K185" t="s">
        <v>18</v>
      </c>
      <c r="L185">
        <v>7</v>
      </c>
      <c r="M185">
        <v>8</v>
      </c>
      <c r="O185">
        <v>0</v>
      </c>
      <c r="P185">
        <f t="shared" si="2"/>
        <v>12</v>
      </c>
      <c r="S185" t="s">
        <v>20</v>
      </c>
    </row>
    <row r="186" spans="1:19">
      <c r="A186" s="5" t="s">
        <v>31</v>
      </c>
      <c r="B186" s="5">
        <v>45476</v>
      </c>
      <c r="C186">
        <v>4</v>
      </c>
      <c r="D186">
        <v>0</v>
      </c>
      <c r="E186">
        <v>0</v>
      </c>
      <c r="F186">
        <v>0</v>
      </c>
      <c r="G186">
        <v>0</v>
      </c>
      <c r="H186" t="s">
        <v>17</v>
      </c>
      <c r="I186">
        <v>1</v>
      </c>
      <c r="J186">
        <v>20</v>
      </c>
      <c r="K186" t="s">
        <v>18</v>
      </c>
      <c r="L186">
        <v>7</v>
      </c>
      <c r="M186">
        <v>0</v>
      </c>
      <c r="O186">
        <v>0</v>
      </c>
      <c r="P186">
        <f t="shared" si="2"/>
        <v>4</v>
      </c>
      <c r="S186" t="s">
        <v>21</v>
      </c>
    </row>
    <row r="187" spans="1:19">
      <c r="A187" s="5" t="s">
        <v>31</v>
      </c>
      <c r="B187" s="5">
        <v>45477</v>
      </c>
      <c r="C187">
        <v>0</v>
      </c>
      <c r="D187">
        <v>0</v>
      </c>
      <c r="E187">
        <v>3</v>
      </c>
      <c r="F187">
        <v>0</v>
      </c>
      <c r="G187">
        <v>0</v>
      </c>
      <c r="H187" t="s">
        <v>17</v>
      </c>
      <c r="I187">
        <v>2</v>
      </c>
      <c r="J187">
        <v>0</v>
      </c>
      <c r="K187" t="s">
        <v>18</v>
      </c>
      <c r="L187">
        <v>7</v>
      </c>
      <c r="M187">
        <v>0</v>
      </c>
      <c r="O187">
        <v>44</v>
      </c>
      <c r="P187">
        <f t="shared" si="2"/>
        <v>3</v>
      </c>
      <c r="S187" t="s">
        <v>22</v>
      </c>
    </row>
    <row r="188" spans="1:19">
      <c r="A188" s="5" t="s">
        <v>31</v>
      </c>
      <c r="B188" s="5">
        <v>45478</v>
      </c>
      <c r="C188">
        <v>0</v>
      </c>
      <c r="D188">
        <v>0</v>
      </c>
      <c r="E188">
        <v>3</v>
      </c>
      <c r="F188">
        <v>0</v>
      </c>
      <c r="G188">
        <v>0</v>
      </c>
      <c r="H188" t="s">
        <v>17</v>
      </c>
      <c r="I188">
        <v>2</v>
      </c>
      <c r="J188">
        <v>0</v>
      </c>
      <c r="K188" t="s">
        <v>18</v>
      </c>
      <c r="L188">
        <v>6</v>
      </c>
      <c r="M188">
        <v>0</v>
      </c>
      <c r="O188">
        <v>42</v>
      </c>
      <c r="P188">
        <f t="shared" si="2"/>
        <v>3</v>
      </c>
      <c r="S188" t="s">
        <v>23</v>
      </c>
    </row>
    <row r="189" spans="1:19">
      <c r="A189" s="5" t="s">
        <v>31</v>
      </c>
      <c r="B189" s="5">
        <v>45479</v>
      </c>
      <c r="C189">
        <v>0</v>
      </c>
      <c r="D189">
        <v>0</v>
      </c>
      <c r="E189">
        <v>3</v>
      </c>
      <c r="F189">
        <v>0</v>
      </c>
      <c r="G189">
        <v>0</v>
      </c>
      <c r="H189" t="s">
        <v>17</v>
      </c>
      <c r="I189">
        <v>2</v>
      </c>
      <c r="J189">
        <v>0</v>
      </c>
      <c r="K189" t="s">
        <v>18</v>
      </c>
      <c r="L189">
        <v>6</v>
      </c>
      <c r="M189">
        <v>0</v>
      </c>
      <c r="O189">
        <v>46</v>
      </c>
      <c r="P189">
        <f t="shared" si="2"/>
        <v>3</v>
      </c>
      <c r="S189" t="s">
        <v>24</v>
      </c>
    </row>
    <row r="190" spans="1:19">
      <c r="A190" s="5" t="s">
        <v>31</v>
      </c>
      <c r="B190" s="5">
        <v>45480</v>
      </c>
      <c r="C190">
        <v>0</v>
      </c>
      <c r="D190">
        <v>0</v>
      </c>
      <c r="E190">
        <v>3</v>
      </c>
      <c r="F190">
        <v>0</v>
      </c>
      <c r="G190">
        <v>0</v>
      </c>
      <c r="H190" t="s">
        <v>17</v>
      </c>
      <c r="I190">
        <v>2</v>
      </c>
      <c r="J190">
        <v>0</v>
      </c>
      <c r="K190" t="s">
        <v>18</v>
      </c>
      <c r="L190">
        <v>6</v>
      </c>
      <c r="M190">
        <v>900</v>
      </c>
      <c r="O190">
        <v>37</v>
      </c>
      <c r="P190">
        <f t="shared" si="2"/>
        <v>903</v>
      </c>
      <c r="S190" t="s">
        <v>25</v>
      </c>
    </row>
    <row r="191" spans="1:19">
      <c r="A191" s="5" t="s">
        <v>31</v>
      </c>
      <c r="B191" s="5">
        <v>45481</v>
      </c>
      <c r="C191">
        <v>3</v>
      </c>
      <c r="D191">
        <v>0</v>
      </c>
      <c r="E191">
        <v>0</v>
      </c>
      <c r="F191">
        <v>0</v>
      </c>
      <c r="G191">
        <v>0</v>
      </c>
      <c r="H191" t="s">
        <v>17</v>
      </c>
      <c r="I191">
        <v>1</v>
      </c>
      <c r="J191">
        <v>60</v>
      </c>
      <c r="K191" t="s">
        <v>18</v>
      </c>
      <c r="L191">
        <v>8</v>
      </c>
      <c r="M191">
        <v>0</v>
      </c>
      <c r="O191">
        <v>0</v>
      </c>
      <c r="P191">
        <f t="shared" si="2"/>
        <v>3</v>
      </c>
      <c r="S191" t="s">
        <v>19</v>
      </c>
    </row>
    <row r="192" spans="1:19">
      <c r="A192" s="5" t="s">
        <v>31</v>
      </c>
      <c r="B192" s="5">
        <v>45482</v>
      </c>
      <c r="C192">
        <v>4</v>
      </c>
      <c r="D192">
        <v>0</v>
      </c>
      <c r="E192">
        <v>0</v>
      </c>
      <c r="F192">
        <v>0</v>
      </c>
      <c r="G192">
        <v>6</v>
      </c>
      <c r="H192" t="s">
        <v>17</v>
      </c>
      <c r="I192">
        <v>1</v>
      </c>
      <c r="J192">
        <v>0</v>
      </c>
      <c r="K192" t="s">
        <v>17</v>
      </c>
      <c r="L192">
        <v>6</v>
      </c>
      <c r="M192">
        <v>0</v>
      </c>
      <c r="O192">
        <v>0</v>
      </c>
      <c r="P192">
        <f t="shared" si="2"/>
        <v>10</v>
      </c>
      <c r="S192" t="s">
        <v>20</v>
      </c>
    </row>
    <row r="193" spans="1:19">
      <c r="A193" s="5" t="s">
        <v>31</v>
      </c>
      <c r="B193" s="5">
        <v>45483</v>
      </c>
      <c r="C193">
        <v>0</v>
      </c>
      <c r="D193">
        <v>0</v>
      </c>
      <c r="E193">
        <v>3</v>
      </c>
      <c r="F193">
        <v>0</v>
      </c>
      <c r="G193">
        <v>0</v>
      </c>
      <c r="H193" t="s">
        <v>17</v>
      </c>
      <c r="I193">
        <v>2</v>
      </c>
      <c r="J193">
        <v>0</v>
      </c>
      <c r="K193" t="s">
        <v>18</v>
      </c>
      <c r="L193">
        <v>8</v>
      </c>
      <c r="M193">
        <v>0</v>
      </c>
      <c r="O193">
        <v>38</v>
      </c>
      <c r="P193">
        <f t="shared" si="2"/>
        <v>3</v>
      </c>
      <c r="S193" t="s">
        <v>21</v>
      </c>
    </row>
    <row r="194" spans="1:19">
      <c r="A194" s="5" t="s">
        <v>31</v>
      </c>
      <c r="B194" s="5">
        <v>45484</v>
      </c>
      <c r="C194">
        <v>0</v>
      </c>
      <c r="D194">
        <v>0</v>
      </c>
      <c r="E194">
        <v>3</v>
      </c>
      <c r="F194">
        <v>0</v>
      </c>
      <c r="G194">
        <v>0</v>
      </c>
      <c r="H194" t="s">
        <v>17</v>
      </c>
      <c r="I194">
        <v>2</v>
      </c>
      <c r="J194">
        <v>0</v>
      </c>
      <c r="K194" t="s">
        <v>18</v>
      </c>
      <c r="L194">
        <v>8</v>
      </c>
      <c r="M194">
        <v>0</v>
      </c>
      <c r="O194">
        <v>39</v>
      </c>
      <c r="P194">
        <f t="shared" si="2"/>
        <v>3</v>
      </c>
      <c r="S194" t="s">
        <v>22</v>
      </c>
    </row>
    <row r="195" spans="1:19">
      <c r="A195" s="5" t="s">
        <v>31</v>
      </c>
      <c r="B195" s="5">
        <v>45485</v>
      </c>
      <c r="C195">
        <v>0</v>
      </c>
      <c r="D195">
        <v>0</v>
      </c>
      <c r="E195">
        <v>3</v>
      </c>
      <c r="F195">
        <v>0</v>
      </c>
      <c r="G195">
        <v>0</v>
      </c>
      <c r="H195" t="s">
        <v>17</v>
      </c>
      <c r="I195">
        <v>2</v>
      </c>
      <c r="J195">
        <v>0</v>
      </c>
      <c r="K195" t="s">
        <v>18</v>
      </c>
      <c r="L195">
        <v>8</v>
      </c>
      <c r="M195">
        <v>0</v>
      </c>
      <c r="O195">
        <v>47</v>
      </c>
      <c r="P195">
        <f t="shared" ref="P195:P258" si="3">M195+C195+D195+E195+F195+G195</f>
        <v>3</v>
      </c>
      <c r="S195" t="s">
        <v>23</v>
      </c>
    </row>
    <row r="196" spans="1:19">
      <c r="A196" s="5" t="s">
        <v>31</v>
      </c>
      <c r="B196" s="5">
        <v>45486</v>
      </c>
      <c r="C196">
        <v>0</v>
      </c>
      <c r="D196">
        <v>0</v>
      </c>
      <c r="E196">
        <v>3</v>
      </c>
      <c r="F196">
        <v>0</v>
      </c>
      <c r="G196">
        <v>0</v>
      </c>
      <c r="H196" t="s">
        <v>17</v>
      </c>
      <c r="I196">
        <v>2</v>
      </c>
      <c r="J196">
        <v>0</v>
      </c>
      <c r="K196" t="s">
        <v>18</v>
      </c>
      <c r="L196">
        <v>8</v>
      </c>
      <c r="M196">
        <v>0</v>
      </c>
      <c r="O196">
        <v>44</v>
      </c>
      <c r="P196">
        <f t="shared" si="3"/>
        <v>3</v>
      </c>
      <c r="S196" t="s">
        <v>24</v>
      </c>
    </row>
    <row r="197" spans="1:19">
      <c r="A197" s="5" t="s">
        <v>31</v>
      </c>
      <c r="B197" s="5">
        <v>45487</v>
      </c>
      <c r="C197">
        <v>4</v>
      </c>
      <c r="D197">
        <v>0</v>
      </c>
      <c r="E197">
        <v>0</v>
      </c>
      <c r="F197">
        <v>0</v>
      </c>
      <c r="G197">
        <v>0</v>
      </c>
      <c r="H197" t="s">
        <v>17</v>
      </c>
      <c r="I197">
        <v>1</v>
      </c>
      <c r="J197">
        <v>30</v>
      </c>
      <c r="K197" t="s">
        <v>18</v>
      </c>
      <c r="L197">
        <v>8</v>
      </c>
      <c r="M197">
        <v>0</v>
      </c>
      <c r="O197">
        <v>0</v>
      </c>
      <c r="P197">
        <f t="shared" si="3"/>
        <v>4</v>
      </c>
      <c r="S197" t="s">
        <v>25</v>
      </c>
    </row>
    <row r="198" spans="1:19">
      <c r="A198" s="5" t="s">
        <v>31</v>
      </c>
      <c r="B198" s="5">
        <v>45488</v>
      </c>
      <c r="C198">
        <v>4</v>
      </c>
      <c r="D198">
        <v>0</v>
      </c>
      <c r="E198">
        <v>0</v>
      </c>
      <c r="F198">
        <v>0</v>
      </c>
      <c r="G198">
        <v>0</v>
      </c>
      <c r="H198" t="s">
        <v>17</v>
      </c>
      <c r="I198">
        <v>1</v>
      </c>
      <c r="J198">
        <v>30</v>
      </c>
      <c r="K198" t="s">
        <v>18</v>
      </c>
      <c r="L198">
        <v>8</v>
      </c>
      <c r="M198">
        <v>0</v>
      </c>
      <c r="O198">
        <v>0</v>
      </c>
      <c r="P198">
        <f t="shared" si="3"/>
        <v>4</v>
      </c>
      <c r="S198" t="s">
        <v>19</v>
      </c>
    </row>
    <row r="199" spans="1:19">
      <c r="A199" s="5" t="s">
        <v>31</v>
      </c>
      <c r="B199" s="5">
        <v>45489</v>
      </c>
      <c r="C199">
        <v>4</v>
      </c>
      <c r="D199">
        <v>0</v>
      </c>
      <c r="E199">
        <v>0</v>
      </c>
      <c r="F199">
        <v>0</v>
      </c>
      <c r="G199">
        <v>0</v>
      </c>
      <c r="H199" t="s">
        <v>17</v>
      </c>
      <c r="I199">
        <v>1</v>
      </c>
      <c r="J199">
        <v>30</v>
      </c>
      <c r="K199" t="s">
        <v>18</v>
      </c>
      <c r="L199">
        <v>8</v>
      </c>
      <c r="M199">
        <v>0</v>
      </c>
      <c r="O199">
        <v>0</v>
      </c>
      <c r="P199">
        <f t="shared" si="3"/>
        <v>4</v>
      </c>
      <c r="S199" t="s">
        <v>20</v>
      </c>
    </row>
    <row r="200" spans="1:19">
      <c r="A200" s="5" t="s">
        <v>31</v>
      </c>
      <c r="B200" s="5">
        <v>45490</v>
      </c>
      <c r="C200">
        <v>4</v>
      </c>
      <c r="D200">
        <v>0</v>
      </c>
      <c r="E200">
        <v>0</v>
      </c>
      <c r="F200">
        <v>0</v>
      </c>
      <c r="G200">
        <v>0</v>
      </c>
      <c r="H200" t="s">
        <v>17</v>
      </c>
      <c r="I200">
        <v>1</v>
      </c>
      <c r="J200">
        <v>0</v>
      </c>
      <c r="K200" t="s">
        <v>18</v>
      </c>
      <c r="L200">
        <v>8</v>
      </c>
      <c r="M200">
        <v>0</v>
      </c>
      <c r="O200">
        <v>0</v>
      </c>
      <c r="P200">
        <f t="shared" si="3"/>
        <v>4</v>
      </c>
      <c r="S200" t="s">
        <v>21</v>
      </c>
    </row>
    <row r="201" spans="1:19">
      <c r="A201" s="5" t="s">
        <v>31</v>
      </c>
      <c r="B201" s="5">
        <v>45491</v>
      </c>
      <c r="C201">
        <v>0</v>
      </c>
      <c r="D201">
        <v>0</v>
      </c>
      <c r="E201">
        <v>3</v>
      </c>
      <c r="F201">
        <v>0</v>
      </c>
      <c r="G201">
        <v>0</v>
      </c>
      <c r="H201" t="s">
        <v>17</v>
      </c>
      <c r="I201">
        <v>2</v>
      </c>
      <c r="J201">
        <v>0</v>
      </c>
      <c r="K201" t="s">
        <v>18</v>
      </c>
      <c r="L201">
        <v>7</v>
      </c>
      <c r="M201">
        <v>0</v>
      </c>
      <c r="O201">
        <v>50</v>
      </c>
      <c r="P201">
        <f t="shared" si="3"/>
        <v>3</v>
      </c>
      <c r="S201" t="s">
        <v>22</v>
      </c>
    </row>
    <row r="202" spans="1:19">
      <c r="A202" s="5" t="s">
        <v>31</v>
      </c>
      <c r="B202" s="5">
        <v>45492</v>
      </c>
      <c r="C202">
        <v>0</v>
      </c>
      <c r="D202">
        <v>0</v>
      </c>
      <c r="E202">
        <v>3</v>
      </c>
      <c r="F202">
        <v>0</v>
      </c>
      <c r="G202">
        <v>0</v>
      </c>
      <c r="H202" t="s">
        <v>17</v>
      </c>
      <c r="I202">
        <v>2</v>
      </c>
      <c r="J202">
        <v>0</v>
      </c>
      <c r="K202" t="s">
        <v>18</v>
      </c>
      <c r="L202">
        <v>7</v>
      </c>
      <c r="M202">
        <v>0</v>
      </c>
      <c r="O202">
        <v>40</v>
      </c>
      <c r="P202">
        <f t="shared" si="3"/>
        <v>3</v>
      </c>
      <c r="S202" t="s">
        <v>23</v>
      </c>
    </row>
    <row r="203" spans="1:19">
      <c r="A203" s="5" t="s">
        <v>31</v>
      </c>
      <c r="B203" s="5">
        <v>45493</v>
      </c>
      <c r="C203">
        <v>0</v>
      </c>
      <c r="D203">
        <v>0</v>
      </c>
      <c r="E203">
        <v>3</v>
      </c>
      <c r="F203">
        <v>0</v>
      </c>
      <c r="G203">
        <v>0</v>
      </c>
      <c r="H203" t="s">
        <v>17</v>
      </c>
      <c r="I203">
        <v>2</v>
      </c>
      <c r="J203">
        <v>0</v>
      </c>
      <c r="K203" t="s">
        <v>18</v>
      </c>
      <c r="L203">
        <v>7</v>
      </c>
      <c r="M203">
        <v>35</v>
      </c>
      <c r="O203">
        <v>43</v>
      </c>
      <c r="P203">
        <f t="shared" si="3"/>
        <v>38</v>
      </c>
      <c r="S203" t="s">
        <v>24</v>
      </c>
    </row>
    <row r="204" spans="1:19">
      <c r="A204" s="5" t="s">
        <v>31</v>
      </c>
      <c r="B204" s="5">
        <v>45494</v>
      </c>
      <c r="C204">
        <v>0</v>
      </c>
      <c r="D204">
        <v>0</v>
      </c>
      <c r="E204">
        <v>3</v>
      </c>
      <c r="F204">
        <v>0</v>
      </c>
      <c r="G204">
        <v>0</v>
      </c>
      <c r="H204" t="s">
        <v>17</v>
      </c>
      <c r="I204">
        <v>2</v>
      </c>
      <c r="J204">
        <v>0</v>
      </c>
      <c r="K204" t="s">
        <v>18</v>
      </c>
      <c r="L204">
        <v>7</v>
      </c>
      <c r="M204">
        <v>0</v>
      </c>
      <c r="O204">
        <v>33</v>
      </c>
      <c r="P204">
        <f t="shared" si="3"/>
        <v>3</v>
      </c>
      <c r="S204" t="s">
        <v>25</v>
      </c>
    </row>
    <row r="205" spans="1:19">
      <c r="A205" s="5" t="s">
        <v>31</v>
      </c>
      <c r="B205" s="5">
        <v>45495</v>
      </c>
      <c r="C205">
        <v>4</v>
      </c>
      <c r="D205">
        <v>0</v>
      </c>
      <c r="E205">
        <v>0</v>
      </c>
      <c r="F205">
        <v>0</v>
      </c>
      <c r="G205">
        <v>0</v>
      </c>
      <c r="H205" t="s">
        <v>17</v>
      </c>
      <c r="I205">
        <v>1</v>
      </c>
      <c r="J205">
        <v>40</v>
      </c>
      <c r="K205" t="s">
        <v>18</v>
      </c>
      <c r="L205">
        <v>6</v>
      </c>
      <c r="M205">
        <v>1120</v>
      </c>
      <c r="O205">
        <v>0</v>
      </c>
      <c r="P205">
        <f t="shared" si="3"/>
        <v>1124</v>
      </c>
      <c r="S205" t="s">
        <v>19</v>
      </c>
    </row>
    <row r="206" spans="1:19">
      <c r="A206" s="5" t="s">
        <v>31</v>
      </c>
      <c r="B206" s="5">
        <v>45496</v>
      </c>
      <c r="C206">
        <v>0</v>
      </c>
      <c r="D206">
        <v>0</v>
      </c>
      <c r="E206">
        <v>3</v>
      </c>
      <c r="F206">
        <v>0</v>
      </c>
      <c r="G206">
        <v>0</v>
      </c>
      <c r="H206" t="s">
        <v>17</v>
      </c>
      <c r="I206">
        <v>3</v>
      </c>
      <c r="J206">
        <v>40</v>
      </c>
      <c r="K206" t="s">
        <v>18</v>
      </c>
      <c r="L206">
        <v>6</v>
      </c>
      <c r="M206">
        <v>0</v>
      </c>
      <c r="O206">
        <v>30</v>
      </c>
      <c r="P206">
        <f t="shared" si="3"/>
        <v>3</v>
      </c>
      <c r="S206" t="s">
        <v>20</v>
      </c>
    </row>
    <row r="207" spans="1:19">
      <c r="A207" s="5" t="s">
        <v>31</v>
      </c>
      <c r="B207" s="5">
        <v>45497</v>
      </c>
      <c r="C207">
        <v>0</v>
      </c>
      <c r="D207">
        <v>0</v>
      </c>
      <c r="E207">
        <v>3</v>
      </c>
      <c r="F207">
        <v>0</v>
      </c>
      <c r="G207">
        <v>0</v>
      </c>
      <c r="H207" t="s">
        <v>17</v>
      </c>
      <c r="I207">
        <v>2</v>
      </c>
      <c r="J207">
        <v>60</v>
      </c>
      <c r="K207" t="s">
        <v>18</v>
      </c>
      <c r="L207">
        <v>6</v>
      </c>
      <c r="M207">
        <v>0</v>
      </c>
      <c r="O207">
        <v>30</v>
      </c>
      <c r="P207">
        <f t="shared" si="3"/>
        <v>3</v>
      </c>
      <c r="S207" t="s">
        <v>21</v>
      </c>
    </row>
    <row r="208" spans="1:19">
      <c r="A208" s="5" t="s">
        <v>31</v>
      </c>
      <c r="B208" s="5">
        <v>45498</v>
      </c>
      <c r="C208">
        <v>0</v>
      </c>
      <c r="D208">
        <v>0</v>
      </c>
      <c r="E208">
        <v>3</v>
      </c>
      <c r="F208">
        <v>0</v>
      </c>
      <c r="G208">
        <v>0</v>
      </c>
      <c r="H208" t="s">
        <v>17</v>
      </c>
      <c r="I208">
        <v>2</v>
      </c>
      <c r="J208">
        <v>0</v>
      </c>
      <c r="K208" t="s">
        <v>18</v>
      </c>
      <c r="L208">
        <v>7</v>
      </c>
      <c r="M208">
        <v>0</v>
      </c>
      <c r="O208">
        <v>34</v>
      </c>
      <c r="P208">
        <f t="shared" si="3"/>
        <v>3</v>
      </c>
      <c r="S208" t="s">
        <v>22</v>
      </c>
    </row>
    <row r="209" spans="1:19">
      <c r="A209" s="5" t="s">
        <v>31</v>
      </c>
      <c r="B209" s="5">
        <v>45499</v>
      </c>
      <c r="C209">
        <v>4</v>
      </c>
      <c r="D209">
        <v>0</v>
      </c>
      <c r="E209">
        <v>0</v>
      </c>
      <c r="F209">
        <v>0</v>
      </c>
      <c r="G209">
        <v>0</v>
      </c>
      <c r="H209" t="s">
        <v>17</v>
      </c>
      <c r="I209">
        <v>1</v>
      </c>
      <c r="J209">
        <v>0</v>
      </c>
      <c r="K209" t="s">
        <v>18</v>
      </c>
      <c r="L209">
        <v>7</v>
      </c>
      <c r="M209">
        <v>0</v>
      </c>
      <c r="O209">
        <v>0</v>
      </c>
      <c r="P209">
        <f t="shared" si="3"/>
        <v>4</v>
      </c>
      <c r="S209" t="s">
        <v>23</v>
      </c>
    </row>
    <row r="210" spans="1:19">
      <c r="A210" s="5" t="s">
        <v>31</v>
      </c>
      <c r="B210" s="5">
        <v>45500</v>
      </c>
      <c r="C210">
        <v>4</v>
      </c>
      <c r="D210">
        <v>0</v>
      </c>
      <c r="E210">
        <v>0</v>
      </c>
      <c r="F210">
        <v>0</v>
      </c>
      <c r="G210">
        <v>0</v>
      </c>
      <c r="H210" t="s">
        <v>17</v>
      </c>
      <c r="I210">
        <v>1</v>
      </c>
      <c r="J210">
        <v>0</v>
      </c>
      <c r="K210" t="s">
        <v>18</v>
      </c>
      <c r="L210">
        <v>7</v>
      </c>
      <c r="M210">
        <v>0</v>
      </c>
      <c r="O210">
        <v>0</v>
      </c>
      <c r="P210">
        <f t="shared" si="3"/>
        <v>4</v>
      </c>
      <c r="S210" t="s">
        <v>24</v>
      </c>
    </row>
    <row r="211" spans="1:19">
      <c r="A211" s="5" t="s">
        <v>31</v>
      </c>
      <c r="B211" s="5">
        <v>45501</v>
      </c>
      <c r="C211">
        <v>4</v>
      </c>
      <c r="D211">
        <v>0</v>
      </c>
      <c r="E211">
        <v>0</v>
      </c>
      <c r="F211">
        <v>0</v>
      </c>
      <c r="G211">
        <v>6</v>
      </c>
      <c r="H211" t="s">
        <v>17</v>
      </c>
      <c r="I211">
        <v>1</v>
      </c>
      <c r="J211">
        <v>0</v>
      </c>
      <c r="K211" t="s">
        <v>17</v>
      </c>
      <c r="L211">
        <v>6</v>
      </c>
      <c r="M211">
        <v>0</v>
      </c>
      <c r="O211">
        <v>0</v>
      </c>
      <c r="P211">
        <f t="shared" si="3"/>
        <v>10</v>
      </c>
      <c r="S211" t="s">
        <v>25</v>
      </c>
    </row>
    <row r="212" spans="1:19">
      <c r="A212" s="5" t="s">
        <v>31</v>
      </c>
      <c r="B212" s="5">
        <v>45502</v>
      </c>
      <c r="C212">
        <v>4</v>
      </c>
      <c r="D212">
        <v>0</v>
      </c>
      <c r="E212">
        <v>0</v>
      </c>
      <c r="F212">
        <v>0</v>
      </c>
      <c r="G212">
        <v>0</v>
      </c>
      <c r="H212" t="s">
        <v>17</v>
      </c>
      <c r="I212">
        <v>1</v>
      </c>
      <c r="J212">
        <v>0</v>
      </c>
      <c r="K212" t="s">
        <v>18</v>
      </c>
      <c r="L212">
        <v>6</v>
      </c>
      <c r="M212">
        <v>0</v>
      </c>
      <c r="O212">
        <v>0</v>
      </c>
      <c r="P212">
        <f t="shared" si="3"/>
        <v>4</v>
      </c>
      <c r="S212" t="s">
        <v>19</v>
      </c>
    </row>
    <row r="213" spans="1:19">
      <c r="A213" s="5" t="s">
        <v>31</v>
      </c>
      <c r="B213" s="5">
        <v>45503</v>
      </c>
      <c r="C213">
        <v>0</v>
      </c>
      <c r="D213">
        <v>0</v>
      </c>
      <c r="E213">
        <v>3</v>
      </c>
      <c r="F213">
        <v>0</v>
      </c>
      <c r="G213">
        <v>0</v>
      </c>
      <c r="H213" t="s">
        <v>17</v>
      </c>
      <c r="I213">
        <v>2</v>
      </c>
      <c r="J213">
        <v>10</v>
      </c>
      <c r="K213" t="s">
        <v>18</v>
      </c>
      <c r="L213">
        <v>8</v>
      </c>
      <c r="M213">
        <v>0</v>
      </c>
      <c r="O213">
        <v>37</v>
      </c>
      <c r="P213">
        <f t="shared" si="3"/>
        <v>3</v>
      </c>
      <c r="S213" t="s">
        <v>20</v>
      </c>
    </row>
    <row r="214" spans="1:19">
      <c r="A214" s="5" t="s">
        <v>31</v>
      </c>
      <c r="B214" s="5">
        <v>45504</v>
      </c>
      <c r="C214">
        <v>0</v>
      </c>
      <c r="D214">
        <v>0</v>
      </c>
      <c r="E214">
        <v>3</v>
      </c>
      <c r="F214">
        <v>0</v>
      </c>
      <c r="G214">
        <v>0</v>
      </c>
      <c r="H214" t="s">
        <v>17</v>
      </c>
      <c r="I214">
        <v>2</v>
      </c>
      <c r="J214">
        <v>10</v>
      </c>
      <c r="K214" t="s">
        <v>18</v>
      </c>
      <c r="L214">
        <v>8</v>
      </c>
      <c r="M214">
        <v>0</v>
      </c>
      <c r="O214">
        <v>39</v>
      </c>
      <c r="P214">
        <f t="shared" si="3"/>
        <v>3</v>
      </c>
      <c r="S214" t="s">
        <v>21</v>
      </c>
    </row>
    <row r="215" spans="1:19">
      <c r="A215" s="5" t="s">
        <v>32</v>
      </c>
      <c r="B215" s="5">
        <v>45505</v>
      </c>
      <c r="C215">
        <v>2</v>
      </c>
      <c r="D215">
        <v>0</v>
      </c>
      <c r="E215">
        <v>2</v>
      </c>
      <c r="F215">
        <v>0</v>
      </c>
      <c r="G215">
        <v>0</v>
      </c>
      <c r="H215" t="s">
        <v>17</v>
      </c>
      <c r="I215">
        <v>2</v>
      </c>
      <c r="J215">
        <v>30</v>
      </c>
      <c r="K215" t="s">
        <v>18</v>
      </c>
      <c r="L215">
        <v>7</v>
      </c>
      <c r="M215">
        <v>13</v>
      </c>
      <c r="O215">
        <v>545</v>
      </c>
      <c r="P215">
        <f t="shared" si="3"/>
        <v>17</v>
      </c>
      <c r="S215" t="s">
        <v>22</v>
      </c>
    </row>
    <row r="216" spans="1:19">
      <c r="A216" s="5" t="s">
        <v>32</v>
      </c>
      <c r="B216" s="5">
        <v>45506</v>
      </c>
      <c r="C216">
        <v>3</v>
      </c>
      <c r="D216">
        <v>0</v>
      </c>
      <c r="E216">
        <v>0</v>
      </c>
      <c r="F216">
        <v>8</v>
      </c>
      <c r="G216">
        <v>0</v>
      </c>
      <c r="H216" t="s">
        <v>17</v>
      </c>
      <c r="I216">
        <v>1</v>
      </c>
      <c r="J216">
        <v>60</v>
      </c>
      <c r="K216" t="s">
        <v>17</v>
      </c>
      <c r="L216">
        <v>7</v>
      </c>
      <c r="M216">
        <v>8</v>
      </c>
      <c r="O216">
        <v>0</v>
      </c>
      <c r="P216">
        <f t="shared" si="3"/>
        <v>19</v>
      </c>
      <c r="S216" t="s">
        <v>23</v>
      </c>
    </row>
    <row r="217" spans="1:19">
      <c r="A217" s="5" t="s">
        <v>32</v>
      </c>
      <c r="B217" s="5">
        <v>45507</v>
      </c>
      <c r="C217">
        <v>3</v>
      </c>
      <c r="D217">
        <v>0</v>
      </c>
      <c r="E217">
        <v>0</v>
      </c>
      <c r="F217">
        <v>0</v>
      </c>
      <c r="G217">
        <v>0</v>
      </c>
      <c r="H217" t="s">
        <v>17</v>
      </c>
      <c r="I217">
        <v>1</v>
      </c>
      <c r="J217">
        <v>50</v>
      </c>
      <c r="K217" t="s">
        <v>18</v>
      </c>
      <c r="L217">
        <v>7</v>
      </c>
      <c r="M217">
        <v>0</v>
      </c>
      <c r="O217">
        <v>0</v>
      </c>
      <c r="P217">
        <f t="shared" si="3"/>
        <v>3</v>
      </c>
      <c r="S217" t="s">
        <v>24</v>
      </c>
    </row>
    <row r="218" spans="1:19">
      <c r="A218" s="5" t="s">
        <v>32</v>
      </c>
      <c r="B218" s="5">
        <v>45508</v>
      </c>
      <c r="C218">
        <v>2</v>
      </c>
      <c r="D218">
        <v>0</v>
      </c>
      <c r="E218">
        <v>0</v>
      </c>
      <c r="F218">
        <v>0</v>
      </c>
      <c r="G218">
        <v>0</v>
      </c>
      <c r="H218" t="s">
        <v>17</v>
      </c>
      <c r="I218">
        <v>1</v>
      </c>
      <c r="J218">
        <v>50</v>
      </c>
      <c r="K218" t="s">
        <v>18</v>
      </c>
      <c r="L218">
        <v>7</v>
      </c>
      <c r="M218">
        <v>30</v>
      </c>
      <c r="O218">
        <v>0</v>
      </c>
      <c r="P218">
        <f t="shared" si="3"/>
        <v>32</v>
      </c>
      <c r="S218" t="s">
        <v>25</v>
      </c>
    </row>
    <row r="219" spans="1:19">
      <c r="A219" s="5" t="s">
        <v>32</v>
      </c>
      <c r="B219" s="5">
        <v>45509</v>
      </c>
      <c r="C219">
        <v>1</v>
      </c>
      <c r="D219">
        <v>0</v>
      </c>
      <c r="E219">
        <v>3</v>
      </c>
      <c r="F219">
        <v>0</v>
      </c>
      <c r="G219">
        <v>0</v>
      </c>
      <c r="H219" t="s">
        <v>17</v>
      </c>
      <c r="I219">
        <v>2</v>
      </c>
      <c r="J219">
        <v>30</v>
      </c>
      <c r="K219" t="s">
        <v>18</v>
      </c>
      <c r="L219">
        <v>7</v>
      </c>
      <c r="M219">
        <v>0</v>
      </c>
      <c r="O219">
        <v>40</v>
      </c>
      <c r="P219">
        <f t="shared" si="3"/>
        <v>4</v>
      </c>
      <c r="S219" t="s">
        <v>19</v>
      </c>
    </row>
    <row r="220" spans="1:19">
      <c r="A220" s="5" t="s">
        <v>32</v>
      </c>
      <c r="B220" s="5">
        <v>45510</v>
      </c>
      <c r="C220">
        <v>2</v>
      </c>
      <c r="D220">
        <v>0</v>
      </c>
      <c r="E220">
        <v>3</v>
      </c>
      <c r="F220">
        <v>0</v>
      </c>
      <c r="G220">
        <v>0</v>
      </c>
      <c r="H220" t="s">
        <v>17</v>
      </c>
      <c r="I220">
        <v>2</v>
      </c>
      <c r="J220">
        <v>10</v>
      </c>
      <c r="K220" t="s">
        <v>18</v>
      </c>
      <c r="L220">
        <v>7</v>
      </c>
      <c r="M220">
        <v>0</v>
      </c>
      <c r="O220">
        <v>44</v>
      </c>
      <c r="P220">
        <f t="shared" si="3"/>
        <v>5</v>
      </c>
      <c r="S220" t="s">
        <v>20</v>
      </c>
    </row>
    <row r="221" spans="1:19">
      <c r="A221" s="5" t="s">
        <v>32</v>
      </c>
      <c r="B221" s="5">
        <v>45511</v>
      </c>
      <c r="C221">
        <v>2</v>
      </c>
      <c r="D221">
        <v>0</v>
      </c>
      <c r="E221">
        <v>0</v>
      </c>
      <c r="F221">
        <v>0</v>
      </c>
      <c r="G221">
        <v>0</v>
      </c>
      <c r="H221" t="s">
        <v>17</v>
      </c>
      <c r="I221">
        <v>1</v>
      </c>
      <c r="J221">
        <v>0</v>
      </c>
      <c r="K221" t="s">
        <v>18</v>
      </c>
      <c r="L221">
        <v>8</v>
      </c>
      <c r="M221">
        <v>0</v>
      </c>
      <c r="O221">
        <v>0</v>
      </c>
      <c r="P221">
        <f t="shared" si="3"/>
        <v>2</v>
      </c>
      <c r="S221" t="s">
        <v>21</v>
      </c>
    </row>
    <row r="222" spans="1:19">
      <c r="A222" s="5" t="s">
        <v>32</v>
      </c>
      <c r="B222" s="5">
        <v>45512</v>
      </c>
      <c r="C222">
        <v>0</v>
      </c>
      <c r="D222">
        <v>0</v>
      </c>
      <c r="E222">
        <v>3</v>
      </c>
      <c r="F222">
        <v>0</v>
      </c>
      <c r="G222">
        <v>6</v>
      </c>
      <c r="H222" t="s">
        <v>17</v>
      </c>
      <c r="I222">
        <v>2</v>
      </c>
      <c r="J222">
        <v>0</v>
      </c>
      <c r="K222" t="s">
        <v>17</v>
      </c>
      <c r="L222">
        <v>8</v>
      </c>
      <c r="M222">
        <v>0</v>
      </c>
      <c r="O222">
        <v>41</v>
      </c>
      <c r="P222">
        <f t="shared" si="3"/>
        <v>9</v>
      </c>
      <c r="S222" t="s">
        <v>22</v>
      </c>
    </row>
    <row r="223" spans="1:19">
      <c r="A223" s="5" t="s">
        <v>32</v>
      </c>
      <c r="B223" s="5">
        <v>45513</v>
      </c>
      <c r="C223">
        <v>0</v>
      </c>
      <c r="D223">
        <v>0</v>
      </c>
      <c r="E223">
        <v>3</v>
      </c>
      <c r="F223">
        <v>0</v>
      </c>
      <c r="G223">
        <v>0</v>
      </c>
      <c r="H223" t="s">
        <v>17</v>
      </c>
      <c r="I223">
        <v>2</v>
      </c>
      <c r="J223">
        <v>0</v>
      </c>
      <c r="K223" t="s">
        <v>18</v>
      </c>
      <c r="L223">
        <v>8</v>
      </c>
      <c r="M223">
        <v>0</v>
      </c>
      <c r="O223">
        <v>42</v>
      </c>
      <c r="P223">
        <f t="shared" si="3"/>
        <v>3</v>
      </c>
      <c r="S223" t="s">
        <v>23</v>
      </c>
    </row>
    <row r="224" spans="1:19">
      <c r="A224" s="5" t="s">
        <v>32</v>
      </c>
      <c r="B224" s="5">
        <v>45514</v>
      </c>
      <c r="C224">
        <v>0</v>
      </c>
      <c r="D224">
        <v>0</v>
      </c>
      <c r="E224">
        <v>3</v>
      </c>
      <c r="F224">
        <v>0</v>
      </c>
      <c r="G224">
        <v>0</v>
      </c>
      <c r="H224" t="s">
        <v>17</v>
      </c>
      <c r="I224">
        <v>2</v>
      </c>
      <c r="J224">
        <v>0</v>
      </c>
      <c r="K224" t="s">
        <v>18</v>
      </c>
      <c r="L224">
        <v>7</v>
      </c>
      <c r="M224">
        <v>0</v>
      </c>
      <c r="O224">
        <v>44</v>
      </c>
      <c r="P224">
        <f t="shared" si="3"/>
        <v>3</v>
      </c>
      <c r="S224" t="s">
        <v>24</v>
      </c>
    </row>
    <row r="225" spans="1:19">
      <c r="A225" s="5" t="s">
        <v>32</v>
      </c>
      <c r="B225" s="5">
        <v>45515</v>
      </c>
      <c r="C225">
        <v>0</v>
      </c>
      <c r="D225">
        <v>0</v>
      </c>
      <c r="E225">
        <v>3</v>
      </c>
      <c r="F225">
        <v>0</v>
      </c>
      <c r="G225">
        <v>6</v>
      </c>
      <c r="H225" t="s">
        <v>17</v>
      </c>
      <c r="I225">
        <v>2</v>
      </c>
      <c r="J225">
        <v>40</v>
      </c>
      <c r="K225" t="s">
        <v>17</v>
      </c>
      <c r="L225">
        <v>7</v>
      </c>
      <c r="M225">
        <v>0</v>
      </c>
      <c r="O225">
        <v>49</v>
      </c>
      <c r="P225">
        <f t="shared" si="3"/>
        <v>9</v>
      </c>
      <c r="S225" t="s">
        <v>25</v>
      </c>
    </row>
    <row r="226" spans="1:19">
      <c r="A226" s="5" t="s">
        <v>32</v>
      </c>
      <c r="B226" s="5">
        <v>45516</v>
      </c>
      <c r="C226">
        <v>0</v>
      </c>
      <c r="D226">
        <v>0</v>
      </c>
      <c r="E226">
        <v>3</v>
      </c>
      <c r="F226">
        <v>0</v>
      </c>
      <c r="G226">
        <v>0</v>
      </c>
      <c r="H226" t="s">
        <v>17</v>
      </c>
      <c r="I226">
        <v>2</v>
      </c>
      <c r="J226">
        <v>40</v>
      </c>
      <c r="K226" t="s">
        <v>18</v>
      </c>
      <c r="L226">
        <v>7</v>
      </c>
      <c r="M226">
        <v>0</v>
      </c>
      <c r="O226">
        <v>50</v>
      </c>
      <c r="P226">
        <f t="shared" si="3"/>
        <v>3</v>
      </c>
      <c r="S226" t="s">
        <v>19</v>
      </c>
    </row>
    <row r="227" spans="1:19">
      <c r="A227" s="5" t="s">
        <v>32</v>
      </c>
      <c r="B227" s="5">
        <v>45517</v>
      </c>
      <c r="C227">
        <v>3</v>
      </c>
      <c r="D227">
        <v>0</v>
      </c>
      <c r="E227">
        <v>3</v>
      </c>
      <c r="F227">
        <v>0</v>
      </c>
      <c r="G227">
        <v>0</v>
      </c>
      <c r="H227" t="s">
        <v>17</v>
      </c>
      <c r="I227">
        <v>2</v>
      </c>
      <c r="J227">
        <v>60</v>
      </c>
      <c r="K227" t="s">
        <v>18</v>
      </c>
      <c r="L227">
        <v>7</v>
      </c>
      <c r="M227">
        <v>0</v>
      </c>
      <c r="O227">
        <v>51</v>
      </c>
      <c r="P227">
        <f t="shared" si="3"/>
        <v>6</v>
      </c>
      <c r="S227" t="s">
        <v>20</v>
      </c>
    </row>
    <row r="228" spans="1:19">
      <c r="A228" s="5" t="s">
        <v>32</v>
      </c>
      <c r="B228" s="5">
        <v>45518</v>
      </c>
      <c r="C228">
        <v>3</v>
      </c>
      <c r="D228">
        <v>0</v>
      </c>
      <c r="E228">
        <v>0</v>
      </c>
      <c r="F228">
        <v>0</v>
      </c>
      <c r="G228">
        <v>0</v>
      </c>
      <c r="H228" t="s">
        <v>17</v>
      </c>
      <c r="I228">
        <v>1</v>
      </c>
      <c r="J228">
        <v>30</v>
      </c>
      <c r="K228" t="s">
        <v>18</v>
      </c>
      <c r="L228">
        <v>7</v>
      </c>
      <c r="M228">
        <v>0</v>
      </c>
      <c r="O228">
        <v>0</v>
      </c>
      <c r="P228">
        <f t="shared" si="3"/>
        <v>3</v>
      </c>
      <c r="S228" t="s">
        <v>21</v>
      </c>
    </row>
    <row r="229" spans="1:19">
      <c r="A229" s="5" t="s">
        <v>32</v>
      </c>
      <c r="B229" s="5">
        <v>45519</v>
      </c>
      <c r="C229">
        <v>2</v>
      </c>
      <c r="D229">
        <v>0</v>
      </c>
      <c r="E229">
        <v>0</v>
      </c>
      <c r="F229">
        <v>0</v>
      </c>
      <c r="G229">
        <v>0</v>
      </c>
      <c r="H229" t="s">
        <v>17</v>
      </c>
      <c r="I229">
        <v>0</v>
      </c>
      <c r="J229">
        <v>50</v>
      </c>
      <c r="K229" t="s">
        <v>18</v>
      </c>
      <c r="L229">
        <v>7</v>
      </c>
      <c r="M229">
        <v>44</v>
      </c>
      <c r="O229">
        <v>0</v>
      </c>
      <c r="P229">
        <f t="shared" si="3"/>
        <v>46</v>
      </c>
      <c r="S229" t="s">
        <v>22</v>
      </c>
    </row>
    <row r="230" spans="1:19">
      <c r="A230" s="5" t="s">
        <v>32</v>
      </c>
      <c r="B230" s="5">
        <v>45520</v>
      </c>
      <c r="C230">
        <v>0</v>
      </c>
      <c r="D230">
        <v>0</v>
      </c>
      <c r="E230">
        <v>0</v>
      </c>
      <c r="F230">
        <v>0</v>
      </c>
      <c r="G230">
        <v>0</v>
      </c>
      <c r="H230" t="s">
        <v>18</v>
      </c>
      <c r="I230">
        <v>1</v>
      </c>
      <c r="J230">
        <v>150</v>
      </c>
      <c r="K230" t="s">
        <v>18</v>
      </c>
      <c r="L230">
        <v>8</v>
      </c>
      <c r="M230">
        <v>0</v>
      </c>
      <c r="O230">
        <v>0</v>
      </c>
      <c r="P230">
        <f t="shared" si="3"/>
        <v>0</v>
      </c>
      <c r="S230" t="s">
        <v>23</v>
      </c>
    </row>
    <row r="231" spans="1:19">
      <c r="A231" s="5" t="s">
        <v>32</v>
      </c>
      <c r="B231" s="5">
        <v>45521</v>
      </c>
      <c r="C231">
        <v>0</v>
      </c>
      <c r="D231">
        <v>0</v>
      </c>
      <c r="E231">
        <v>3</v>
      </c>
      <c r="F231">
        <v>0</v>
      </c>
      <c r="G231">
        <v>0</v>
      </c>
      <c r="H231" t="s">
        <v>17</v>
      </c>
      <c r="I231">
        <v>2</v>
      </c>
      <c r="J231">
        <v>30</v>
      </c>
      <c r="K231" t="s">
        <v>18</v>
      </c>
      <c r="L231">
        <v>7</v>
      </c>
      <c r="M231">
        <v>0</v>
      </c>
      <c r="O231">
        <v>24</v>
      </c>
      <c r="P231">
        <f t="shared" si="3"/>
        <v>3</v>
      </c>
      <c r="S231" t="s">
        <v>24</v>
      </c>
    </row>
    <row r="232" spans="1:19">
      <c r="A232" s="5" t="s">
        <v>32</v>
      </c>
      <c r="B232" s="5">
        <v>45522</v>
      </c>
      <c r="C232">
        <v>0</v>
      </c>
      <c r="D232">
        <v>0</v>
      </c>
      <c r="E232">
        <v>0</v>
      </c>
      <c r="F232">
        <v>0</v>
      </c>
      <c r="G232">
        <v>0</v>
      </c>
      <c r="H232" t="s">
        <v>17</v>
      </c>
      <c r="I232">
        <v>1</v>
      </c>
      <c r="J232">
        <v>0</v>
      </c>
      <c r="K232" t="s">
        <v>18</v>
      </c>
      <c r="L232">
        <v>8</v>
      </c>
      <c r="M232">
        <v>0</v>
      </c>
      <c r="O232">
        <v>0</v>
      </c>
      <c r="P232">
        <f t="shared" si="3"/>
        <v>0</v>
      </c>
      <c r="S232" t="s">
        <v>25</v>
      </c>
    </row>
    <row r="233" spans="1:19">
      <c r="A233" s="5" t="s">
        <v>32</v>
      </c>
      <c r="B233" s="5">
        <v>45523</v>
      </c>
      <c r="C233">
        <v>0</v>
      </c>
      <c r="D233">
        <v>0</v>
      </c>
      <c r="E233">
        <v>0</v>
      </c>
      <c r="F233">
        <v>0</v>
      </c>
      <c r="G233">
        <v>0</v>
      </c>
      <c r="H233" t="s">
        <v>17</v>
      </c>
      <c r="I233">
        <v>2</v>
      </c>
      <c r="J233">
        <v>0</v>
      </c>
      <c r="K233" t="s">
        <v>18</v>
      </c>
      <c r="L233">
        <v>7</v>
      </c>
      <c r="M233">
        <v>0</v>
      </c>
      <c r="O233">
        <v>0</v>
      </c>
      <c r="P233">
        <f t="shared" si="3"/>
        <v>0</v>
      </c>
      <c r="S233" t="s">
        <v>19</v>
      </c>
    </row>
    <row r="234" spans="1:19">
      <c r="A234" s="5" t="s">
        <v>32</v>
      </c>
      <c r="B234" s="5">
        <v>45524</v>
      </c>
      <c r="C234">
        <v>2</v>
      </c>
      <c r="D234">
        <v>0</v>
      </c>
      <c r="E234">
        <v>3</v>
      </c>
      <c r="F234">
        <v>0</v>
      </c>
      <c r="G234">
        <v>0</v>
      </c>
      <c r="H234" t="s">
        <v>17</v>
      </c>
      <c r="I234">
        <v>2</v>
      </c>
      <c r="J234">
        <v>30</v>
      </c>
      <c r="K234" t="s">
        <v>18</v>
      </c>
      <c r="L234">
        <v>10</v>
      </c>
      <c r="M234">
        <v>0</v>
      </c>
      <c r="O234">
        <v>64</v>
      </c>
      <c r="P234">
        <f t="shared" si="3"/>
        <v>5</v>
      </c>
      <c r="S234" t="s">
        <v>20</v>
      </c>
    </row>
    <row r="235" spans="1:19">
      <c r="A235" s="5" t="s">
        <v>32</v>
      </c>
      <c r="B235" s="5">
        <v>45525</v>
      </c>
      <c r="C235">
        <v>2</v>
      </c>
      <c r="D235">
        <v>0</v>
      </c>
      <c r="E235">
        <v>0</v>
      </c>
      <c r="F235">
        <v>0</v>
      </c>
      <c r="G235">
        <v>0</v>
      </c>
      <c r="H235" t="s">
        <v>17</v>
      </c>
      <c r="I235">
        <v>1</v>
      </c>
      <c r="J235">
        <v>0</v>
      </c>
      <c r="K235" t="s">
        <v>18</v>
      </c>
      <c r="L235">
        <v>6</v>
      </c>
      <c r="M235">
        <v>0</v>
      </c>
      <c r="O235">
        <v>0</v>
      </c>
      <c r="P235">
        <f t="shared" si="3"/>
        <v>2</v>
      </c>
      <c r="S235" t="s">
        <v>21</v>
      </c>
    </row>
    <row r="236" spans="1:19">
      <c r="A236" s="5" t="s">
        <v>32</v>
      </c>
      <c r="B236" s="5">
        <v>45526</v>
      </c>
      <c r="C236">
        <v>2</v>
      </c>
      <c r="D236">
        <v>0</v>
      </c>
      <c r="E236">
        <v>0</v>
      </c>
      <c r="F236">
        <v>10</v>
      </c>
      <c r="G236">
        <v>0</v>
      </c>
      <c r="H236" t="s">
        <v>17</v>
      </c>
      <c r="I236">
        <v>1</v>
      </c>
      <c r="J236">
        <v>0</v>
      </c>
      <c r="K236" t="s">
        <v>17</v>
      </c>
      <c r="L236">
        <v>8</v>
      </c>
      <c r="M236">
        <v>0</v>
      </c>
      <c r="O236">
        <v>0</v>
      </c>
      <c r="P236">
        <f t="shared" si="3"/>
        <v>12</v>
      </c>
      <c r="S236" t="s">
        <v>22</v>
      </c>
    </row>
    <row r="237" spans="1:19">
      <c r="A237" s="5" t="s">
        <v>32</v>
      </c>
      <c r="B237" s="5">
        <v>45527</v>
      </c>
      <c r="C237">
        <v>1</v>
      </c>
      <c r="D237">
        <v>0</v>
      </c>
      <c r="E237">
        <v>0</v>
      </c>
      <c r="F237">
        <v>10</v>
      </c>
      <c r="G237">
        <v>0</v>
      </c>
      <c r="H237" t="s">
        <v>17</v>
      </c>
      <c r="I237">
        <v>1</v>
      </c>
      <c r="J237">
        <v>0</v>
      </c>
      <c r="K237" t="s">
        <v>17</v>
      </c>
      <c r="L237">
        <v>10</v>
      </c>
      <c r="M237">
        <v>0</v>
      </c>
      <c r="O237">
        <v>0</v>
      </c>
      <c r="P237">
        <f t="shared" si="3"/>
        <v>11</v>
      </c>
      <c r="S237" t="s">
        <v>23</v>
      </c>
    </row>
    <row r="238" spans="1:19">
      <c r="A238" s="5" t="s">
        <v>32</v>
      </c>
      <c r="B238" s="5">
        <v>45528</v>
      </c>
      <c r="C238">
        <v>2</v>
      </c>
      <c r="D238">
        <v>0</v>
      </c>
      <c r="E238">
        <v>0</v>
      </c>
      <c r="F238">
        <v>0</v>
      </c>
      <c r="G238">
        <v>0</v>
      </c>
      <c r="H238" t="s">
        <v>17</v>
      </c>
      <c r="I238">
        <v>1</v>
      </c>
      <c r="J238">
        <v>0</v>
      </c>
      <c r="K238" t="s">
        <v>18</v>
      </c>
      <c r="L238">
        <v>11</v>
      </c>
      <c r="M238">
        <v>0</v>
      </c>
      <c r="O238">
        <v>0</v>
      </c>
      <c r="P238">
        <f t="shared" si="3"/>
        <v>2</v>
      </c>
      <c r="S238" t="s">
        <v>24</v>
      </c>
    </row>
    <row r="239" spans="1:19">
      <c r="A239" s="5" t="s">
        <v>32</v>
      </c>
      <c r="B239" s="5">
        <v>45529</v>
      </c>
      <c r="C239">
        <v>0</v>
      </c>
      <c r="D239">
        <v>0</v>
      </c>
      <c r="E239">
        <v>3</v>
      </c>
      <c r="F239">
        <v>0</v>
      </c>
      <c r="G239">
        <v>0</v>
      </c>
      <c r="H239" t="s">
        <v>17</v>
      </c>
      <c r="I239">
        <v>2</v>
      </c>
      <c r="J239">
        <v>0</v>
      </c>
      <c r="K239" t="s">
        <v>18</v>
      </c>
      <c r="L239">
        <v>8</v>
      </c>
      <c r="M239">
        <v>0</v>
      </c>
      <c r="O239">
        <v>39</v>
      </c>
      <c r="P239">
        <f t="shared" si="3"/>
        <v>3</v>
      </c>
      <c r="S239" t="s">
        <v>25</v>
      </c>
    </row>
    <row r="240" spans="1:19">
      <c r="A240" s="5" t="s">
        <v>32</v>
      </c>
      <c r="B240" s="5">
        <v>45530</v>
      </c>
      <c r="C240">
        <v>0</v>
      </c>
      <c r="D240">
        <v>0</v>
      </c>
      <c r="E240">
        <v>3</v>
      </c>
      <c r="F240">
        <v>0</v>
      </c>
      <c r="G240">
        <v>0</v>
      </c>
      <c r="H240" t="s">
        <v>17</v>
      </c>
      <c r="I240">
        <v>2</v>
      </c>
      <c r="J240">
        <v>30</v>
      </c>
      <c r="K240" t="s">
        <v>18</v>
      </c>
      <c r="L240">
        <v>8</v>
      </c>
      <c r="M240">
        <v>0</v>
      </c>
      <c r="O240">
        <v>41</v>
      </c>
      <c r="P240">
        <f t="shared" si="3"/>
        <v>3</v>
      </c>
      <c r="S240" t="s">
        <v>19</v>
      </c>
    </row>
    <row r="241" spans="1:19">
      <c r="A241" s="5" t="s">
        <v>32</v>
      </c>
      <c r="B241" s="5">
        <v>45531</v>
      </c>
      <c r="C241">
        <v>0</v>
      </c>
      <c r="D241">
        <v>0</v>
      </c>
      <c r="E241">
        <v>3</v>
      </c>
      <c r="F241">
        <v>0</v>
      </c>
      <c r="G241">
        <v>0</v>
      </c>
      <c r="H241" t="s">
        <v>17</v>
      </c>
      <c r="I241">
        <v>2</v>
      </c>
      <c r="J241">
        <v>30</v>
      </c>
      <c r="K241" t="s">
        <v>18</v>
      </c>
      <c r="L241">
        <v>8</v>
      </c>
      <c r="M241">
        <v>69</v>
      </c>
      <c r="O241">
        <v>43</v>
      </c>
      <c r="P241">
        <f t="shared" si="3"/>
        <v>72</v>
      </c>
      <c r="S241" t="s">
        <v>20</v>
      </c>
    </row>
    <row r="242" spans="1:19">
      <c r="A242" s="5" t="s">
        <v>32</v>
      </c>
      <c r="B242" s="5">
        <v>45532</v>
      </c>
      <c r="C242">
        <v>0</v>
      </c>
      <c r="D242">
        <v>0</v>
      </c>
      <c r="E242">
        <v>3</v>
      </c>
      <c r="F242">
        <v>0</v>
      </c>
      <c r="G242">
        <v>0</v>
      </c>
      <c r="H242" t="s">
        <v>17</v>
      </c>
      <c r="I242">
        <v>2</v>
      </c>
      <c r="J242">
        <v>40</v>
      </c>
      <c r="K242" t="s">
        <v>18</v>
      </c>
      <c r="L242">
        <v>8</v>
      </c>
      <c r="M242">
        <v>0</v>
      </c>
      <c r="O242">
        <v>44</v>
      </c>
      <c r="P242">
        <f t="shared" si="3"/>
        <v>3</v>
      </c>
      <c r="S242" t="s">
        <v>21</v>
      </c>
    </row>
    <row r="243" spans="1:19">
      <c r="A243" s="5" t="s">
        <v>32</v>
      </c>
      <c r="B243" s="5">
        <v>45533</v>
      </c>
      <c r="C243">
        <v>0</v>
      </c>
      <c r="D243">
        <v>0</v>
      </c>
      <c r="E243">
        <v>3</v>
      </c>
      <c r="F243">
        <v>0</v>
      </c>
      <c r="G243">
        <v>0</v>
      </c>
      <c r="H243" t="s">
        <v>17</v>
      </c>
      <c r="I243">
        <v>2</v>
      </c>
      <c r="J243">
        <v>0</v>
      </c>
      <c r="K243" t="s">
        <v>18</v>
      </c>
      <c r="L243">
        <v>7</v>
      </c>
      <c r="M243">
        <v>0</v>
      </c>
      <c r="O243">
        <v>44</v>
      </c>
      <c r="P243">
        <f t="shared" si="3"/>
        <v>3</v>
      </c>
      <c r="S243" t="s">
        <v>22</v>
      </c>
    </row>
    <row r="244" spans="1:19">
      <c r="A244" s="5" t="s">
        <v>32</v>
      </c>
      <c r="B244" s="5">
        <v>45534</v>
      </c>
      <c r="C244">
        <v>3</v>
      </c>
      <c r="D244">
        <v>0</v>
      </c>
      <c r="E244">
        <v>3</v>
      </c>
      <c r="F244">
        <v>0</v>
      </c>
      <c r="G244">
        <v>0</v>
      </c>
      <c r="H244" t="s">
        <v>17</v>
      </c>
      <c r="I244">
        <v>2</v>
      </c>
      <c r="J244">
        <v>0</v>
      </c>
      <c r="K244" t="s">
        <v>18</v>
      </c>
      <c r="L244">
        <v>7</v>
      </c>
      <c r="M244">
        <v>0</v>
      </c>
      <c r="O244">
        <v>40</v>
      </c>
      <c r="P244">
        <f t="shared" si="3"/>
        <v>6</v>
      </c>
      <c r="S244" t="s">
        <v>23</v>
      </c>
    </row>
    <row r="245" spans="1:19">
      <c r="A245" s="5" t="s">
        <v>32</v>
      </c>
      <c r="B245" s="5">
        <v>45535</v>
      </c>
      <c r="C245">
        <v>0</v>
      </c>
      <c r="D245">
        <v>0</v>
      </c>
      <c r="E245">
        <v>3</v>
      </c>
      <c r="F245">
        <v>0</v>
      </c>
      <c r="G245">
        <v>0</v>
      </c>
      <c r="H245" t="s">
        <v>17</v>
      </c>
      <c r="I245">
        <v>2</v>
      </c>
      <c r="J245">
        <v>0</v>
      </c>
      <c r="K245" t="s">
        <v>18</v>
      </c>
      <c r="L245">
        <v>6</v>
      </c>
      <c r="M245">
        <v>0</v>
      </c>
      <c r="O245">
        <v>80</v>
      </c>
      <c r="P245">
        <f t="shared" si="3"/>
        <v>3</v>
      </c>
      <c r="S245" t="s">
        <v>24</v>
      </c>
    </row>
    <row r="246" spans="1:19">
      <c r="A246" s="5" t="s">
        <v>33</v>
      </c>
      <c r="B246" s="5">
        <v>45536</v>
      </c>
      <c r="C246">
        <v>0</v>
      </c>
      <c r="D246">
        <v>0</v>
      </c>
      <c r="E246">
        <v>3</v>
      </c>
      <c r="F246">
        <v>0</v>
      </c>
      <c r="G246">
        <v>0</v>
      </c>
      <c r="H246" t="s">
        <v>17</v>
      </c>
      <c r="I246">
        <v>2</v>
      </c>
      <c r="J246">
        <v>0</v>
      </c>
      <c r="K246" t="s">
        <v>18</v>
      </c>
      <c r="L246">
        <v>13</v>
      </c>
      <c r="M246">
        <v>13</v>
      </c>
      <c r="O246">
        <v>542</v>
      </c>
      <c r="P246">
        <f t="shared" si="3"/>
        <v>16</v>
      </c>
      <c r="S246" t="s">
        <v>25</v>
      </c>
    </row>
    <row r="247" spans="1:19">
      <c r="A247" s="5" t="s">
        <v>33</v>
      </c>
      <c r="B247" s="5">
        <v>45537</v>
      </c>
      <c r="C247">
        <v>0</v>
      </c>
      <c r="D247">
        <v>0</v>
      </c>
      <c r="E247">
        <v>0</v>
      </c>
      <c r="F247">
        <v>0</v>
      </c>
      <c r="G247">
        <v>0</v>
      </c>
      <c r="H247" t="s">
        <v>18</v>
      </c>
      <c r="I247">
        <v>0</v>
      </c>
      <c r="J247">
        <v>0</v>
      </c>
      <c r="K247" t="s">
        <v>18</v>
      </c>
      <c r="L247">
        <v>7</v>
      </c>
      <c r="M247">
        <v>8</v>
      </c>
      <c r="O247">
        <v>0</v>
      </c>
      <c r="P247">
        <f t="shared" si="3"/>
        <v>8</v>
      </c>
      <c r="S247" t="s">
        <v>19</v>
      </c>
    </row>
    <row r="248" spans="1:19">
      <c r="A248" s="5" t="s">
        <v>33</v>
      </c>
      <c r="B248" s="5">
        <v>45538</v>
      </c>
      <c r="C248">
        <v>0</v>
      </c>
      <c r="D248">
        <v>0</v>
      </c>
      <c r="E248">
        <v>0</v>
      </c>
      <c r="F248">
        <v>0</v>
      </c>
      <c r="G248">
        <v>0</v>
      </c>
      <c r="H248" t="s">
        <v>17</v>
      </c>
      <c r="I248">
        <v>1</v>
      </c>
      <c r="J248">
        <v>0</v>
      </c>
      <c r="K248" t="s">
        <v>18</v>
      </c>
      <c r="L248">
        <v>7</v>
      </c>
      <c r="M248">
        <v>0</v>
      </c>
      <c r="O248">
        <v>0</v>
      </c>
      <c r="P248">
        <f t="shared" si="3"/>
        <v>0</v>
      </c>
      <c r="S248" t="s">
        <v>20</v>
      </c>
    </row>
    <row r="249" spans="1:19">
      <c r="A249" s="5" t="s">
        <v>33</v>
      </c>
      <c r="B249" s="5">
        <v>45539</v>
      </c>
      <c r="C249">
        <v>4</v>
      </c>
      <c r="D249">
        <v>0</v>
      </c>
      <c r="E249">
        <v>0</v>
      </c>
      <c r="F249">
        <v>0</v>
      </c>
      <c r="G249">
        <v>0</v>
      </c>
      <c r="H249" t="s">
        <v>17</v>
      </c>
      <c r="I249">
        <v>1</v>
      </c>
      <c r="J249">
        <v>120</v>
      </c>
      <c r="K249" t="s">
        <v>18</v>
      </c>
      <c r="L249">
        <v>7</v>
      </c>
      <c r="M249">
        <v>0</v>
      </c>
      <c r="O249">
        <v>0</v>
      </c>
      <c r="P249">
        <f t="shared" si="3"/>
        <v>4</v>
      </c>
      <c r="S249" t="s">
        <v>21</v>
      </c>
    </row>
    <row r="250" spans="1:19">
      <c r="A250" s="5" t="s">
        <v>33</v>
      </c>
      <c r="B250" s="5">
        <v>45540</v>
      </c>
      <c r="C250">
        <v>4</v>
      </c>
      <c r="D250">
        <v>0</v>
      </c>
      <c r="E250">
        <v>0</v>
      </c>
      <c r="F250">
        <v>0</v>
      </c>
      <c r="G250">
        <v>0</v>
      </c>
      <c r="H250" t="s">
        <v>17</v>
      </c>
      <c r="I250">
        <v>1</v>
      </c>
      <c r="J250">
        <v>120</v>
      </c>
      <c r="K250" t="s">
        <v>18</v>
      </c>
      <c r="L250">
        <v>7</v>
      </c>
      <c r="M250">
        <v>0</v>
      </c>
      <c r="O250">
        <v>0</v>
      </c>
      <c r="P250">
        <f t="shared" si="3"/>
        <v>4</v>
      </c>
      <c r="S250" t="s">
        <v>22</v>
      </c>
    </row>
    <row r="251" spans="1:19">
      <c r="A251" s="5" t="s">
        <v>33</v>
      </c>
      <c r="B251" s="5">
        <v>45541</v>
      </c>
      <c r="C251">
        <v>4</v>
      </c>
      <c r="D251">
        <v>0</v>
      </c>
      <c r="E251">
        <v>3</v>
      </c>
      <c r="F251">
        <v>4</v>
      </c>
      <c r="G251">
        <v>0</v>
      </c>
      <c r="H251" t="s">
        <v>17</v>
      </c>
      <c r="I251">
        <v>2</v>
      </c>
      <c r="J251">
        <v>160</v>
      </c>
      <c r="K251" t="s">
        <v>18</v>
      </c>
      <c r="L251">
        <v>7</v>
      </c>
      <c r="M251">
        <v>0</v>
      </c>
      <c r="O251">
        <v>50</v>
      </c>
      <c r="P251">
        <f t="shared" si="3"/>
        <v>11</v>
      </c>
      <c r="S251" t="s">
        <v>23</v>
      </c>
    </row>
    <row r="252" spans="1:19">
      <c r="A252" s="5" t="s">
        <v>33</v>
      </c>
      <c r="B252" s="5">
        <v>45542</v>
      </c>
      <c r="C252">
        <v>4</v>
      </c>
      <c r="D252">
        <v>0</v>
      </c>
      <c r="E252">
        <v>3</v>
      </c>
      <c r="F252">
        <v>0</v>
      </c>
      <c r="G252">
        <v>0</v>
      </c>
      <c r="H252" t="s">
        <v>17</v>
      </c>
      <c r="I252">
        <v>2</v>
      </c>
      <c r="J252">
        <v>120</v>
      </c>
      <c r="K252" t="s">
        <v>18</v>
      </c>
      <c r="L252">
        <v>7</v>
      </c>
      <c r="M252">
        <v>0</v>
      </c>
      <c r="O252">
        <v>53</v>
      </c>
      <c r="P252">
        <f t="shared" si="3"/>
        <v>7</v>
      </c>
      <c r="S252" t="s">
        <v>24</v>
      </c>
    </row>
    <row r="253" spans="1:19">
      <c r="A253" s="5" t="s">
        <v>33</v>
      </c>
      <c r="B253" s="5">
        <v>45543</v>
      </c>
      <c r="C253">
        <v>4</v>
      </c>
      <c r="D253">
        <v>0</v>
      </c>
      <c r="E253">
        <v>0</v>
      </c>
      <c r="F253">
        <v>0</v>
      </c>
      <c r="G253">
        <v>0</v>
      </c>
      <c r="H253" t="s">
        <v>17</v>
      </c>
      <c r="I253">
        <v>1</v>
      </c>
      <c r="J253">
        <v>140</v>
      </c>
      <c r="K253" t="s">
        <v>18</v>
      </c>
      <c r="L253">
        <v>5</v>
      </c>
      <c r="M253">
        <v>0</v>
      </c>
      <c r="O253">
        <v>0</v>
      </c>
      <c r="P253">
        <f t="shared" si="3"/>
        <v>4</v>
      </c>
      <c r="S253" t="s">
        <v>25</v>
      </c>
    </row>
    <row r="254" spans="1:19">
      <c r="A254" s="5" t="s">
        <v>33</v>
      </c>
      <c r="B254" s="5">
        <v>45544</v>
      </c>
      <c r="C254">
        <v>3</v>
      </c>
      <c r="D254">
        <v>0</v>
      </c>
      <c r="E254">
        <v>0</v>
      </c>
      <c r="F254">
        <v>0</v>
      </c>
      <c r="G254">
        <v>0</v>
      </c>
      <c r="H254" t="s">
        <v>17</v>
      </c>
      <c r="I254">
        <v>1</v>
      </c>
      <c r="J254">
        <v>300</v>
      </c>
      <c r="K254" t="s">
        <v>18</v>
      </c>
      <c r="L254">
        <v>8</v>
      </c>
      <c r="M254">
        <v>0</v>
      </c>
      <c r="O254">
        <v>0</v>
      </c>
      <c r="P254">
        <f t="shared" si="3"/>
        <v>3</v>
      </c>
      <c r="S254" t="s">
        <v>19</v>
      </c>
    </row>
    <row r="255" spans="1:19">
      <c r="A255" s="5" t="s">
        <v>33</v>
      </c>
      <c r="B255" s="5">
        <v>45545</v>
      </c>
      <c r="C255">
        <v>3</v>
      </c>
      <c r="D255">
        <v>0</v>
      </c>
      <c r="E255">
        <v>0</v>
      </c>
      <c r="F255">
        <v>0</v>
      </c>
      <c r="G255">
        <v>12</v>
      </c>
      <c r="H255" t="s">
        <v>17</v>
      </c>
      <c r="I255">
        <v>1</v>
      </c>
      <c r="J255">
        <v>320</v>
      </c>
      <c r="K255" t="s">
        <v>18</v>
      </c>
      <c r="L255">
        <v>8</v>
      </c>
      <c r="M255">
        <v>0</v>
      </c>
      <c r="O255">
        <v>0</v>
      </c>
      <c r="P255">
        <f t="shared" si="3"/>
        <v>15</v>
      </c>
      <c r="S255" t="s">
        <v>20</v>
      </c>
    </row>
    <row r="256" spans="1:19">
      <c r="A256" s="5" t="s">
        <v>33</v>
      </c>
      <c r="B256" s="5">
        <v>45546</v>
      </c>
      <c r="C256">
        <v>2</v>
      </c>
      <c r="D256">
        <v>0</v>
      </c>
      <c r="E256">
        <v>0</v>
      </c>
      <c r="F256">
        <v>0</v>
      </c>
      <c r="G256">
        <v>0</v>
      </c>
      <c r="H256" t="s">
        <v>18</v>
      </c>
      <c r="I256">
        <v>1</v>
      </c>
      <c r="J256">
        <v>120</v>
      </c>
      <c r="K256" t="s">
        <v>17</v>
      </c>
      <c r="L256">
        <v>8</v>
      </c>
      <c r="M256">
        <v>0</v>
      </c>
      <c r="O256">
        <v>0</v>
      </c>
      <c r="P256">
        <f t="shared" si="3"/>
        <v>2</v>
      </c>
      <c r="S256" t="s">
        <v>21</v>
      </c>
    </row>
    <row r="257" spans="1:19">
      <c r="A257" s="5" t="s">
        <v>33</v>
      </c>
      <c r="B257" s="5">
        <v>45547</v>
      </c>
      <c r="C257">
        <v>3</v>
      </c>
      <c r="D257">
        <v>0</v>
      </c>
      <c r="E257">
        <v>0</v>
      </c>
      <c r="F257">
        <v>0</v>
      </c>
      <c r="G257">
        <v>0</v>
      </c>
      <c r="H257" t="s">
        <v>18</v>
      </c>
      <c r="I257">
        <v>1</v>
      </c>
      <c r="J257">
        <v>60</v>
      </c>
      <c r="K257" t="s">
        <v>18</v>
      </c>
      <c r="L257">
        <v>8</v>
      </c>
      <c r="M257">
        <v>0</v>
      </c>
      <c r="O257">
        <v>0</v>
      </c>
      <c r="P257">
        <f t="shared" si="3"/>
        <v>3</v>
      </c>
      <c r="S257" t="s">
        <v>22</v>
      </c>
    </row>
    <row r="258" spans="1:19">
      <c r="A258" s="5" t="s">
        <v>33</v>
      </c>
      <c r="B258" s="5">
        <v>45548</v>
      </c>
      <c r="C258">
        <v>3</v>
      </c>
      <c r="D258">
        <v>0</v>
      </c>
      <c r="E258">
        <v>3</v>
      </c>
      <c r="F258">
        <v>6</v>
      </c>
      <c r="G258">
        <v>0</v>
      </c>
      <c r="H258" t="s">
        <v>17</v>
      </c>
      <c r="I258">
        <v>2</v>
      </c>
      <c r="J258">
        <v>50</v>
      </c>
      <c r="K258" t="s">
        <v>17</v>
      </c>
      <c r="L258">
        <v>8</v>
      </c>
      <c r="M258">
        <v>0</v>
      </c>
      <c r="O258">
        <v>54</v>
      </c>
      <c r="P258">
        <f t="shared" si="3"/>
        <v>12</v>
      </c>
      <c r="S258" t="s">
        <v>23</v>
      </c>
    </row>
    <row r="259" spans="1:19">
      <c r="A259" s="5" t="s">
        <v>33</v>
      </c>
      <c r="B259" s="5">
        <v>45549</v>
      </c>
      <c r="C259">
        <v>3</v>
      </c>
      <c r="D259">
        <v>0</v>
      </c>
      <c r="E259">
        <v>3</v>
      </c>
      <c r="F259">
        <v>5</v>
      </c>
      <c r="G259">
        <v>6</v>
      </c>
      <c r="H259" t="s">
        <v>17</v>
      </c>
      <c r="I259">
        <v>2</v>
      </c>
      <c r="J259">
        <v>30</v>
      </c>
      <c r="K259" t="s">
        <v>18</v>
      </c>
      <c r="L259">
        <v>8</v>
      </c>
      <c r="M259">
        <v>0</v>
      </c>
      <c r="O259">
        <v>55</v>
      </c>
      <c r="P259">
        <f t="shared" ref="P259:P275" si="4">M259+C259+D259+E259+F259+G259</f>
        <v>17</v>
      </c>
      <c r="S259" t="s">
        <v>24</v>
      </c>
    </row>
    <row r="260" spans="1:19">
      <c r="A260" s="5" t="s">
        <v>33</v>
      </c>
      <c r="B260" s="5">
        <v>45550</v>
      </c>
      <c r="C260">
        <v>2</v>
      </c>
      <c r="D260">
        <v>0</v>
      </c>
      <c r="E260">
        <v>0</v>
      </c>
      <c r="F260">
        <v>0</v>
      </c>
      <c r="G260">
        <v>0</v>
      </c>
      <c r="H260" t="s">
        <v>17</v>
      </c>
      <c r="I260">
        <v>1</v>
      </c>
      <c r="J260">
        <v>20</v>
      </c>
      <c r="K260" t="s">
        <v>18</v>
      </c>
      <c r="L260">
        <v>8</v>
      </c>
      <c r="M260">
        <v>0</v>
      </c>
      <c r="O260">
        <v>0</v>
      </c>
      <c r="P260">
        <f t="shared" si="4"/>
        <v>2</v>
      </c>
      <c r="S260" t="s">
        <v>25</v>
      </c>
    </row>
    <row r="261" spans="1:19">
      <c r="A261" s="5" t="s">
        <v>33</v>
      </c>
      <c r="B261" s="5">
        <v>45551</v>
      </c>
      <c r="C261">
        <v>0</v>
      </c>
      <c r="D261">
        <v>0</v>
      </c>
      <c r="E261">
        <v>0</v>
      </c>
      <c r="F261">
        <v>0</v>
      </c>
      <c r="G261">
        <v>0</v>
      </c>
      <c r="H261" t="s">
        <v>17</v>
      </c>
      <c r="I261">
        <v>1</v>
      </c>
      <c r="J261">
        <v>0</v>
      </c>
      <c r="K261" t="s">
        <v>18</v>
      </c>
      <c r="L261">
        <v>7</v>
      </c>
      <c r="M261">
        <v>0</v>
      </c>
      <c r="O261">
        <v>0</v>
      </c>
      <c r="P261">
        <f t="shared" si="4"/>
        <v>0</v>
      </c>
      <c r="S261" t="s">
        <v>19</v>
      </c>
    </row>
    <row r="262" spans="1:19">
      <c r="A262" s="5" t="s">
        <v>33</v>
      </c>
      <c r="B262" s="5">
        <v>45552</v>
      </c>
      <c r="C262">
        <v>0</v>
      </c>
      <c r="D262">
        <v>0</v>
      </c>
      <c r="E262">
        <v>0</v>
      </c>
      <c r="F262">
        <v>0</v>
      </c>
      <c r="G262">
        <v>0</v>
      </c>
      <c r="H262" t="s">
        <v>17</v>
      </c>
      <c r="I262">
        <v>1</v>
      </c>
      <c r="J262">
        <v>0</v>
      </c>
      <c r="K262" t="s">
        <v>18</v>
      </c>
      <c r="L262">
        <v>7</v>
      </c>
      <c r="M262">
        <v>0</v>
      </c>
      <c r="O262">
        <v>0</v>
      </c>
      <c r="P262">
        <f t="shared" si="4"/>
        <v>0</v>
      </c>
      <c r="S262" t="s">
        <v>20</v>
      </c>
    </row>
    <row r="263" spans="1:19">
      <c r="A263" s="5" t="s">
        <v>33</v>
      </c>
      <c r="B263" s="5">
        <v>45553</v>
      </c>
      <c r="C263">
        <v>0</v>
      </c>
      <c r="D263">
        <v>0</v>
      </c>
      <c r="E263">
        <v>0</v>
      </c>
      <c r="F263">
        <v>0</v>
      </c>
      <c r="G263">
        <v>6</v>
      </c>
      <c r="H263" t="s">
        <v>18</v>
      </c>
      <c r="I263">
        <v>1</v>
      </c>
      <c r="J263">
        <v>0</v>
      </c>
      <c r="K263" t="s">
        <v>18</v>
      </c>
      <c r="L263">
        <v>8</v>
      </c>
      <c r="M263">
        <v>0</v>
      </c>
      <c r="O263">
        <v>0</v>
      </c>
      <c r="P263">
        <f t="shared" si="4"/>
        <v>6</v>
      </c>
      <c r="S263" t="s">
        <v>21</v>
      </c>
    </row>
    <row r="264" spans="1:19">
      <c r="A264" s="5" t="s">
        <v>33</v>
      </c>
      <c r="B264" s="5">
        <v>45554</v>
      </c>
      <c r="C264">
        <v>0</v>
      </c>
      <c r="D264">
        <v>0</v>
      </c>
      <c r="E264">
        <v>0</v>
      </c>
      <c r="F264">
        <v>0</v>
      </c>
      <c r="G264">
        <v>0</v>
      </c>
      <c r="H264" t="s">
        <v>18</v>
      </c>
      <c r="I264">
        <v>1</v>
      </c>
      <c r="J264">
        <v>0</v>
      </c>
      <c r="K264" t="s">
        <v>17</v>
      </c>
      <c r="L264">
        <v>8</v>
      </c>
      <c r="M264">
        <v>0</v>
      </c>
      <c r="O264">
        <v>0</v>
      </c>
      <c r="P264">
        <f t="shared" si="4"/>
        <v>0</v>
      </c>
      <c r="S264" t="s">
        <v>22</v>
      </c>
    </row>
    <row r="265" spans="1:19">
      <c r="A265" s="5" t="s">
        <v>33</v>
      </c>
      <c r="B265" s="5">
        <v>45555</v>
      </c>
      <c r="C265">
        <v>0</v>
      </c>
      <c r="D265">
        <v>0</v>
      </c>
      <c r="E265">
        <v>3</v>
      </c>
      <c r="F265">
        <v>5</v>
      </c>
      <c r="G265">
        <v>0</v>
      </c>
      <c r="H265" t="s">
        <v>17</v>
      </c>
      <c r="I265">
        <v>2</v>
      </c>
      <c r="J265">
        <v>30</v>
      </c>
      <c r="K265" t="s">
        <v>18</v>
      </c>
      <c r="L265">
        <v>8</v>
      </c>
      <c r="M265">
        <v>0</v>
      </c>
      <c r="O265">
        <v>25</v>
      </c>
      <c r="P265">
        <f t="shared" si="4"/>
        <v>8</v>
      </c>
      <c r="S265" t="s">
        <v>23</v>
      </c>
    </row>
    <row r="266" spans="1:19">
      <c r="A266" s="5" t="s">
        <v>33</v>
      </c>
      <c r="B266" s="5">
        <v>45556</v>
      </c>
      <c r="C266">
        <v>3</v>
      </c>
      <c r="D266">
        <v>0</v>
      </c>
      <c r="E266">
        <v>3</v>
      </c>
      <c r="F266">
        <v>5</v>
      </c>
      <c r="G266">
        <v>0</v>
      </c>
      <c r="H266" t="s">
        <v>17</v>
      </c>
      <c r="I266">
        <v>2</v>
      </c>
      <c r="J266">
        <v>20</v>
      </c>
      <c r="K266" t="s">
        <v>18</v>
      </c>
      <c r="L266">
        <v>9</v>
      </c>
      <c r="M266">
        <v>0</v>
      </c>
      <c r="O266">
        <v>25</v>
      </c>
      <c r="P266">
        <f t="shared" si="4"/>
        <v>11</v>
      </c>
      <c r="S266" t="s">
        <v>24</v>
      </c>
    </row>
    <row r="267" spans="1:19">
      <c r="A267" s="5" t="s">
        <v>33</v>
      </c>
      <c r="B267" s="5">
        <v>45557</v>
      </c>
      <c r="C267">
        <v>3</v>
      </c>
      <c r="D267">
        <v>0</v>
      </c>
      <c r="E267">
        <v>0</v>
      </c>
      <c r="F267">
        <v>0</v>
      </c>
      <c r="G267">
        <v>7</v>
      </c>
      <c r="H267" t="s">
        <v>17</v>
      </c>
      <c r="I267">
        <v>1</v>
      </c>
      <c r="J267">
        <v>30</v>
      </c>
      <c r="K267" t="s">
        <v>18</v>
      </c>
      <c r="L267">
        <v>9</v>
      </c>
      <c r="M267">
        <v>0</v>
      </c>
      <c r="O267">
        <v>0</v>
      </c>
      <c r="P267">
        <f t="shared" si="4"/>
        <v>10</v>
      </c>
      <c r="S267" t="s">
        <v>25</v>
      </c>
    </row>
    <row r="268" spans="1:19">
      <c r="A268" s="5" t="s">
        <v>33</v>
      </c>
      <c r="B268" s="5">
        <v>45558</v>
      </c>
      <c r="C268">
        <v>3</v>
      </c>
      <c r="D268">
        <v>0</v>
      </c>
      <c r="E268">
        <v>0</v>
      </c>
      <c r="F268">
        <v>12</v>
      </c>
      <c r="G268">
        <v>0</v>
      </c>
      <c r="H268" t="s">
        <v>17</v>
      </c>
      <c r="I268">
        <v>1</v>
      </c>
      <c r="J268">
        <v>0</v>
      </c>
      <c r="K268" t="s">
        <v>17</v>
      </c>
      <c r="L268">
        <v>8</v>
      </c>
      <c r="M268">
        <v>0</v>
      </c>
      <c r="O268">
        <v>0</v>
      </c>
      <c r="P268">
        <f t="shared" si="4"/>
        <v>15</v>
      </c>
      <c r="S268" t="s">
        <v>19</v>
      </c>
    </row>
    <row r="269" spans="1:19">
      <c r="A269" s="5" t="s">
        <v>33</v>
      </c>
      <c r="B269" s="5">
        <v>45559</v>
      </c>
      <c r="C269">
        <v>0</v>
      </c>
      <c r="D269">
        <v>0</v>
      </c>
      <c r="E269">
        <v>3</v>
      </c>
      <c r="F269">
        <v>0</v>
      </c>
      <c r="G269">
        <v>6</v>
      </c>
      <c r="H269" t="s">
        <v>17</v>
      </c>
      <c r="I269">
        <v>1</v>
      </c>
      <c r="J269">
        <v>0</v>
      </c>
      <c r="K269" t="s">
        <v>17</v>
      </c>
      <c r="L269">
        <v>7</v>
      </c>
      <c r="M269">
        <v>8</v>
      </c>
      <c r="O269">
        <v>0</v>
      </c>
      <c r="P269">
        <f t="shared" si="4"/>
        <v>17</v>
      </c>
      <c r="S269" t="s">
        <v>20</v>
      </c>
    </row>
    <row r="270" spans="1:19">
      <c r="A270" s="5" t="s">
        <v>33</v>
      </c>
      <c r="B270" s="5">
        <v>45560</v>
      </c>
      <c r="C270">
        <v>2</v>
      </c>
      <c r="D270">
        <v>0</v>
      </c>
      <c r="E270">
        <v>0</v>
      </c>
      <c r="F270">
        <v>0</v>
      </c>
      <c r="G270">
        <v>0</v>
      </c>
      <c r="H270" t="s">
        <v>17</v>
      </c>
      <c r="I270">
        <v>1</v>
      </c>
      <c r="J270">
        <v>0</v>
      </c>
      <c r="K270" t="s">
        <v>17</v>
      </c>
      <c r="L270">
        <v>8</v>
      </c>
      <c r="M270">
        <v>0</v>
      </c>
      <c r="O270">
        <v>0</v>
      </c>
      <c r="P270">
        <f t="shared" si="4"/>
        <v>2</v>
      </c>
      <c r="S270" t="s">
        <v>21</v>
      </c>
    </row>
    <row r="271" spans="1:19">
      <c r="A271" s="5" t="s">
        <v>33</v>
      </c>
      <c r="B271" s="5">
        <v>45561</v>
      </c>
      <c r="C271">
        <v>0</v>
      </c>
      <c r="D271">
        <v>0</v>
      </c>
      <c r="E271">
        <v>2</v>
      </c>
      <c r="F271">
        <v>0</v>
      </c>
      <c r="G271">
        <v>6</v>
      </c>
      <c r="H271" t="s">
        <v>17</v>
      </c>
      <c r="I271">
        <v>1</v>
      </c>
      <c r="J271">
        <v>60</v>
      </c>
      <c r="K271" t="s">
        <v>18</v>
      </c>
      <c r="L271">
        <v>8</v>
      </c>
      <c r="M271">
        <v>0</v>
      </c>
      <c r="O271">
        <v>0</v>
      </c>
      <c r="P271">
        <f t="shared" si="4"/>
        <v>8</v>
      </c>
      <c r="S271" t="s">
        <v>22</v>
      </c>
    </row>
    <row r="272" spans="1:19">
      <c r="A272" s="5" t="s">
        <v>33</v>
      </c>
      <c r="B272" s="5">
        <v>45562</v>
      </c>
      <c r="C272">
        <v>0</v>
      </c>
      <c r="D272">
        <v>0</v>
      </c>
      <c r="E272">
        <v>3</v>
      </c>
      <c r="F272">
        <v>0</v>
      </c>
      <c r="G272">
        <v>0</v>
      </c>
      <c r="H272" t="s">
        <v>17</v>
      </c>
      <c r="I272">
        <v>2</v>
      </c>
      <c r="J272">
        <v>60</v>
      </c>
      <c r="K272" t="s">
        <v>17</v>
      </c>
      <c r="L272">
        <v>7</v>
      </c>
      <c r="M272">
        <v>0</v>
      </c>
      <c r="O272">
        <v>25</v>
      </c>
      <c r="P272">
        <f t="shared" si="4"/>
        <v>3</v>
      </c>
      <c r="S272" t="s">
        <v>23</v>
      </c>
    </row>
    <row r="273" spans="1:19">
      <c r="A273" s="5" t="s">
        <v>33</v>
      </c>
      <c r="B273" s="5">
        <v>45563</v>
      </c>
      <c r="C273">
        <v>0</v>
      </c>
      <c r="D273">
        <v>0</v>
      </c>
      <c r="E273">
        <v>3</v>
      </c>
      <c r="F273">
        <v>0</v>
      </c>
      <c r="G273">
        <v>0</v>
      </c>
      <c r="H273" t="s">
        <v>17</v>
      </c>
      <c r="I273">
        <v>2</v>
      </c>
      <c r="J273">
        <v>30</v>
      </c>
      <c r="K273" t="s">
        <v>17</v>
      </c>
      <c r="L273">
        <v>7</v>
      </c>
      <c r="M273">
        <v>0</v>
      </c>
      <c r="O273">
        <v>30</v>
      </c>
      <c r="P273">
        <f t="shared" si="4"/>
        <v>3</v>
      </c>
      <c r="S273" t="s">
        <v>24</v>
      </c>
    </row>
    <row r="274" spans="1:19">
      <c r="A274" s="5" t="s">
        <v>33</v>
      </c>
      <c r="B274" s="5">
        <v>45564</v>
      </c>
      <c r="C274">
        <v>0</v>
      </c>
      <c r="D274">
        <v>13</v>
      </c>
      <c r="E274">
        <v>0</v>
      </c>
      <c r="F274">
        <v>0</v>
      </c>
      <c r="G274">
        <v>0</v>
      </c>
      <c r="H274" t="s">
        <v>17</v>
      </c>
      <c r="I274">
        <v>2</v>
      </c>
      <c r="J274">
        <v>120</v>
      </c>
      <c r="K274" t="s">
        <v>17</v>
      </c>
      <c r="L274">
        <v>6</v>
      </c>
      <c r="M274">
        <v>0</v>
      </c>
      <c r="O274">
        <v>0</v>
      </c>
      <c r="P274">
        <f t="shared" si="4"/>
        <v>13</v>
      </c>
      <c r="S274" t="s">
        <v>25</v>
      </c>
    </row>
    <row r="275" spans="1:19">
      <c r="A275" s="5" t="s">
        <v>33</v>
      </c>
      <c r="B275" s="5">
        <v>45565</v>
      </c>
      <c r="C275">
        <v>0</v>
      </c>
      <c r="D275">
        <v>0</v>
      </c>
      <c r="E275">
        <v>0</v>
      </c>
      <c r="F275">
        <v>0</v>
      </c>
      <c r="G275">
        <v>0</v>
      </c>
      <c r="H275" t="s">
        <v>17</v>
      </c>
      <c r="I275">
        <v>1</v>
      </c>
      <c r="J275">
        <v>0</v>
      </c>
      <c r="K275" t="s">
        <v>18</v>
      </c>
      <c r="L275">
        <v>7</v>
      </c>
      <c r="M275">
        <v>0</v>
      </c>
      <c r="O275">
        <v>0</v>
      </c>
      <c r="P275">
        <f t="shared" si="4"/>
        <v>0</v>
      </c>
      <c r="S275" t="s">
        <v>19</v>
      </c>
    </row>
    <row r="276" spans="1:2">
      <c r="A276" s="5"/>
      <c r="B276" s="5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"/>
  <sheetViews>
    <sheetView workbookViewId="0">
      <selection activeCell="Q15" sqref="Q15"/>
    </sheetView>
  </sheetViews>
  <sheetFormatPr defaultColWidth="9.14285714285714" defaultRowHeight="15"/>
  <cols>
    <col min="1" max="1" width="18.8571428571429" customWidth="1"/>
    <col min="2" max="2" width="24.5714285714286" customWidth="1"/>
    <col min="18" max="18" width="46.2857142857143" customWidth="1"/>
  </cols>
  <sheetData>
    <row r="1" spans="1:18">
      <c r="A1" t="s">
        <v>0</v>
      </c>
      <c r="B1" t="s">
        <v>34</v>
      </c>
      <c r="R1" s="2" t="s">
        <v>35</v>
      </c>
    </row>
    <row r="2" spans="1:18">
      <c r="A2" t="s">
        <v>16</v>
      </c>
      <c r="B2">
        <f>SUM(Information!O2:O32)-SUM(Information!P2:P32)</f>
        <v>144</v>
      </c>
      <c r="R2">
        <f>COUNTIFS(Information!E:E,"&gt;0",Information!O:O,"&gt;20",Information!C:C,"=0")</f>
        <v>52</v>
      </c>
    </row>
    <row r="3" spans="1:2">
      <c r="A3" s="1" t="s">
        <v>26</v>
      </c>
      <c r="B3">
        <f>SUM(Information!O33:O61)-SUM(Information!P33:P61)</f>
        <v>243.5</v>
      </c>
    </row>
    <row r="4" spans="1:18">
      <c r="A4" t="s">
        <v>27</v>
      </c>
      <c r="B4">
        <f>SUM(Information!O62:O92)-SUM(Information!P62:P92)</f>
        <v>-14.2</v>
      </c>
      <c r="R4" s="3" t="s">
        <v>36</v>
      </c>
    </row>
    <row r="5" spans="1:18">
      <c r="A5" t="s">
        <v>28</v>
      </c>
      <c r="B5" s="1">
        <f>SUM(Information!O93:O122)-SUM(Information!P93:P122)</f>
        <v>258</v>
      </c>
      <c r="R5" s="1">
        <f>SUM(Information!J:J)/60</f>
        <v>128.333333333333</v>
      </c>
    </row>
    <row r="6" spans="1:2">
      <c r="A6" t="s">
        <v>29</v>
      </c>
      <c r="B6" s="1">
        <f>SUM(Information!O123:O153)-SUM(Information!P123:P153)</f>
        <v>20.5</v>
      </c>
    </row>
    <row r="7" spans="1:2">
      <c r="A7" t="s">
        <v>30</v>
      </c>
      <c r="B7" s="1">
        <f>SUM(Information!O154:O183)-SUM(Information!P154:P183)</f>
        <v>781</v>
      </c>
    </row>
    <row r="8" spans="1:2">
      <c r="A8" t="s">
        <v>31</v>
      </c>
      <c r="B8" s="1">
        <f>SUM(Information!O184:O214)-SUM(Information!P184:P214)</f>
        <v>-1101</v>
      </c>
    </row>
    <row r="9" spans="1:2">
      <c r="A9" t="s">
        <v>32</v>
      </c>
      <c r="B9" s="1">
        <f>SUM(Information!O215:O245)-SUM(Information!P215:P245)</f>
        <v>1033</v>
      </c>
    </row>
    <row r="10" spans="1:2">
      <c r="A10" t="s">
        <v>33</v>
      </c>
      <c r="B10" s="1">
        <f>SUM(Information!O246:O275)-SUM(Information!P246:P275)</f>
        <v>655</v>
      </c>
    </row>
    <row r="14" spans="1:2">
      <c r="A14" t="s">
        <v>37</v>
      </c>
      <c r="B14" s="1">
        <f>SUM(B2:B13)</f>
        <v>2019.8</v>
      </c>
    </row>
  </sheetData>
  <pageMargins left="0.75" right="0.75" top="1" bottom="1" header="0.5" footer="0.5"/>
  <headerFooter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"/>
  <sheetViews>
    <sheetView workbookViewId="0">
      <selection activeCell="T10" sqref="T10"/>
    </sheetView>
  </sheetViews>
  <sheetFormatPr defaultColWidth="9.14285714285714" defaultRowHeight="15"/>
  <cols>
    <col min="1" max="1" width="35.7142857142857"/>
    <col min="2" max="5" width="19.5714285714286"/>
    <col min="6" max="6" width="12.8571428571429"/>
    <col min="7" max="10" width="5.57142857142857"/>
    <col min="11" max="11" width="37.2857142857143"/>
    <col min="12" max="15" width="19.5714285714286"/>
    <col min="16" max="16" width="12.8571428571429"/>
    <col min="17" max="22" width="5.57142857142857"/>
    <col min="23" max="23" width="7.42857142857143"/>
    <col min="24" max="24" width="4.52380952380952"/>
    <col min="25" max="25" width="7.42857142857143"/>
    <col min="26" max="26" width="11.8571428571429"/>
  </cols>
  <sheetData>
    <row r="1" spans="1:12">
      <c r="A1" t="s">
        <v>7</v>
      </c>
      <c r="B1" t="s">
        <v>38</v>
      </c>
      <c r="K1" t="s">
        <v>7</v>
      </c>
      <c r="L1" t="s">
        <v>38</v>
      </c>
    </row>
    <row r="2" spans="1:12">
      <c r="A2" t="s">
        <v>10</v>
      </c>
      <c r="B2" t="s">
        <v>38</v>
      </c>
      <c r="K2" t="s">
        <v>10</v>
      </c>
      <c r="L2" t="s">
        <v>38</v>
      </c>
    </row>
    <row r="3" spans="1:12">
      <c r="A3" t="s">
        <v>11</v>
      </c>
      <c r="B3" t="s">
        <v>38</v>
      </c>
      <c r="K3" t="s">
        <v>11</v>
      </c>
      <c r="L3" t="s">
        <v>38</v>
      </c>
    </row>
    <row r="5" spans="1:12">
      <c r="A5" t="s">
        <v>39</v>
      </c>
      <c r="B5" t="s">
        <v>8</v>
      </c>
      <c r="K5" t="s">
        <v>40</v>
      </c>
      <c r="L5" t="s">
        <v>8</v>
      </c>
    </row>
    <row r="6" spans="1:16">
      <c r="A6" t="s">
        <v>0</v>
      </c>
      <c r="B6">
        <v>0</v>
      </c>
      <c r="C6">
        <v>1</v>
      </c>
      <c r="D6">
        <v>2</v>
      </c>
      <c r="E6">
        <v>3</v>
      </c>
      <c r="F6" t="s">
        <v>41</v>
      </c>
      <c r="K6" t="s">
        <v>0</v>
      </c>
      <c r="L6">
        <v>0</v>
      </c>
      <c r="M6">
        <v>1</v>
      </c>
      <c r="N6">
        <v>2</v>
      </c>
      <c r="O6">
        <v>3</v>
      </c>
      <c r="P6" t="s">
        <v>41</v>
      </c>
    </row>
    <row r="7" spans="1:16">
      <c r="A7" t="s">
        <v>16</v>
      </c>
      <c r="B7">
        <v>6.66666666666667</v>
      </c>
      <c r="C7">
        <v>21.9230769230769</v>
      </c>
      <c r="D7">
        <v>26</v>
      </c>
      <c r="F7">
        <v>22.4193548387097</v>
      </c>
      <c r="K7" t="s">
        <v>16</v>
      </c>
      <c r="L7">
        <v>7.33333333333333</v>
      </c>
      <c r="M7">
        <v>7.38461538461539</v>
      </c>
      <c r="N7">
        <v>7.26666666666667</v>
      </c>
      <c r="P7">
        <v>7.32258064516129</v>
      </c>
    </row>
    <row r="8" spans="1:16">
      <c r="A8" t="s">
        <v>26</v>
      </c>
      <c r="C8">
        <v>20.7692307692308</v>
      </c>
      <c r="D8">
        <v>25.625</v>
      </c>
      <c r="F8">
        <v>23.448275862069</v>
      </c>
      <c r="K8" t="s">
        <v>26</v>
      </c>
      <c r="M8">
        <v>7</v>
      </c>
      <c r="N8">
        <v>7.3125</v>
      </c>
      <c r="P8">
        <v>7.17241379310345</v>
      </c>
    </row>
    <row r="9" spans="1:16">
      <c r="A9" t="s">
        <v>27</v>
      </c>
      <c r="B9">
        <v>26.6666666666667</v>
      </c>
      <c r="C9">
        <v>27.6923076923077</v>
      </c>
      <c r="D9">
        <v>50</v>
      </c>
      <c r="F9">
        <v>29.0322580645161</v>
      </c>
      <c r="K9" t="s">
        <v>27</v>
      </c>
      <c r="L9">
        <v>7.33333333333333</v>
      </c>
      <c r="M9">
        <v>7.57692307692308</v>
      </c>
      <c r="N9">
        <v>8</v>
      </c>
      <c r="P9">
        <v>7.58064516129032</v>
      </c>
    </row>
    <row r="10" spans="1:16">
      <c r="A10" t="s">
        <v>28</v>
      </c>
      <c r="B10">
        <v>32.5</v>
      </c>
      <c r="C10">
        <v>45</v>
      </c>
      <c r="F10">
        <v>44.1666666666667</v>
      </c>
      <c r="K10" t="s">
        <v>28</v>
      </c>
      <c r="L10">
        <v>7.5</v>
      </c>
      <c r="M10">
        <v>7.39285714285714</v>
      </c>
      <c r="P10">
        <v>7.4</v>
      </c>
    </row>
    <row r="11" spans="1:16">
      <c r="A11" t="s">
        <v>29</v>
      </c>
      <c r="B11">
        <v>24</v>
      </c>
      <c r="C11">
        <v>27.2222222222222</v>
      </c>
      <c r="D11">
        <v>0</v>
      </c>
      <c r="F11">
        <v>19.6774193548387</v>
      </c>
      <c r="K11" t="s">
        <v>29</v>
      </c>
      <c r="L11">
        <v>5.8</v>
      </c>
      <c r="M11">
        <v>7.05555555555556</v>
      </c>
      <c r="N11">
        <v>7</v>
      </c>
      <c r="P11">
        <v>6.83870967741936</v>
      </c>
    </row>
    <row r="12" spans="1:16">
      <c r="A12" t="s">
        <v>30</v>
      </c>
      <c r="C12">
        <v>13.6363636363636</v>
      </c>
      <c r="D12">
        <v>15.7894736842105</v>
      </c>
      <c r="F12">
        <v>15</v>
      </c>
      <c r="K12" t="s">
        <v>30</v>
      </c>
      <c r="M12">
        <v>8</v>
      </c>
      <c r="N12">
        <v>6.78947368421053</v>
      </c>
      <c r="P12">
        <v>7.23333333333333</v>
      </c>
    </row>
    <row r="13" spans="1:16">
      <c r="A13" t="s">
        <v>31</v>
      </c>
      <c r="C13">
        <v>17.8571428571429</v>
      </c>
      <c r="D13">
        <v>5</v>
      </c>
      <c r="E13">
        <v>40</v>
      </c>
      <c r="F13">
        <v>11.9354838709677</v>
      </c>
      <c r="K13" t="s">
        <v>31</v>
      </c>
      <c r="M13">
        <v>7.07142857142857</v>
      </c>
      <c r="N13">
        <v>7.125</v>
      </c>
      <c r="O13">
        <v>6</v>
      </c>
      <c r="P13">
        <v>7.06451612903226</v>
      </c>
    </row>
    <row r="14" spans="1:16">
      <c r="A14" t="s">
        <v>32</v>
      </c>
      <c r="B14">
        <v>50</v>
      </c>
      <c r="C14">
        <v>30.9090909090909</v>
      </c>
      <c r="D14">
        <v>19.4736842105263</v>
      </c>
      <c r="F14">
        <v>24.5161290322581</v>
      </c>
      <c r="K14" t="s">
        <v>32</v>
      </c>
      <c r="L14">
        <v>7</v>
      </c>
      <c r="M14">
        <v>7.90909090909091</v>
      </c>
      <c r="N14">
        <v>7.42105263157895</v>
      </c>
      <c r="P14">
        <v>7.58064516129032</v>
      </c>
    </row>
    <row r="15" spans="1:16">
      <c r="A15" t="s">
        <v>33</v>
      </c>
      <c r="B15">
        <v>0</v>
      </c>
      <c r="C15">
        <v>67.8947368421053</v>
      </c>
      <c r="D15">
        <v>62</v>
      </c>
      <c r="F15">
        <v>63.6666666666667</v>
      </c>
      <c r="K15" t="s">
        <v>33</v>
      </c>
      <c r="L15">
        <v>7</v>
      </c>
      <c r="M15">
        <v>7.52631578947368</v>
      </c>
      <c r="N15">
        <v>8</v>
      </c>
      <c r="P15">
        <v>7.66666666666667</v>
      </c>
    </row>
    <row r="16" spans="1:16">
      <c r="A16" t="s">
        <v>41</v>
      </c>
      <c r="B16">
        <v>22.3333333333333</v>
      </c>
      <c r="C16">
        <v>33.0392156862745</v>
      </c>
      <c r="D16">
        <v>21.6190476190476</v>
      </c>
      <c r="E16">
        <v>40</v>
      </c>
      <c r="F16">
        <v>28.1021897810219</v>
      </c>
      <c r="K16" t="s">
        <v>41</v>
      </c>
      <c r="L16">
        <v>6.8</v>
      </c>
      <c r="M16">
        <v>7.41830065359477</v>
      </c>
      <c r="N16">
        <v>7.25714285714286</v>
      </c>
      <c r="O16">
        <v>6</v>
      </c>
      <c r="P16">
        <v>7.31751824817518</v>
      </c>
    </row>
  </sheetData>
  <pageMargins left="0.75" right="0.75" top="1" bottom="1" header="0.5" footer="0.5"/>
  <headerFooter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32"/>
  <sheetViews>
    <sheetView tabSelected="1" workbookViewId="0">
      <selection activeCell="M40" sqref="M40"/>
    </sheetView>
  </sheetViews>
  <sheetFormatPr defaultColWidth="9.14285714285714" defaultRowHeight="15"/>
  <cols>
    <col min="1" max="1" width="16.7142857142857"/>
    <col min="2" max="2" width="14.4285714285714"/>
    <col min="3" max="8" width="18.1428571428571"/>
    <col min="9" max="9" width="24.5714285714286" customWidth="1"/>
    <col min="10" max="10" width="10" customWidth="1"/>
    <col min="11" max="11" width="18.1428571428571"/>
    <col min="12" max="12" width="15.1428571428571" customWidth="1"/>
    <col min="13" max="14" width="24.5714285714286" customWidth="1"/>
    <col min="15" max="15" width="8.85714285714286" customWidth="1"/>
    <col min="16" max="16" width="12.4285714285714" customWidth="1"/>
  </cols>
  <sheetData>
    <row r="2" spans="1:16">
      <c r="A2" t="s">
        <v>7</v>
      </c>
      <c r="B2" t="s">
        <v>38</v>
      </c>
      <c r="I2" t="s">
        <v>42</v>
      </c>
      <c r="J2" t="s">
        <v>43</v>
      </c>
      <c r="N2" t="s">
        <v>44</v>
      </c>
      <c r="O2" t="s">
        <v>45</v>
      </c>
      <c r="P2" t="s">
        <v>10</v>
      </c>
    </row>
    <row r="3" spans="9:16">
      <c r="I3" t="s">
        <v>46</v>
      </c>
      <c r="J3" s="1">
        <f>SUMIF(Information!S:S,"Monday",Information!P:P)-1120</f>
        <v>339</v>
      </c>
      <c r="N3" t="s">
        <v>19</v>
      </c>
      <c r="O3">
        <f>COUNTIFS(Information!S:S,"Monday",Information!H:H,"Y")</f>
        <v>33</v>
      </c>
      <c r="P3">
        <f>COUNTIFS(Information!S:S,"Monday",Information!K:K,"Y")</f>
        <v>6</v>
      </c>
    </row>
    <row r="4" spans="1:16">
      <c r="A4" t="s">
        <v>0</v>
      </c>
      <c r="B4" t="s">
        <v>10</v>
      </c>
      <c r="C4" t="s">
        <v>47</v>
      </c>
      <c r="D4" t="s">
        <v>48</v>
      </c>
      <c r="E4" t="s">
        <v>49</v>
      </c>
      <c r="F4" t="s">
        <v>50</v>
      </c>
      <c r="G4" t="s">
        <v>51</v>
      </c>
      <c r="I4" t="s">
        <v>52</v>
      </c>
      <c r="J4">
        <f>SUMIF(Information!S:S,"Tuesday",Information!P:P)</f>
        <v>531</v>
      </c>
      <c r="N4" t="s">
        <v>20</v>
      </c>
      <c r="O4">
        <f>COUNTIFS(Information!S:S,"Tuesday",Information!H:H,"Y")</f>
        <v>35</v>
      </c>
      <c r="P4">
        <f>COUNTIFS(Information!S:S,"Tuesday",Information!K:K,"Y")</f>
        <v>15</v>
      </c>
    </row>
    <row r="5" spans="1:16">
      <c r="A5" t="s">
        <v>16</v>
      </c>
      <c r="C5">
        <v>16</v>
      </c>
      <c r="D5">
        <v>40</v>
      </c>
      <c r="E5">
        <v>31</v>
      </c>
      <c r="F5">
        <v>48</v>
      </c>
      <c r="G5">
        <v>35</v>
      </c>
      <c r="I5" t="s">
        <v>53</v>
      </c>
      <c r="J5">
        <f>SUMIF(Information!S:S,"Wednesday",Information!P:P)</f>
        <v>375</v>
      </c>
      <c r="N5" t="s">
        <v>21</v>
      </c>
      <c r="O5">
        <f>COUNTIFS(Information!S:S,"Wednesday",Information!H:H,"Y")</f>
        <v>32</v>
      </c>
      <c r="P5">
        <f>COUNTIFS(Information!S:S,"Wednesday",Information!K:K,"Y")</f>
        <v>11</v>
      </c>
    </row>
    <row r="6" spans="2:16">
      <c r="B6" t="s">
        <v>18</v>
      </c>
      <c r="C6">
        <v>9</v>
      </c>
      <c r="D6">
        <v>11</v>
      </c>
      <c r="E6">
        <v>22</v>
      </c>
      <c r="F6">
        <v>33</v>
      </c>
      <c r="G6">
        <v>0</v>
      </c>
      <c r="I6" t="s">
        <v>54</v>
      </c>
      <c r="J6">
        <f>SUMIF(Information!S:S,"Thursday",Information!P:P)</f>
        <v>329</v>
      </c>
      <c r="N6" t="s">
        <v>22</v>
      </c>
      <c r="O6">
        <f>COUNTIFS(Information!S:S,"Thursday",Information!H:H,"Y")</f>
        <v>33</v>
      </c>
      <c r="P6">
        <f>COUNTIFS(Information!S:S,"Thursday",Information!K:K,"Y")</f>
        <v>11</v>
      </c>
    </row>
    <row r="7" spans="2:16">
      <c r="B7" t="s">
        <v>17</v>
      </c>
      <c r="C7">
        <v>7</v>
      </c>
      <c r="D7">
        <v>29</v>
      </c>
      <c r="E7">
        <v>9</v>
      </c>
      <c r="F7">
        <v>15</v>
      </c>
      <c r="G7">
        <v>35</v>
      </c>
      <c r="I7" t="s">
        <v>55</v>
      </c>
      <c r="J7">
        <f>SUMIF(Information!S:S,"Friday",Information!P:P)</f>
        <v>677</v>
      </c>
      <c r="N7" t="s">
        <v>23</v>
      </c>
      <c r="O7">
        <f>COUNTIFS(Information!S:S,"Friday",Information!H:H,"Y")</f>
        <v>30</v>
      </c>
      <c r="P7">
        <f>COUNTIFS(Information!S:S,"Friday",Information!K:K,"Y")</f>
        <v>11</v>
      </c>
    </row>
    <row r="8" spans="1:16">
      <c r="A8" t="s">
        <v>26</v>
      </c>
      <c r="C8">
        <v>17</v>
      </c>
      <c r="D8">
        <v>46</v>
      </c>
      <c r="E8">
        <v>30</v>
      </c>
      <c r="F8">
        <v>68.5</v>
      </c>
      <c r="G8">
        <v>44</v>
      </c>
      <c r="I8" t="s">
        <v>56</v>
      </c>
      <c r="J8">
        <f>SUMIFS(Information!P:P,Information!S:S,"Saturday")</f>
        <v>520.2</v>
      </c>
      <c r="N8" t="s">
        <v>24</v>
      </c>
      <c r="O8">
        <f>COUNTIFS(Information!S:S,"Saturday",Information!H:H,"Y")</f>
        <v>32</v>
      </c>
      <c r="P8">
        <f>COUNTIFS(Information!S:S,"Saturday",Information!K:K,"Y")</f>
        <v>8</v>
      </c>
    </row>
    <row r="9" spans="2:16">
      <c r="B9" t="s">
        <v>18</v>
      </c>
      <c r="C9">
        <v>0</v>
      </c>
      <c r="D9">
        <v>0</v>
      </c>
      <c r="E9">
        <v>13</v>
      </c>
      <c r="F9">
        <v>54.5</v>
      </c>
      <c r="G9">
        <v>0</v>
      </c>
      <c r="I9" t="s">
        <v>57</v>
      </c>
      <c r="J9">
        <f>SUMIF(Information!S:S,"Sunday",Information!P:P)-900</f>
        <v>489</v>
      </c>
      <c r="N9" t="s">
        <v>25</v>
      </c>
      <c r="O9">
        <f>COUNTIFS(Information!S:S,"Sunday",Information!H:H,"Y")</f>
        <v>35</v>
      </c>
      <c r="P9">
        <f>COUNTIFS(Information!S:S,"Sunday",Information!K:K,"Y")</f>
        <v>12</v>
      </c>
    </row>
    <row r="10" spans="2:7">
      <c r="B10" t="s">
        <v>17</v>
      </c>
      <c r="C10">
        <v>17</v>
      </c>
      <c r="D10">
        <v>46</v>
      </c>
      <c r="E10">
        <v>17</v>
      </c>
      <c r="F10">
        <v>14</v>
      </c>
      <c r="G10">
        <v>44</v>
      </c>
    </row>
    <row r="11" spans="1:7">
      <c r="A11" t="s">
        <v>27</v>
      </c>
      <c r="C11">
        <v>48</v>
      </c>
      <c r="D11">
        <v>140</v>
      </c>
      <c r="E11">
        <v>118</v>
      </c>
      <c r="F11">
        <v>7.2</v>
      </c>
      <c r="G11">
        <v>54</v>
      </c>
    </row>
    <row r="12" spans="2:7">
      <c r="B12" t="s">
        <v>18</v>
      </c>
      <c r="C12">
        <v>0</v>
      </c>
      <c r="D12">
        <v>4</v>
      </c>
      <c r="E12">
        <v>37</v>
      </c>
      <c r="F12">
        <v>5.2</v>
      </c>
      <c r="G12">
        <v>0</v>
      </c>
    </row>
    <row r="13" spans="2:7">
      <c r="B13" t="s">
        <v>17</v>
      </c>
      <c r="C13">
        <v>48</v>
      </c>
      <c r="D13">
        <v>136</v>
      </c>
      <c r="E13">
        <v>81</v>
      </c>
      <c r="F13">
        <v>2</v>
      </c>
      <c r="G13">
        <v>54</v>
      </c>
    </row>
    <row r="14" spans="1:7">
      <c r="A14" t="s">
        <v>28</v>
      </c>
      <c r="C14">
        <v>42</v>
      </c>
      <c r="D14">
        <v>30</v>
      </c>
      <c r="E14">
        <v>117</v>
      </c>
      <c r="F14">
        <v>45</v>
      </c>
      <c r="G14">
        <v>47</v>
      </c>
    </row>
    <row r="15" spans="2:7">
      <c r="B15" t="s">
        <v>18</v>
      </c>
      <c r="C15">
        <v>10</v>
      </c>
      <c r="D15">
        <v>0</v>
      </c>
      <c r="E15">
        <v>27</v>
      </c>
      <c r="F15">
        <v>19</v>
      </c>
      <c r="G15">
        <v>0</v>
      </c>
    </row>
    <row r="16" spans="2:7">
      <c r="B16" t="s">
        <v>17</v>
      </c>
      <c r="C16">
        <v>32</v>
      </c>
      <c r="D16">
        <v>30</v>
      </c>
      <c r="E16">
        <v>90</v>
      </c>
      <c r="F16">
        <v>26</v>
      </c>
      <c r="G16">
        <v>47</v>
      </c>
    </row>
    <row r="17" spans="1:7">
      <c r="A17" t="s">
        <v>29</v>
      </c>
      <c r="C17">
        <v>41</v>
      </c>
      <c r="D17">
        <v>24</v>
      </c>
      <c r="E17">
        <v>21.5</v>
      </c>
      <c r="F17">
        <v>57</v>
      </c>
      <c r="G17">
        <v>20</v>
      </c>
    </row>
    <row r="18" spans="2:7">
      <c r="B18" t="s">
        <v>18</v>
      </c>
      <c r="C18">
        <v>9</v>
      </c>
      <c r="D18">
        <v>12</v>
      </c>
      <c r="E18">
        <v>11.5</v>
      </c>
      <c r="F18">
        <v>43</v>
      </c>
      <c r="G18">
        <v>0</v>
      </c>
    </row>
    <row r="19" spans="2:7">
      <c r="B19" t="s">
        <v>17</v>
      </c>
      <c r="C19">
        <v>32</v>
      </c>
      <c r="D19">
        <v>12</v>
      </c>
      <c r="E19">
        <v>10</v>
      </c>
      <c r="F19">
        <v>14</v>
      </c>
      <c r="G19">
        <v>20</v>
      </c>
    </row>
    <row r="20" spans="1:7">
      <c r="A20" t="s">
        <v>30</v>
      </c>
      <c r="C20">
        <v>8</v>
      </c>
      <c r="D20">
        <v>5</v>
      </c>
      <c r="E20">
        <v>0</v>
      </c>
      <c r="F20">
        <v>73</v>
      </c>
      <c r="G20">
        <v>20</v>
      </c>
    </row>
    <row r="21" spans="2:7">
      <c r="B21" t="s">
        <v>18</v>
      </c>
      <c r="C21">
        <v>8</v>
      </c>
      <c r="D21">
        <v>5</v>
      </c>
      <c r="E21">
        <v>0</v>
      </c>
      <c r="F21">
        <v>63</v>
      </c>
      <c r="G21">
        <v>0</v>
      </c>
    </row>
    <row r="22" spans="2:7">
      <c r="B22" t="s">
        <v>17</v>
      </c>
      <c r="C22">
        <v>0</v>
      </c>
      <c r="D22">
        <v>0</v>
      </c>
      <c r="E22">
        <v>0</v>
      </c>
      <c r="F22">
        <v>10</v>
      </c>
      <c r="G22">
        <v>20</v>
      </c>
    </row>
    <row r="23" spans="1:7">
      <c r="A23" t="s">
        <v>31</v>
      </c>
      <c r="C23">
        <v>55</v>
      </c>
      <c r="D23">
        <v>0</v>
      </c>
      <c r="E23">
        <v>80</v>
      </c>
      <c r="F23">
        <v>51</v>
      </c>
      <c r="G23">
        <v>12</v>
      </c>
    </row>
    <row r="24" spans="2:7">
      <c r="B24" t="s">
        <v>18</v>
      </c>
      <c r="C24">
        <v>47</v>
      </c>
      <c r="D24">
        <v>0</v>
      </c>
      <c r="E24">
        <v>80</v>
      </c>
      <c r="F24">
        <v>51</v>
      </c>
      <c r="G24">
        <v>0</v>
      </c>
    </row>
    <row r="25" spans="2:7">
      <c r="B25" t="s">
        <v>17</v>
      </c>
      <c r="C25">
        <v>8</v>
      </c>
      <c r="D25">
        <v>0</v>
      </c>
      <c r="E25">
        <v>0</v>
      </c>
      <c r="F25">
        <v>0</v>
      </c>
      <c r="G25">
        <v>12</v>
      </c>
    </row>
    <row r="26" spans="1:7">
      <c r="A26" t="s">
        <v>32</v>
      </c>
      <c r="C26">
        <v>35</v>
      </c>
      <c r="D26">
        <v>0</v>
      </c>
      <c r="E26">
        <v>28</v>
      </c>
      <c r="F26">
        <v>53</v>
      </c>
      <c r="G26">
        <v>12</v>
      </c>
    </row>
    <row r="27" spans="2:7">
      <c r="B27" t="s">
        <v>18</v>
      </c>
      <c r="C27">
        <v>29</v>
      </c>
      <c r="D27">
        <v>0</v>
      </c>
      <c r="E27">
        <v>0</v>
      </c>
      <c r="F27">
        <v>47</v>
      </c>
      <c r="G27">
        <v>0</v>
      </c>
    </row>
    <row r="28" spans="2:7">
      <c r="B28" t="s">
        <v>17</v>
      </c>
      <c r="C28">
        <v>6</v>
      </c>
      <c r="D28">
        <v>0</v>
      </c>
      <c r="E28">
        <v>28</v>
      </c>
      <c r="F28">
        <v>6</v>
      </c>
      <c r="G28">
        <v>12</v>
      </c>
    </row>
    <row r="29" spans="1:7">
      <c r="A29" t="s">
        <v>33</v>
      </c>
      <c r="C29">
        <v>50</v>
      </c>
      <c r="D29">
        <v>13</v>
      </c>
      <c r="E29">
        <v>37</v>
      </c>
      <c r="F29">
        <v>32</v>
      </c>
      <c r="G29">
        <v>43</v>
      </c>
    </row>
    <row r="30" spans="2:7">
      <c r="B30" t="s">
        <v>18</v>
      </c>
      <c r="C30">
        <v>40</v>
      </c>
      <c r="D30">
        <v>0</v>
      </c>
      <c r="E30">
        <v>19</v>
      </c>
      <c r="F30">
        <v>20</v>
      </c>
      <c r="G30">
        <v>37</v>
      </c>
    </row>
    <row r="31" spans="2:7">
      <c r="B31" t="s">
        <v>17</v>
      </c>
      <c r="C31">
        <v>10</v>
      </c>
      <c r="D31">
        <v>13</v>
      </c>
      <c r="E31">
        <v>18</v>
      </c>
      <c r="F31">
        <v>12</v>
      </c>
      <c r="G31">
        <v>6</v>
      </c>
    </row>
    <row r="32" spans="1:7">
      <c r="A32" t="s">
        <v>41</v>
      </c>
      <c r="C32">
        <v>312</v>
      </c>
      <c r="D32">
        <v>298</v>
      </c>
      <c r="E32">
        <v>462.5</v>
      </c>
      <c r="F32">
        <v>434.7</v>
      </c>
      <c r="G32">
        <v>287</v>
      </c>
    </row>
  </sheetData>
  <pageMargins left="0.75" right="0.75" top="1" bottom="1" header="0.5" footer="0.5"/>
  <headerFooter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Information</vt:lpstr>
      <vt:lpstr>Summary</vt:lpstr>
      <vt:lpstr>Studying and Sleeping schedules</vt:lpstr>
      <vt:lpstr>Spendings on food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Αργύρης</dc:creator>
  <cp:lastModifiedBy>Αργύρης</cp:lastModifiedBy>
  <dcterms:created xsi:type="dcterms:W3CDTF">2024-09-23T09:33:00Z</dcterms:created>
  <dcterms:modified xsi:type="dcterms:W3CDTF">2024-09-29T14:31:39Z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265E92E3A20C4708B635DD6269A7B8D3_13</vt:lpwstr>
  </property>
  <property fmtid="{D5CDD505-2E9C-101B-9397-08002B2CF9AE}" pid="3" name="KSOProductBuildVer">
    <vt:lpwstr>1033-12.2.0.18545</vt:lpwstr>
  </property>
</Properties>
</file>