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roa\Desktop\"/>
    </mc:Choice>
  </mc:AlternateContent>
  <xr:revisionPtr revIDLastSave="0" documentId="8_{F041D66F-1637-41F7-8F44-3F8C18998E29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ROM&amp;TUG&amp;SMW" sheetId="1" r:id="rId1"/>
    <sheet name="Ag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4" i="3"/>
  <c r="C3" i="3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I27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R26" i="1"/>
  <c r="AS26" i="1"/>
  <c r="AT26" i="1"/>
  <c r="AU26" i="1"/>
  <c r="AV26" i="1"/>
  <c r="AH26" i="1"/>
  <c r="AI26" i="1"/>
  <c r="AJ26" i="1"/>
  <c r="AK26" i="1"/>
  <c r="AL26" i="1"/>
  <c r="AM26" i="1"/>
  <c r="AN26" i="1"/>
  <c r="AO26" i="1"/>
  <c r="AP26" i="1"/>
  <c r="AQ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F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I24" i="1"/>
  <c r="AV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I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T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F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F26" i="1"/>
  <c r="F25" i="1"/>
  <c r="AH24" i="1"/>
  <c r="AH23" i="1"/>
  <c r="AI18" i="1"/>
  <c r="AV9" i="1"/>
  <c r="AU9" i="1"/>
  <c r="AT9" i="1"/>
  <c r="AS9" i="1"/>
  <c r="AV4" i="1"/>
  <c r="AU4" i="1"/>
  <c r="AV5" i="1"/>
  <c r="AV6" i="1"/>
  <c r="AV7" i="1"/>
  <c r="AV8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9" i="1"/>
  <c r="AI20" i="1"/>
  <c r="AI21" i="1"/>
  <c r="AI2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U5" i="1"/>
  <c r="AU6" i="1"/>
  <c r="AU7" i="1"/>
  <c r="AU8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T4" i="1"/>
  <c r="AT5" i="1"/>
  <c r="AT6" i="1"/>
  <c r="AT7" i="1"/>
  <c r="AT8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S4" i="1"/>
  <c r="AS5" i="1"/>
  <c r="AS6" i="1"/>
  <c r="AS7" i="1"/>
  <c r="AS8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C31" i="1"/>
  <c r="C30" i="1"/>
  <c r="C28" i="1"/>
  <c r="C27" i="1"/>
  <c r="C25" i="1"/>
  <c r="C24" i="1"/>
</calcChain>
</file>

<file path=xl/sharedStrings.xml><?xml version="1.0" encoding="utf-8"?>
<sst xmlns="http://schemas.openxmlformats.org/spreadsheetml/2006/main" count="141" uniqueCount="79">
  <si>
    <t>ID</t>
  </si>
  <si>
    <t>Sexo</t>
  </si>
  <si>
    <t>Edad</t>
  </si>
  <si>
    <t>Diagnostico</t>
  </si>
  <si>
    <t>M</t>
  </si>
  <si>
    <t>INFARTO TALÁMICO IZQUIERDO - ICTUS ISQUÉMICO</t>
  </si>
  <si>
    <t>F</t>
  </si>
  <si>
    <t>ICTUS EN CÁPSULA INTERNA IZQUIERDA</t>
  </si>
  <si>
    <t>ICTUS ISQUÉMICO EN CARÓTIDA INTERNA DERECHA</t>
  </si>
  <si>
    <t>HIDROCEFALIA OBSTRUCTIVA SECUNDARIA A HEMORRAGIA DE ANGIOMA AVERNOSOS SECUNDARIOS A RADIOTERAPIA CRANEAL</t>
  </si>
  <si>
    <t>ICTUS ISQUÉMICO ACM DERECHO</t>
  </si>
  <si>
    <t>ICTUS HEMORRÁGICO EN NÚCLEOS DE LA BASE IZQUIERDA</t>
  </si>
  <si>
    <t xml:space="preserve">Grupo </t>
  </si>
  <si>
    <t>TUG</t>
  </si>
  <si>
    <t>6Min (metros)</t>
  </si>
  <si>
    <t>TUG (segs)</t>
  </si>
  <si>
    <t xml:space="preserve">Flexion Rod. Izq. Activo. </t>
  </si>
  <si>
    <t xml:space="preserve">Flexion Rod. Izq. Pasivo. </t>
  </si>
  <si>
    <t xml:space="preserve">Flexion Rod. Dcha. Activo. </t>
  </si>
  <si>
    <t xml:space="preserve">Flexion Rod. Dcha. Pasivo. </t>
  </si>
  <si>
    <t xml:space="preserve">Flexion  Cad. Izq. Activo. </t>
  </si>
  <si>
    <t xml:space="preserve">Flexion Cad. Izq. Pasivo. </t>
  </si>
  <si>
    <t xml:space="preserve">Flexion Cad. Dcha. Activo. </t>
  </si>
  <si>
    <t xml:space="preserve">Flexion Cad. Dcha. Pasivo. </t>
  </si>
  <si>
    <t>MEDIDAS INICIALES</t>
  </si>
  <si>
    <t>GE</t>
  </si>
  <si>
    <t>INFARTO CEREBRAL ARTERIA CEREBRAL MEDIA IZQUIERDA</t>
  </si>
  <si>
    <t>GC</t>
  </si>
  <si>
    <t>ACV HEMORRÁGICO FOSA SUPERIOR, VERMIX CEREBELOSOS, AMBOS HEMISFERIOS</t>
  </si>
  <si>
    <t>ACV ISQUÉMICO (HEMIPROTUBERANCIA DERECHA)</t>
  </si>
  <si>
    <t>SÍNDROME GUILLAIN BARRÉ</t>
  </si>
  <si>
    <t xml:space="preserve">Extension Rod. Izq. Activo. </t>
  </si>
  <si>
    <t xml:space="preserve">Extension Rod. Izq. Pasivo. </t>
  </si>
  <si>
    <t xml:space="preserve">Extension Rod. Dcha. Activo. </t>
  </si>
  <si>
    <t xml:space="preserve">Extension Rod. Dcha. Pasivo. </t>
  </si>
  <si>
    <t>SÍNDROME DE GUILLAIN- BARRÉ</t>
  </si>
  <si>
    <t>MEDIDAS FINALES</t>
  </si>
  <si>
    <t>SD</t>
  </si>
  <si>
    <t>Edad GC</t>
  </si>
  <si>
    <t>Edad GE</t>
  </si>
  <si>
    <t>Incrementos TUG</t>
  </si>
  <si>
    <t>Incremento Flexion Rod. Izq. Activa</t>
  </si>
  <si>
    <t xml:space="preserve">Incremento Extension Rod. Izq. Activo. </t>
  </si>
  <si>
    <t xml:space="preserve">Incremento Flexion Rod. Izq. Pasivo. </t>
  </si>
  <si>
    <t xml:space="preserve">Incremento Extension Rod. Izq. Pasivo. </t>
  </si>
  <si>
    <t xml:space="preserve">Incremento Flexion Rod. Dcha. Activo. </t>
  </si>
  <si>
    <t xml:space="preserve">Incremento Extension Rod. Dcha. Activo. </t>
  </si>
  <si>
    <t xml:space="preserve">Incremento Flexion Rod. Dcha. Pasivo. </t>
  </si>
  <si>
    <t xml:space="preserve">Incremento  Extension Rod. Dcha. Pasivo. </t>
  </si>
  <si>
    <t xml:space="preserve">Incremento Flexion  Cad. Izq. Activo. </t>
  </si>
  <si>
    <t xml:space="preserve">Incremento Flexion Cad. Izq. Pasivo. </t>
  </si>
  <si>
    <t xml:space="preserve">Incremento  Flexion Cad. Dcha. Activo. </t>
  </si>
  <si>
    <t xml:space="preserve">Incremento Flexion Cad. Dcha. Pasivo. </t>
  </si>
  <si>
    <t>HEMORRAGIA GANGLIOS BASALES IZQUIERDOS (Hemiparesia)</t>
  </si>
  <si>
    <t>HEMORRAGIA SUBARACNOIDEA MASIVA (Hemiparesia)</t>
  </si>
  <si>
    <t>ICTUS HEMORRÁGICO INTRAPARENQUIMATOSA EN GANGLIOS BASALES (Hemiparesia)</t>
  </si>
  <si>
    <t xml:space="preserve">ACV ISQUÉMICO - ACMD </t>
  </si>
  <si>
    <t xml:space="preserve">TCE LEVE </t>
  </si>
  <si>
    <t xml:space="preserve">ANEURISMA ARTERIA COMUNICANTE CEREBRAL DERECHA </t>
  </si>
  <si>
    <t xml:space="preserve">LEUCOENCEFALOPATÍA MULTIFOCAL PROGRESIVA </t>
  </si>
  <si>
    <t xml:space="preserve">ICTUS ISQUÉMICO ACN DERECHO </t>
  </si>
  <si>
    <t>FLKA</t>
  </si>
  <si>
    <t>ELKA</t>
  </si>
  <si>
    <t>FLKP</t>
  </si>
  <si>
    <t>ELKP</t>
  </si>
  <si>
    <t>ERKA</t>
  </si>
  <si>
    <t>FRKP</t>
  </si>
  <si>
    <t>ERKP</t>
  </si>
  <si>
    <t>FLHA</t>
  </si>
  <si>
    <t>FLHP</t>
  </si>
  <si>
    <t>FRHA</t>
  </si>
  <si>
    <t>FRHP</t>
  </si>
  <si>
    <t>SMW</t>
  </si>
  <si>
    <t>Incrementos 6Min</t>
  </si>
  <si>
    <t>FRKA</t>
  </si>
  <si>
    <t>P</t>
  </si>
  <si>
    <t>Mean</t>
  </si>
  <si>
    <t>Ages - EG</t>
  </si>
  <si>
    <t>Ages -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</si>
</sst>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2" xfId="0" applyFont="1" applyBorder="1"/>
    <xf numFmtId="0" fontId="3" fillId="0" borderId="2" xfId="0" applyFont="1" applyBorder="1"/>
    <xf numFmtId="0" fontId="3" fillId="0" borderId="1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9" xfId="0" applyFont="1" applyBorder="1"/>
    <xf numFmtId="0" fontId="3" fillId="0" borderId="10" xfId="0" applyFont="1" applyBorder="1"/>
    <xf numFmtId="0" fontId="2" fillId="5" borderId="3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3" fillId="7" borderId="7" xfId="0" applyFont="1" applyFill="1" applyBorder="1"/>
    <xf numFmtId="0" fontId="3" fillId="0" borderId="14" xfId="0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8" borderId="7" xfId="0" applyFont="1" applyFill="1" applyBorder="1"/>
    <xf numFmtId="0" fontId="3" fillId="8" borderId="15" xfId="0" applyFont="1" applyFill="1" applyBorder="1"/>
    <xf numFmtId="0" fontId="3" fillId="7" borderId="5" xfId="0" applyFont="1" applyFill="1" applyBorder="1"/>
    <xf numFmtId="0" fontId="0" fillId="6" borderId="0" xfId="0" applyFill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left" vertical="center"/>
    </xf>
    <xf numFmtId="0" fontId="0" fillId="8" borderId="0" xfId="0" applyFill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Experimental Group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'ROM&amp;TUG&amp;SMW'!$AI$25:$AV$25</c:f>
              <c:strCache>
                <c:ptCount val="14"/>
                <c:pt idx="0">
                  <c:v>TUG</c:v>
                </c:pt>
                <c:pt idx="1">
                  <c:v>SMW</c:v>
                </c:pt>
                <c:pt idx="2">
                  <c:v>FLKA</c:v>
                </c:pt>
                <c:pt idx="3">
                  <c:v>ELKA</c:v>
                </c:pt>
                <c:pt idx="4">
                  <c:v>FLKP</c:v>
                </c:pt>
                <c:pt idx="5">
                  <c:v>ELKP</c:v>
                </c:pt>
                <c:pt idx="6">
                  <c:v>FRKA</c:v>
                </c:pt>
                <c:pt idx="7">
                  <c:v>ERKA</c:v>
                </c:pt>
                <c:pt idx="8">
                  <c:v>FRKP</c:v>
                </c:pt>
                <c:pt idx="9">
                  <c:v>ERKP</c:v>
                </c:pt>
                <c:pt idx="10">
                  <c:v>FLHA</c:v>
                </c:pt>
                <c:pt idx="11">
                  <c:v>FLHP</c:v>
                </c:pt>
                <c:pt idx="12">
                  <c:v>FRHA</c:v>
                </c:pt>
                <c:pt idx="13">
                  <c:v>FRHP</c:v>
                </c:pt>
              </c:strCache>
            </c:strRef>
          </c:cat>
          <c:val>
            <c:numRef>
              <c:f>'ROM&amp;TUG&amp;SMW'!$AI$23:$AV$23</c:f>
              <c:numCache>
                <c:formatCode>General</c:formatCode>
                <c:ptCount val="14"/>
                <c:pt idx="0">
                  <c:v>-3.0073332576305396</c:v>
                </c:pt>
                <c:pt idx="1">
                  <c:v>71.60702382661502</c:v>
                </c:pt>
                <c:pt idx="2">
                  <c:v>4.2728882725047423</c:v>
                </c:pt>
                <c:pt idx="3">
                  <c:v>3.2809458014948509</c:v>
                </c:pt>
                <c:pt idx="4">
                  <c:v>-3.484123694733436</c:v>
                </c:pt>
                <c:pt idx="5">
                  <c:v>4.9495345728561295</c:v>
                </c:pt>
                <c:pt idx="6">
                  <c:v>8.9806011549339662</c:v>
                </c:pt>
                <c:pt idx="7">
                  <c:v>8.3309314023693855</c:v>
                </c:pt>
                <c:pt idx="8">
                  <c:v>-0.65642969409635499</c:v>
                </c:pt>
                <c:pt idx="9">
                  <c:v>1.5794829900604654</c:v>
                </c:pt>
                <c:pt idx="10">
                  <c:v>26.304215924842531</c:v>
                </c:pt>
                <c:pt idx="11">
                  <c:v>2.6176656233943647</c:v>
                </c:pt>
                <c:pt idx="12">
                  <c:v>0.28795230851019438</c:v>
                </c:pt>
                <c:pt idx="13">
                  <c:v>3.6901715077025585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4967-BB03-93BF23C7E511}"/>
            </c:ext>
          </c:extLst>
        </c:ser>
        <c:ser>
          <c:idx val="1"/>
          <c:order val="1"/>
          <c:tx>
            <c:v>Control Group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'ROM&amp;TUG&amp;SMW'!$AI$25:$AV$25</c:f>
              <c:strCache>
                <c:ptCount val="14"/>
                <c:pt idx="0">
                  <c:v>TUG</c:v>
                </c:pt>
                <c:pt idx="1">
                  <c:v>SMW</c:v>
                </c:pt>
                <c:pt idx="2">
                  <c:v>FLKA</c:v>
                </c:pt>
                <c:pt idx="3">
                  <c:v>ELKA</c:v>
                </c:pt>
                <c:pt idx="4">
                  <c:v>FLKP</c:v>
                </c:pt>
                <c:pt idx="5">
                  <c:v>ELKP</c:v>
                </c:pt>
                <c:pt idx="6">
                  <c:v>FRKA</c:v>
                </c:pt>
                <c:pt idx="7">
                  <c:v>ERKA</c:v>
                </c:pt>
                <c:pt idx="8">
                  <c:v>FRKP</c:v>
                </c:pt>
                <c:pt idx="9">
                  <c:v>ERKP</c:v>
                </c:pt>
                <c:pt idx="10">
                  <c:v>FLHA</c:v>
                </c:pt>
                <c:pt idx="11">
                  <c:v>FLHP</c:v>
                </c:pt>
                <c:pt idx="12">
                  <c:v>FRHA</c:v>
                </c:pt>
                <c:pt idx="13">
                  <c:v>FRHP</c:v>
                </c:pt>
              </c:strCache>
            </c:strRef>
          </c:cat>
          <c:val>
            <c:numRef>
              <c:f>'ROM&amp;TUG&amp;SMW'!$AI$24:$AV$24</c:f>
              <c:numCache>
                <c:formatCode>General</c:formatCode>
                <c:ptCount val="14"/>
                <c:pt idx="0">
                  <c:v>-8.4524622914506313</c:v>
                </c:pt>
                <c:pt idx="1">
                  <c:v>22.370906382858649</c:v>
                </c:pt>
                <c:pt idx="2">
                  <c:v>1.6280005031372262</c:v>
                </c:pt>
                <c:pt idx="3">
                  <c:v>26.698341856942569</c:v>
                </c:pt>
                <c:pt idx="4">
                  <c:v>-1.6681733921854704</c:v>
                </c:pt>
                <c:pt idx="5">
                  <c:v>14.911183703402395</c:v>
                </c:pt>
                <c:pt idx="6">
                  <c:v>5.3588757200052282</c:v>
                </c:pt>
                <c:pt idx="7">
                  <c:v>2.2166848004602961</c:v>
                </c:pt>
                <c:pt idx="8">
                  <c:v>-9.3508334718699881</c:v>
                </c:pt>
                <c:pt idx="9">
                  <c:v>25.285096254735301</c:v>
                </c:pt>
                <c:pt idx="10">
                  <c:v>1.2114218427738197</c:v>
                </c:pt>
                <c:pt idx="11">
                  <c:v>-1.4284858907716758</c:v>
                </c:pt>
                <c:pt idx="12">
                  <c:v>5.6071654429954636</c:v>
                </c:pt>
                <c:pt idx="13">
                  <c:v>-1.1310387326581806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4-4967-BB03-93BF23C7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1564975"/>
        <c:axId val="2031565391"/>
      </c:barChart>
      <c:catAx>
        <c:axId val="203156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16129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5391"/>
        <c:crosses val="autoZero"/>
        <c:auto val="1"/>
        <c:lblAlgn val="ctr"/>
        <c:lblOffset val="100"/>
        <c:noMultiLvlLbl val="0"/>
      </c:catAx>
      <c:valAx>
        <c:axId val="20315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Experimental Group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'ROM&amp;TUG&amp;SMW'!$AI$25:$AV$25</c:f>
              <c:strCache>
                <c:ptCount val="14"/>
                <c:pt idx="0">
                  <c:v>TUG</c:v>
                </c:pt>
                <c:pt idx="1">
                  <c:v>SMW</c:v>
                </c:pt>
                <c:pt idx="2">
                  <c:v>FLKA</c:v>
                </c:pt>
                <c:pt idx="3">
                  <c:v>ELKA</c:v>
                </c:pt>
                <c:pt idx="4">
                  <c:v>FLKP</c:v>
                </c:pt>
                <c:pt idx="5">
                  <c:v>ELKP</c:v>
                </c:pt>
                <c:pt idx="6">
                  <c:v>FRKA</c:v>
                </c:pt>
                <c:pt idx="7">
                  <c:v>ERKA</c:v>
                </c:pt>
                <c:pt idx="8">
                  <c:v>FRKP</c:v>
                </c:pt>
                <c:pt idx="9">
                  <c:v>ERKP</c:v>
                </c:pt>
                <c:pt idx="10">
                  <c:v>FLHA</c:v>
                </c:pt>
                <c:pt idx="11">
                  <c:v>FLHP</c:v>
                </c:pt>
                <c:pt idx="12">
                  <c:v>FRHA</c:v>
                </c:pt>
                <c:pt idx="13">
                  <c:v>FRHP</c:v>
                </c:pt>
              </c:strCache>
            </c:strRef>
          </c:cat>
          <c:val>
            <c:numRef>
              <c:f>'ROM&amp;TUG&amp;SMW'!$AI$23:$AV$23</c:f>
              <c:numCache>
                <c:formatCode>General</c:formatCode>
                <c:ptCount val="14"/>
                <c:pt idx="0">
                  <c:v>-3.0073332576305396</c:v>
                </c:pt>
                <c:pt idx="1">
                  <c:v>71.60702382661502</c:v>
                </c:pt>
                <c:pt idx="2">
                  <c:v>4.2728882725047423</c:v>
                </c:pt>
                <c:pt idx="3">
                  <c:v>3.2809458014948509</c:v>
                </c:pt>
                <c:pt idx="4">
                  <c:v>-3.484123694733436</c:v>
                </c:pt>
                <c:pt idx="5">
                  <c:v>4.9495345728561295</c:v>
                </c:pt>
                <c:pt idx="6">
                  <c:v>8.9806011549339662</c:v>
                </c:pt>
                <c:pt idx="7">
                  <c:v>8.3309314023693855</c:v>
                </c:pt>
                <c:pt idx="8">
                  <c:v>-0.65642969409635499</c:v>
                </c:pt>
                <c:pt idx="9">
                  <c:v>1.5794829900604654</c:v>
                </c:pt>
                <c:pt idx="10">
                  <c:v>26.304215924842531</c:v>
                </c:pt>
                <c:pt idx="11">
                  <c:v>2.6176656233943647</c:v>
                </c:pt>
                <c:pt idx="12">
                  <c:v>0.28795230851019438</c:v>
                </c:pt>
                <c:pt idx="13">
                  <c:v>3.6901715077025585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3-4BAD-9596-90445F7D0DF5}"/>
            </c:ext>
          </c:extLst>
        </c:ser>
        <c:ser>
          <c:idx val="1"/>
          <c:order val="1"/>
          <c:tx>
            <c:v>Control Group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'ROM&amp;TUG&amp;SMW'!$AI$25:$AV$25</c:f>
              <c:strCache>
                <c:ptCount val="14"/>
                <c:pt idx="0">
                  <c:v>TUG</c:v>
                </c:pt>
                <c:pt idx="1">
                  <c:v>SMW</c:v>
                </c:pt>
                <c:pt idx="2">
                  <c:v>FLKA</c:v>
                </c:pt>
                <c:pt idx="3">
                  <c:v>ELKA</c:v>
                </c:pt>
                <c:pt idx="4">
                  <c:v>FLKP</c:v>
                </c:pt>
                <c:pt idx="5">
                  <c:v>ELKP</c:v>
                </c:pt>
                <c:pt idx="6">
                  <c:v>FRKA</c:v>
                </c:pt>
                <c:pt idx="7">
                  <c:v>ERKA</c:v>
                </c:pt>
                <c:pt idx="8">
                  <c:v>FRKP</c:v>
                </c:pt>
                <c:pt idx="9">
                  <c:v>ERKP</c:v>
                </c:pt>
                <c:pt idx="10">
                  <c:v>FLHA</c:v>
                </c:pt>
                <c:pt idx="11">
                  <c:v>FLHP</c:v>
                </c:pt>
                <c:pt idx="12">
                  <c:v>FRHA</c:v>
                </c:pt>
                <c:pt idx="13">
                  <c:v>FRHP</c:v>
                </c:pt>
              </c:strCache>
            </c:strRef>
          </c:cat>
          <c:val>
            <c:numRef>
              <c:f>'ROM&amp;TUG&amp;SMW'!$AI$24:$AV$24</c:f>
              <c:numCache>
                <c:formatCode>General</c:formatCode>
                <c:ptCount val="14"/>
                <c:pt idx="0">
                  <c:v>-8.4524622914506313</c:v>
                </c:pt>
                <c:pt idx="1">
                  <c:v>22.370906382858649</c:v>
                </c:pt>
                <c:pt idx="2">
                  <c:v>1.6280005031372262</c:v>
                </c:pt>
                <c:pt idx="3">
                  <c:v>26.698341856942569</c:v>
                </c:pt>
                <c:pt idx="4">
                  <c:v>-1.6681733921854704</c:v>
                </c:pt>
                <c:pt idx="5">
                  <c:v>14.911183703402395</c:v>
                </c:pt>
                <c:pt idx="6">
                  <c:v>5.3588757200052282</c:v>
                </c:pt>
                <c:pt idx="7">
                  <c:v>2.2166848004602961</c:v>
                </c:pt>
                <c:pt idx="8">
                  <c:v>-9.3508334718699881</c:v>
                </c:pt>
                <c:pt idx="9">
                  <c:v>25.285096254735301</c:v>
                </c:pt>
                <c:pt idx="10">
                  <c:v>1.2114218427738197</c:v>
                </c:pt>
                <c:pt idx="11">
                  <c:v>-1.4284858907716758</c:v>
                </c:pt>
                <c:pt idx="12">
                  <c:v>5.6071654429954636</c:v>
                </c:pt>
                <c:pt idx="13">
                  <c:v>-1.1310387326581806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3-4BAD-9596-90445F7D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1564975"/>
        <c:axId val="2031565391"/>
      </c:barChart>
      <c:catAx>
        <c:axId val="203156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16129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5391"/>
        <c:crosses val="autoZero"/>
        <c:auto val="1"/>
        <c:lblAlgn val="ctr"/>
        <c:lblOffset val="100"/>
        <c:noMultiLvlLbl val="0"/>
      </c:catAx>
      <c:valAx>
        <c:axId val="20315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Increment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27444</xdr:colOff>
      <xdr:row>30</xdr:row>
      <xdr:rowOff>26265</xdr:rowOff>
    </xdr:from>
    <xdr:to>
      <xdr:col>43</xdr:col>
      <xdr:colOff>1216010</xdr:colOff>
      <xdr:row>60</xdr:row>
      <xdr:rowOff>71818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DE7D-0C10-4B68-8359-6FA6DC11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</xdr:colOff>
      <xdr:row>61</xdr:row>
      <xdr:rowOff>0</xdr:rowOff>
    </xdr:from>
    <xdr:to>
      <xdr:col>43</xdr:col>
      <xdr:colOff>1207616</xdr:colOff>
      <xdr:row>91</xdr:row>
      <xdr:rowOff>64603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45784-85D5-4158-BB15-46C20526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"/>
  <sheetViews>
    <sheetView tabSelected="1" topLeftCell="AH24" zoomScale="80" zoomScaleNormal="80" workbookViewId="0">
      <selection activeCell="AU74" sqref="AU74"/>
    </sheetView>
  </sheetViews>
  <sheetFormatPr defaultRowHeight="14.4" x14ac:dyDescent="0.3"/>
  <cols>
    <col min="1" max="1" width="10.88671875" customWidth="1"/>
    <col min="2" max="2" width="7.33203125" customWidth="1"/>
    <col min="4" max="4" width="44" customWidth="1"/>
    <col min="6" max="6" width="14" customWidth="1"/>
    <col min="7" max="7" width="17.6640625" customWidth="1"/>
    <col min="8" max="9" width="14.44140625" customWidth="1"/>
    <col min="10" max="13" width="14" customWidth="1"/>
    <col min="14" max="15" width="14.33203125" customWidth="1"/>
    <col min="16" max="16" width="15.21875" customWidth="1"/>
    <col min="17" max="17" width="14.44140625" customWidth="1"/>
    <col min="18" max="18" width="15.109375" customWidth="1"/>
    <col min="19" max="19" width="14.77734375" customWidth="1"/>
    <col min="20" max="20" width="17" customWidth="1"/>
    <col min="21" max="21" width="17.33203125" customWidth="1"/>
    <col min="22" max="22" width="13.33203125" customWidth="1"/>
    <col min="23" max="23" width="14.5546875" customWidth="1"/>
    <col min="24" max="25" width="14" customWidth="1"/>
    <col min="26" max="27" width="14.33203125" customWidth="1"/>
    <col min="28" max="29" width="14" customWidth="1"/>
    <col min="30" max="30" width="13.44140625" customWidth="1"/>
    <col min="31" max="31" width="12.6640625" customWidth="1"/>
    <col min="32" max="32" width="13.33203125" customWidth="1"/>
    <col min="33" max="33" width="14.109375" customWidth="1"/>
    <col min="34" max="34" width="5.88671875" customWidth="1"/>
    <col min="35" max="35" width="17.109375" customWidth="1"/>
    <col min="36" max="36" width="16.77734375" customWidth="1"/>
    <col min="37" max="37" width="18.109375" customWidth="1"/>
    <col min="38" max="38" width="17.77734375" customWidth="1"/>
    <col min="39" max="39" width="18.21875" customWidth="1"/>
    <col min="40" max="40" width="18.109375" customWidth="1"/>
    <col min="41" max="41" width="17.21875" customWidth="1"/>
    <col min="42" max="44" width="18.21875" customWidth="1"/>
    <col min="45" max="45" width="18.109375" customWidth="1"/>
    <col min="46" max="46" width="18.44140625" customWidth="1"/>
    <col min="47" max="47" width="18.109375" customWidth="1"/>
    <col min="48" max="48" width="14.5546875" customWidth="1"/>
  </cols>
  <sheetData>
    <row r="1" spans="1:48" ht="17.399999999999999" customHeight="1" thickBot="1" x14ac:dyDescent="0.35">
      <c r="A1" s="47" t="s">
        <v>0</v>
      </c>
      <c r="B1" s="49" t="s">
        <v>1</v>
      </c>
      <c r="C1" s="49" t="s">
        <v>2</v>
      </c>
      <c r="D1" s="49" t="s">
        <v>3</v>
      </c>
      <c r="E1" s="51" t="s">
        <v>12</v>
      </c>
      <c r="F1" s="53" t="s">
        <v>24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43" t="s">
        <v>36</v>
      </c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39"/>
    </row>
    <row r="2" spans="1:48" ht="45.6" customHeight="1" x14ac:dyDescent="0.3">
      <c r="A2" s="48"/>
      <c r="B2" s="50"/>
      <c r="C2" s="50"/>
      <c r="D2" s="50"/>
      <c r="E2" s="52"/>
      <c r="F2" s="6" t="s">
        <v>15</v>
      </c>
      <c r="G2" s="2" t="s">
        <v>14</v>
      </c>
      <c r="H2" s="3" t="s">
        <v>16</v>
      </c>
      <c r="I2" s="3" t="s">
        <v>31</v>
      </c>
      <c r="J2" s="3" t="s">
        <v>17</v>
      </c>
      <c r="K2" s="3" t="s">
        <v>32</v>
      </c>
      <c r="L2" s="3" t="s">
        <v>18</v>
      </c>
      <c r="M2" s="3" t="s">
        <v>33</v>
      </c>
      <c r="N2" s="3" t="s">
        <v>19</v>
      </c>
      <c r="O2" s="3" t="s">
        <v>34</v>
      </c>
      <c r="P2" s="3" t="s">
        <v>20</v>
      </c>
      <c r="Q2" s="3" t="s">
        <v>21</v>
      </c>
      <c r="R2" s="3" t="s">
        <v>22</v>
      </c>
      <c r="S2" s="7" t="s">
        <v>23</v>
      </c>
      <c r="T2" s="8" t="s">
        <v>15</v>
      </c>
      <c r="U2" s="4" t="s">
        <v>14</v>
      </c>
      <c r="V2" s="5" t="s">
        <v>16</v>
      </c>
      <c r="W2" s="5" t="s">
        <v>31</v>
      </c>
      <c r="X2" s="5" t="s">
        <v>17</v>
      </c>
      <c r="Y2" s="5" t="s">
        <v>32</v>
      </c>
      <c r="Z2" s="5" t="s">
        <v>18</v>
      </c>
      <c r="AA2" s="5" t="s">
        <v>33</v>
      </c>
      <c r="AB2" s="5" t="s">
        <v>19</v>
      </c>
      <c r="AC2" s="5" t="s">
        <v>34</v>
      </c>
      <c r="AD2" s="5" t="s">
        <v>20</v>
      </c>
      <c r="AE2" s="5" t="s">
        <v>21</v>
      </c>
      <c r="AF2" s="5" t="s">
        <v>22</v>
      </c>
      <c r="AG2" s="23" t="s">
        <v>23</v>
      </c>
      <c r="AH2" s="28" t="s">
        <v>75</v>
      </c>
      <c r="AI2" s="25" t="s">
        <v>40</v>
      </c>
      <c r="AJ2" s="26" t="s">
        <v>73</v>
      </c>
      <c r="AK2" s="26" t="s">
        <v>41</v>
      </c>
      <c r="AL2" s="26" t="s">
        <v>42</v>
      </c>
      <c r="AM2" s="26" t="s">
        <v>43</v>
      </c>
      <c r="AN2" s="26" t="s">
        <v>44</v>
      </c>
      <c r="AO2" s="26" t="s">
        <v>45</v>
      </c>
      <c r="AP2" s="26" t="s">
        <v>46</v>
      </c>
      <c r="AQ2" s="26" t="s">
        <v>47</v>
      </c>
      <c r="AR2" s="26" t="s">
        <v>48</v>
      </c>
      <c r="AS2" s="26" t="s">
        <v>49</v>
      </c>
      <c r="AT2" s="26" t="s">
        <v>50</v>
      </c>
      <c r="AU2" s="26" t="s">
        <v>51</v>
      </c>
      <c r="AV2" s="27" t="s">
        <v>52</v>
      </c>
    </row>
    <row r="3" spans="1:48" ht="15" customHeight="1" x14ac:dyDescent="0.3">
      <c r="A3" s="9">
        <v>1</v>
      </c>
      <c r="B3" s="10" t="s">
        <v>4</v>
      </c>
      <c r="C3" s="10">
        <v>57</v>
      </c>
      <c r="D3" s="10" t="s">
        <v>60</v>
      </c>
      <c r="E3" s="11" t="s">
        <v>25</v>
      </c>
      <c r="F3" s="12">
        <v>75</v>
      </c>
      <c r="G3" s="13">
        <v>32</v>
      </c>
      <c r="H3" s="13">
        <v>27</v>
      </c>
      <c r="I3" s="13">
        <v>43.1</v>
      </c>
      <c r="J3" s="13">
        <v>76.7</v>
      </c>
      <c r="K3" s="13">
        <v>64.900000000000006</v>
      </c>
      <c r="L3" s="13">
        <v>53.06</v>
      </c>
      <c r="M3" s="13">
        <v>55</v>
      </c>
      <c r="N3" s="13">
        <v>68.400000000000006</v>
      </c>
      <c r="O3" s="13">
        <v>58.9</v>
      </c>
      <c r="P3" s="13">
        <v>30.09</v>
      </c>
      <c r="Q3" s="13">
        <v>93.1</v>
      </c>
      <c r="R3" s="13">
        <v>61.4</v>
      </c>
      <c r="S3" s="11">
        <v>84.6</v>
      </c>
      <c r="T3" s="12">
        <v>85</v>
      </c>
      <c r="U3" s="13">
        <v>185</v>
      </c>
      <c r="V3" s="13">
        <v>20.5</v>
      </c>
      <c r="W3" s="13">
        <v>52.8</v>
      </c>
      <c r="X3" s="13">
        <v>58.6</v>
      </c>
      <c r="Y3" s="13">
        <v>75.900000000000006</v>
      </c>
      <c r="Z3" s="13">
        <v>49</v>
      </c>
      <c r="AA3" s="13">
        <v>59.4</v>
      </c>
      <c r="AB3" s="13">
        <v>62.7</v>
      </c>
      <c r="AC3" s="13">
        <v>65.5</v>
      </c>
      <c r="AD3" s="13">
        <v>61.4</v>
      </c>
      <c r="AE3" s="13">
        <v>94.1</v>
      </c>
      <c r="AF3" s="13">
        <v>69.099999999999994</v>
      </c>
      <c r="AG3" s="24">
        <v>88.9</v>
      </c>
      <c r="AH3" s="41">
        <v>1</v>
      </c>
      <c r="AI3" s="29">
        <f>(T3/F3-1)*100</f>
        <v>13.33333333333333</v>
      </c>
      <c r="AJ3" s="29">
        <f t="shared" ref="AJ3:AV18" si="0">(U3/G3-1)*100</f>
        <v>478.125</v>
      </c>
      <c r="AK3" s="29">
        <f t="shared" si="0"/>
        <v>-24.074074074074069</v>
      </c>
      <c r="AL3" s="29">
        <f t="shared" si="0"/>
        <v>22.505800464037119</v>
      </c>
      <c r="AM3" s="29">
        <f t="shared" si="0"/>
        <v>-23.59843546284225</v>
      </c>
      <c r="AN3" s="29">
        <f t="shared" si="0"/>
        <v>16.949152542372879</v>
      </c>
      <c r="AO3" s="29">
        <f t="shared" si="0"/>
        <v>-7.6517150395778444</v>
      </c>
      <c r="AP3" s="29">
        <f t="shared" si="0"/>
        <v>8.0000000000000071</v>
      </c>
      <c r="AQ3" s="29">
        <f t="shared" si="0"/>
        <v>-8.3333333333333375</v>
      </c>
      <c r="AR3" s="29">
        <f t="shared" si="0"/>
        <v>11.205432937181659</v>
      </c>
      <c r="AS3" s="29">
        <f t="shared" si="0"/>
        <v>104.05450315719507</v>
      </c>
      <c r="AT3" s="29">
        <f t="shared" si="0"/>
        <v>1.074113856068748</v>
      </c>
      <c r="AU3" s="29">
        <f>(AF3/R3-1)*100</f>
        <v>12.540716612377834</v>
      </c>
      <c r="AV3" s="29">
        <f t="shared" si="0"/>
        <v>5.082742316784894</v>
      </c>
    </row>
    <row r="4" spans="1:48" ht="15" customHeight="1" x14ac:dyDescent="0.3">
      <c r="A4" s="9">
        <v>2</v>
      </c>
      <c r="B4" s="10" t="s">
        <v>4</v>
      </c>
      <c r="C4" s="10">
        <v>71</v>
      </c>
      <c r="D4" s="10" t="s">
        <v>7</v>
      </c>
      <c r="E4" s="11" t="s">
        <v>25</v>
      </c>
      <c r="F4" s="12">
        <v>8.24</v>
      </c>
      <c r="G4" s="13">
        <v>120</v>
      </c>
      <c r="H4" s="13">
        <v>57.2</v>
      </c>
      <c r="I4" s="13">
        <v>58.6</v>
      </c>
      <c r="J4" s="13">
        <v>57.5</v>
      </c>
      <c r="K4" s="13">
        <v>56.1</v>
      </c>
      <c r="L4" s="13">
        <v>34.799999999999997</v>
      </c>
      <c r="M4" s="13">
        <v>62.9</v>
      </c>
      <c r="N4" s="13">
        <v>38.4</v>
      </c>
      <c r="O4" s="13">
        <v>60.1</v>
      </c>
      <c r="P4" s="13">
        <v>42</v>
      </c>
      <c r="Q4" s="13">
        <v>86.2</v>
      </c>
      <c r="R4" s="13">
        <v>94.4</v>
      </c>
      <c r="S4" s="24">
        <v>95.3</v>
      </c>
      <c r="T4" s="12">
        <v>7.52</v>
      </c>
      <c r="U4" s="13">
        <v>355</v>
      </c>
      <c r="V4" s="13">
        <v>47.5</v>
      </c>
      <c r="W4" s="13">
        <v>64.099999999999994</v>
      </c>
      <c r="X4" s="13">
        <v>49</v>
      </c>
      <c r="Y4" s="13">
        <v>64</v>
      </c>
      <c r="Z4" s="13">
        <v>42.1</v>
      </c>
      <c r="AA4" s="13">
        <v>69.400000000000006</v>
      </c>
      <c r="AB4" s="13">
        <v>42.6</v>
      </c>
      <c r="AC4" s="13">
        <v>66.5</v>
      </c>
      <c r="AD4" s="13">
        <v>47.5</v>
      </c>
      <c r="AE4" s="13">
        <v>99.2</v>
      </c>
      <c r="AF4" s="13">
        <v>102</v>
      </c>
      <c r="AG4" s="11">
        <v>114.7</v>
      </c>
      <c r="AH4" s="41">
        <v>2</v>
      </c>
      <c r="AI4" s="29">
        <f t="shared" ref="AI4:AV22" si="1">(T4/F4-1)*100</f>
        <v>-8.7378640776699097</v>
      </c>
      <c r="AJ4" s="29">
        <f t="shared" si="0"/>
        <v>195.83333333333334</v>
      </c>
      <c r="AK4" s="29">
        <f t="shared" si="0"/>
        <v>-16.95804195804196</v>
      </c>
      <c r="AL4" s="29">
        <f t="shared" si="0"/>
        <v>9.3856655290102342</v>
      </c>
      <c r="AM4" s="29">
        <f t="shared" si="0"/>
        <v>-14.782608695652177</v>
      </c>
      <c r="AN4" s="29">
        <f t="shared" si="0"/>
        <v>14.081996434937615</v>
      </c>
      <c r="AO4" s="29">
        <f t="shared" si="0"/>
        <v>20.977011494252885</v>
      </c>
      <c r="AP4" s="29">
        <f t="shared" si="0"/>
        <v>10.333863275039757</v>
      </c>
      <c r="AQ4" s="29">
        <f t="shared" si="0"/>
        <v>10.9375</v>
      </c>
      <c r="AR4" s="29">
        <f t="shared" si="0"/>
        <v>10.648918469217961</v>
      </c>
      <c r="AS4" s="29">
        <f t="shared" si="0"/>
        <v>13.095238095238093</v>
      </c>
      <c r="AT4" s="29">
        <f t="shared" si="0"/>
        <v>15.081206496519716</v>
      </c>
      <c r="AU4" s="29">
        <f>(AF4/R4-1)*100</f>
        <v>8.0508474576271194</v>
      </c>
      <c r="AV4" s="29">
        <f t="shared" si="0"/>
        <v>20.356768100734524</v>
      </c>
    </row>
    <row r="5" spans="1:48" ht="15" customHeight="1" x14ac:dyDescent="0.3">
      <c r="A5" s="9">
        <v>3</v>
      </c>
      <c r="B5" s="10" t="s">
        <v>4</v>
      </c>
      <c r="C5" s="10">
        <v>53</v>
      </c>
      <c r="D5" s="14" t="s">
        <v>11</v>
      </c>
      <c r="E5" s="11" t="s">
        <v>25</v>
      </c>
      <c r="F5" s="12">
        <v>80</v>
      </c>
      <c r="G5" s="13">
        <v>85</v>
      </c>
      <c r="H5" s="13">
        <v>40.5</v>
      </c>
      <c r="I5" s="13">
        <v>60.3</v>
      </c>
      <c r="J5" s="13">
        <v>43</v>
      </c>
      <c r="K5" s="13">
        <v>67.400000000000006</v>
      </c>
      <c r="L5" s="13">
        <v>10</v>
      </c>
      <c r="M5" s="13">
        <v>68.400000000000006</v>
      </c>
      <c r="N5" s="13">
        <v>36.5</v>
      </c>
      <c r="O5" s="13">
        <v>70</v>
      </c>
      <c r="P5" s="13">
        <v>63.1</v>
      </c>
      <c r="Q5" s="13">
        <v>113.7</v>
      </c>
      <c r="R5" s="13">
        <v>107.2</v>
      </c>
      <c r="S5" s="11">
        <v>111.4</v>
      </c>
      <c r="T5" s="12">
        <v>85</v>
      </c>
      <c r="U5" s="13">
        <v>80</v>
      </c>
      <c r="V5" s="13">
        <v>43.4</v>
      </c>
      <c r="W5" s="13">
        <v>60</v>
      </c>
      <c r="X5" s="13">
        <v>53.8</v>
      </c>
      <c r="Y5" s="13">
        <v>65.5</v>
      </c>
      <c r="Z5" s="13">
        <v>20</v>
      </c>
      <c r="AA5" s="13">
        <v>50.8</v>
      </c>
      <c r="AB5" s="13">
        <v>39</v>
      </c>
      <c r="AC5" s="13">
        <v>63.8</v>
      </c>
      <c r="AD5" s="13">
        <v>106.5</v>
      </c>
      <c r="AE5" s="13">
        <v>113.1</v>
      </c>
      <c r="AF5" s="13">
        <v>106.9</v>
      </c>
      <c r="AG5" s="24">
        <v>120.2</v>
      </c>
      <c r="AH5" s="41">
        <v>3</v>
      </c>
      <c r="AI5" s="29">
        <f t="shared" si="1"/>
        <v>6.25</v>
      </c>
      <c r="AJ5" s="29">
        <f t="shared" si="0"/>
        <v>-5.8823529411764719</v>
      </c>
      <c r="AK5" s="29">
        <f t="shared" si="0"/>
        <v>7.1604938271604857</v>
      </c>
      <c r="AL5" s="29">
        <f t="shared" si="0"/>
        <v>-0.49751243781094301</v>
      </c>
      <c r="AM5" s="29">
        <f t="shared" si="0"/>
        <v>25.116279069767433</v>
      </c>
      <c r="AN5" s="29">
        <f t="shared" si="0"/>
        <v>-2.8189910979228516</v>
      </c>
      <c r="AO5" s="29">
        <f t="shared" si="0"/>
        <v>100</v>
      </c>
      <c r="AP5" s="29">
        <f t="shared" si="0"/>
        <v>-25.730994152046794</v>
      </c>
      <c r="AQ5" s="29">
        <f t="shared" si="0"/>
        <v>6.8493150684931559</v>
      </c>
      <c r="AR5" s="29">
        <f t="shared" si="0"/>
        <v>-8.857142857142863</v>
      </c>
      <c r="AS5" s="29">
        <f t="shared" si="0"/>
        <v>68.779714738510307</v>
      </c>
      <c r="AT5" s="29">
        <f t="shared" si="0"/>
        <v>-0.52770448548813409</v>
      </c>
      <c r="AU5" s="29">
        <f t="shared" si="0"/>
        <v>-0.27985074626865059</v>
      </c>
      <c r="AV5" s="29">
        <f t="shared" si="0"/>
        <v>7.8994614003590646</v>
      </c>
    </row>
    <row r="6" spans="1:48" ht="15" customHeight="1" x14ac:dyDescent="0.3">
      <c r="A6" s="9">
        <v>4</v>
      </c>
      <c r="B6" s="10" t="s">
        <v>4</v>
      </c>
      <c r="C6" s="10">
        <v>72</v>
      </c>
      <c r="D6" s="14" t="s">
        <v>26</v>
      </c>
      <c r="E6" s="11" t="s">
        <v>25</v>
      </c>
      <c r="F6" s="12">
        <v>12.21</v>
      </c>
      <c r="G6" s="13">
        <v>280</v>
      </c>
      <c r="H6" s="13">
        <v>25.2</v>
      </c>
      <c r="I6" s="13">
        <v>59.7</v>
      </c>
      <c r="J6" s="13">
        <v>57.8</v>
      </c>
      <c r="K6" s="13">
        <v>68.2</v>
      </c>
      <c r="L6" s="13">
        <v>28.6</v>
      </c>
      <c r="M6" s="13">
        <v>72.099999999999994</v>
      </c>
      <c r="N6" s="13">
        <v>41.8</v>
      </c>
      <c r="O6" s="13">
        <v>67.8</v>
      </c>
      <c r="P6" s="13">
        <v>94</v>
      </c>
      <c r="Q6" s="13">
        <v>100.6</v>
      </c>
      <c r="R6" s="13">
        <v>79.599999999999994</v>
      </c>
      <c r="S6" s="11">
        <v>89.3</v>
      </c>
      <c r="T6" s="12">
        <v>9.11</v>
      </c>
      <c r="U6" s="13">
        <v>300</v>
      </c>
      <c r="V6" s="13">
        <v>42.5</v>
      </c>
      <c r="W6" s="13">
        <v>63.7</v>
      </c>
      <c r="X6" s="13">
        <v>56.8</v>
      </c>
      <c r="Y6" s="13">
        <v>70.7</v>
      </c>
      <c r="Z6" s="13">
        <v>27.7</v>
      </c>
      <c r="AA6" s="13">
        <v>72.599999999999994</v>
      </c>
      <c r="AB6" s="13">
        <v>42.7</v>
      </c>
      <c r="AC6" s="13">
        <v>71.7</v>
      </c>
      <c r="AD6" s="13">
        <v>83.8</v>
      </c>
      <c r="AE6" s="13">
        <v>102.3</v>
      </c>
      <c r="AF6" s="13">
        <v>82.5</v>
      </c>
      <c r="AG6" s="24">
        <v>93.3</v>
      </c>
      <c r="AH6" s="41">
        <v>4</v>
      </c>
      <c r="AI6" s="29">
        <f t="shared" si="1"/>
        <v>-25.389025389025399</v>
      </c>
      <c r="AJ6" s="29">
        <f t="shared" si="0"/>
        <v>7.1428571428571397</v>
      </c>
      <c r="AK6" s="29">
        <f t="shared" si="0"/>
        <v>68.650793650793645</v>
      </c>
      <c r="AL6" s="29">
        <f t="shared" si="0"/>
        <v>6.7001675041876041</v>
      </c>
      <c r="AM6" s="29">
        <f t="shared" si="0"/>
        <v>-1.730103806228378</v>
      </c>
      <c r="AN6" s="29">
        <f t="shared" si="0"/>
        <v>3.665689149560114</v>
      </c>
      <c r="AO6" s="29">
        <f t="shared" si="0"/>
        <v>-3.1468531468531569</v>
      </c>
      <c r="AP6" s="29">
        <f t="shared" si="0"/>
        <v>0.69348127600554754</v>
      </c>
      <c r="AQ6" s="29">
        <f t="shared" si="0"/>
        <v>2.1531100478469067</v>
      </c>
      <c r="AR6" s="29">
        <f t="shared" si="0"/>
        <v>5.7522123893805288</v>
      </c>
      <c r="AS6" s="29">
        <f t="shared" si="0"/>
        <v>-10.851063829787233</v>
      </c>
      <c r="AT6" s="29">
        <f t="shared" si="0"/>
        <v>1.6898608349900535</v>
      </c>
      <c r="AU6" s="29">
        <f t="shared" si="0"/>
        <v>3.6432160804020119</v>
      </c>
      <c r="AV6" s="29">
        <f t="shared" si="0"/>
        <v>4.4792833146696465</v>
      </c>
    </row>
    <row r="7" spans="1:48" ht="15" customHeight="1" x14ac:dyDescent="0.3">
      <c r="A7" s="9">
        <v>5</v>
      </c>
      <c r="B7" s="10" t="s">
        <v>4</v>
      </c>
      <c r="C7" s="10">
        <v>53</v>
      </c>
      <c r="D7" s="10" t="s">
        <v>10</v>
      </c>
      <c r="E7" s="11" t="s">
        <v>25</v>
      </c>
      <c r="F7" s="12">
        <v>6.21</v>
      </c>
      <c r="G7" s="13">
        <v>530</v>
      </c>
      <c r="H7" s="13">
        <v>53.9</v>
      </c>
      <c r="I7" s="13">
        <v>75.400000000000006</v>
      </c>
      <c r="J7" s="13">
        <v>56.6</v>
      </c>
      <c r="K7" s="13">
        <v>78.599999999999994</v>
      </c>
      <c r="L7" s="13">
        <v>58.9</v>
      </c>
      <c r="M7" s="13">
        <v>83</v>
      </c>
      <c r="N7" s="13">
        <v>47.1</v>
      </c>
      <c r="O7" s="13">
        <v>91.7</v>
      </c>
      <c r="P7" s="13">
        <v>126.8</v>
      </c>
      <c r="Q7" s="13">
        <v>138.69999999999999</v>
      </c>
      <c r="R7" s="13">
        <v>124.7</v>
      </c>
      <c r="S7" s="11">
        <v>130.9</v>
      </c>
      <c r="T7" s="12">
        <v>6</v>
      </c>
      <c r="U7" s="13">
        <v>600</v>
      </c>
      <c r="V7" s="13">
        <v>45.7</v>
      </c>
      <c r="W7" s="13">
        <v>78.5</v>
      </c>
      <c r="X7" s="13">
        <v>53.1</v>
      </c>
      <c r="Y7" s="13">
        <v>79.599999999999994</v>
      </c>
      <c r="Z7" s="13">
        <v>54.9</v>
      </c>
      <c r="AA7" s="13">
        <v>90</v>
      </c>
      <c r="AB7" s="13">
        <v>62.1</v>
      </c>
      <c r="AC7" s="13">
        <v>86.5</v>
      </c>
      <c r="AD7" s="13">
        <v>130.80000000000001</v>
      </c>
      <c r="AE7" s="13">
        <v>133.1</v>
      </c>
      <c r="AF7" s="13">
        <v>129</v>
      </c>
      <c r="AG7" s="24">
        <v>127.2</v>
      </c>
      <c r="AH7" s="41">
        <v>5</v>
      </c>
      <c r="AI7" s="29">
        <f t="shared" si="1"/>
        <v>-3.3816425120772986</v>
      </c>
      <c r="AJ7" s="29">
        <f t="shared" si="0"/>
        <v>13.207547169811317</v>
      </c>
      <c r="AK7" s="29">
        <f t="shared" si="0"/>
        <v>-15.213358070500915</v>
      </c>
      <c r="AL7" s="29">
        <f t="shared" si="0"/>
        <v>4.1114058355437688</v>
      </c>
      <c r="AM7" s="29">
        <f t="shared" si="0"/>
        <v>-6.1837455830388688</v>
      </c>
      <c r="AN7" s="29">
        <f t="shared" si="0"/>
        <v>1.2722646310432628</v>
      </c>
      <c r="AO7" s="29">
        <f t="shared" si="0"/>
        <v>-6.7911714770797937</v>
      </c>
      <c r="AP7" s="29">
        <f t="shared" si="0"/>
        <v>8.4337349397590309</v>
      </c>
      <c r="AQ7" s="29">
        <f t="shared" si="0"/>
        <v>31.847133757961778</v>
      </c>
      <c r="AR7" s="29">
        <f t="shared" si="0"/>
        <v>-5.6706652126499506</v>
      </c>
      <c r="AS7" s="29">
        <f t="shared" si="0"/>
        <v>3.1545741324921162</v>
      </c>
      <c r="AT7" s="29">
        <f t="shared" si="0"/>
        <v>-4.0374909877433307</v>
      </c>
      <c r="AU7" s="29">
        <f t="shared" si="0"/>
        <v>3.4482758620689724</v>
      </c>
      <c r="AV7" s="29">
        <f t="shared" si="0"/>
        <v>-2.826585179526353</v>
      </c>
    </row>
    <row r="8" spans="1:48" ht="15" customHeight="1" x14ac:dyDescent="0.3">
      <c r="A8" s="9">
        <v>6</v>
      </c>
      <c r="B8" s="10" t="s">
        <v>4</v>
      </c>
      <c r="C8" s="10">
        <v>62</v>
      </c>
      <c r="D8" s="14" t="s">
        <v>8</v>
      </c>
      <c r="E8" s="11" t="s">
        <v>25</v>
      </c>
      <c r="F8" s="12">
        <v>11.59</v>
      </c>
      <c r="G8" s="13">
        <v>350</v>
      </c>
      <c r="H8" s="13">
        <v>49.6</v>
      </c>
      <c r="I8" s="13">
        <v>77.3</v>
      </c>
      <c r="J8" s="13">
        <v>60.1</v>
      </c>
      <c r="K8" s="13">
        <v>80.099999999999994</v>
      </c>
      <c r="L8" s="13">
        <v>24.8</v>
      </c>
      <c r="M8" s="13">
        <v>66.099999999999994</v>
      </c>
      <c r="N8" s="13">
        <v>45.4</v>
      </c>
      <c r="O8" s="13">
        <v>69.7</v>
      </c>
      <c r="P8" s="13">
        <v>85.7</v>
      </c>
      <c r="Q8" s="13">
        <v>102.9</v>
      </c>
      <c r="R8" s="13">
        <v>106.3</v>
      </c>
      <c r="S8" s="11">
        <v>114.4</v>
      </c>
      <c r="T8" s="12">
        <v>11.3</v>
      </c>
      <c r="U8" s="13">
        <v>370</v>
      </c>
      <c r="V8" s="13">
        <v>50.6</v>
      </c>
      <c r="W8" s="15">
        <v>63.2</v>
      </c>
      <c r="X8" s="13">
        <v>54</v>
      </c>
      <c r="Y8" s="13">
        <v>59.7</v>
      </c>
      <c r="Z8" s="13">
        <v>27.6</v>
      </c>
      <c r="AA8" s="13">
        <v>63.5</v>
      </c>
      <c r="AB8" s="13">
        <v>32</v>
      </c>
      <c r="AC8" s="13">
        <v>66.099999999999994</v>
      </c>
      <c r="AD8" s="13">
        <v>99.3</v>
      </c>
      <c r="AE8" s="13">
        <v>103.5</v>
      </c>
      <c r="AF8" s="13">
        <v>75.3</v>
      </c>
      <c r="AG8" s="24">
        <v>101.7</v>
      </c>
      <c r="AH8" s="41">
        <v>6</v>
      </c>
      <c r="AI8" s="29">
        <f t="shared" si="1"/>
        <v>-2.5021570319240682</v>
      </c>
      <c r="AJ8" s="29">
        <f t="shared" si="0"/>
        <v>5.7142857142857162</v>
      </c>
      <c r="AK8" s="29">
        <f t="shared" si="0"/>
        <v>2.0161290322580738</v>
      </c>
      <c r="AL8" s="29">
        <f t="shared" si="0"/>
        <v>-18.240620957309183</v>
      </c>
      <c r="AM8" s="29">
        <f t="shared" si="0"/>
        <v>-10.149750415973379</v>
      </c>
      <c r="AN8" s="29">
        <f t="shared" si="0"/>
        <v>-25.468164794007485</v>
      </c>
      <c r="AO8" s="29">
        <f t="shared" si="0"/>
        <v>11.290322580645174</v>
      </c>
      <c r="AP8" s="29">
        <f t="shared" si="0"/>
        <v>-3.9334341906202663</v>
      </c>
      <c r="AQ8" s="29">
        <f t="shared" si="0"/>
        <v>-29.515418502202639</v>
      </c>
      <c r="AR8" s="29">
        <f t="shared" si="0"/>
        <v>-5.164992826398862</v>
      </c>
      <c r="AS8" s="29">
        <f t="shared" si="0"/>
        <v>15.869311551925325</v>
      </c>
      <c r="AT8" s="29">
        <f t="shared" si="0"/>
        <v>0.58309037900874383</v>
      </c>
      <c r="AU8" s="29">
        <f t="shared" si="0"/>
        <v>-29.162746942615236</v>
      </c>
      <c r="AV8" s="29">
        <f t="shared" si="0"/>
        <v>-11.101398601398603</v>
      </c>
    </row>
    <row r="9" spans="1:48" ht="15" customHeight="1" x14ac:dyDescent="0.3">
      <c r="A9" s="9">
        <v>7</v>
      </c>
      <c r="B9" s="10" t="s">
        <v>4</v>
      </c>
      <c r="C9" s="10">
        <v>59</v>
      </c>
      <c r="D9" s="10" t="s">
        <v>53</v>
      </c>
      <c r="E9" s="11" t="s">
        <v>25</v>
      </c>
      <c r="F9" s="12">
        <v>22</v>
      </c>
      <c r="G9" s="13">
        <v>90</v>
      </c>
      <c r="H9" s="13">
        <v>48.3</v>
      </c>
      <c r="I9" s="13">
        <v>77</v>
      </c>
      <c r="J9" s="13">
        <v>54.2</v>
      </c>
      <c r="K9" s="13">
        <v>71.599999999999994</v>
      </c>
      <c r="L9" s="13">
        <v>27</v>
      </c>
      <c r="M9" s="13">
        <v>64.2</v>
      </c>
      <c r="N9" s="13">
        <v>50.6</v>
      </c>
      <c r="O9" s="13">
        <v>78.900000000000006</v>
      </c>
      <c r="P9" s="13">
        <v>93.9</v>
      </c>
      <c r="Q9" s="13">
        <v>106</v>
      </c>
      <c r="R9" s="13">
        <v>85.9</v>
      </c>
      <c r="S9" s="24">
        <v>98.6</v>
      </c>
      <c r="T9" s="12">
        <v>22</v>
      </c>
      <c r="U9" s="13">
        <v>95</v>
      </c>
      <c r="V9" s="13">
        <v>52.2</v>
      </c>
      <c r="W9" s="13">
        <v>74.099999999999994</v>
      </c>
      <c r="X9" s="13">
        <v>37.5</v>
      </c>
      <c r="Y9" s="13">
        <v>96.9</v>
      </c>
      <c r="Z9" s="13">
        <v>34.700000000000003</v>
      </c>
      <c r="AA9" s="13">
        <v>63.2</v>
      </c>
      <c r="AB9" s="13">
        <v>44.4</v>
      </c>
      <c r="AC9" s="13">
        <v>68.400000000000006</v>
      </c>
      <c r="AD9" s="13">
        <v>106.9</v>
      </c>
      <c r="AE9" s="13">
        <v>113</v>
      </c>
      <c r="AF9" s="13">
        <v>93.6</v>
      </c>
      <c r="AG9" s="11">
        <v>105.8</v>
      </c>
      <c r="AH9" s="41">
        <v>7</v>
      </c>
      <c r="AI9" s="29">
        <f t="shared" si="1"/>
        <v>0</v>
      </c>
      <c r="AJ9" s="29">
        <f t="shared" si="0"/>
        <v>5.555555555555558</v>
      </c>
      <c r="AK9" s="29">
        <f t="shared" si="0"/>
        <v>8.0745341614906874</v>
      </c>
      <c r="AL9" s="29">
        <f t="shared" si="0"/>
        <v>-3.766233766233773</v>
      </c>
      <c r="AM9" s="29">
        <f t="shared" si="0"/>
        <v>-30.811808118081185</v>
      </c>
      <c r="AN9" s="29">
        <f t="shared" si="0"/>
        <v>35.335195530726281</v>
      </c>
      <c r="AO9" s="29">
        <f t="shared" si="0"/>
        <v>28.518518518518519</v>
      </c>
      <c r="AP9" s="29">
        <f t="shared" si="0"/>
        <v>-1.5576323987538943</v>
      </c>
      <c r="AQ9" s="29">
        <f t="shared" si="0"/>
        <v>-12.252964426877478</v>
      </c>
      <c r="AR9" s="29">
        <f t="shared" si="0"/>
        <v>-13.307984790874528</v>
      </c>
      <c r="AS9" s="29">
        <f t="shared" si="0"/>
        <v>13.844515441959526</v>
      </c>
      <c r="AT9" s="29">
        <f t="shared" si="0"/>
        <v>6.60377358490567</v>
      </c>
      <c r="AU9" s="29">
        <f t="shared" si="0"/>
        <v>8.9639115250290899</v>
      </c>
      <c r="AV9" s="29">
        <f t="shared" si="0"/>
        <v>7.3022312373225207</v>
      </c>
    </row>
    <row r="10" spans="1:48" ht="15" customHeight="1" x14ac:dyDescent="0.3">
      <c r="A10" s="9">
        <v>8</v>
      </c>
      <c r="B10" s="10" t="s">
        <v>4</v>
      </c>
      <c r="C10" s="10">
        <v>56</v>
      </c>
      <c r="D10" s="14" t="s">
        <v>59</v>
      </c>
      <c r="E10" s="11" t="s">
        <v>25</v>
      </c>
      <c r="F10" s="12">
        <v>60.25</v>
      </c>
      <c r="G10" s="13">
        <v>36</v>
      </c>
      <c r="H10" s="13">
        <v>74.3</v>
      </c>
      <c r="I10" s="13">
        <v>41.1</v>
      </c>
      <c r="J10" s="13">
        <v>75.900000000000006</v>
      </c>
      <c r="K10" s="13">
        <v>56.5</v>
      </c>
      <c r="L10" s="13">
        <v>66.900000000000006</v>
      </c>
      <c r="M10" s="13">
        <v>48.5</v>
      </c>
      <c r="N10" s="13">
        <v>59.6</v>
      </c>
      <c r="O10" s="13">
        <v>56.7</v>
      </c>
      <c r="P10" s="13">
        <v>114.9</v>
      </c>
      <c r="Q10" s="13">
        <v>119.3</v>
      </c>
      <c r="R10" s="13">
        <v>121.5</v>
      </c>
      <c r="S10" s="11">
        <v>119.2</v>
      </c>
      <c r="T10" s="12">
        <v>59</v>
      </c>
      <c r="U10" s="13">
        <v>36</v>
      </c>
      <c r="V10" s="13">
        <v>69.400000000000006</v>
      </c>
      <c r="W10" s="13">
        <v>42.8</v>
      </c>
      <c r="X10" s="13">
        <v>78.099999999999994</v>
      </c>
      <c r="Y10" s="13">
        <v>65.3</v>
      </c>
      <c r="Z10" s="13">
        <v>39.799999999999997</v>
      </c>
      <c r="AA10" s="13">
        <v>76.3</v>
      </c>
      <c r="AB10" s="13">
        <v>57.9</v>
      </c>
      <c r="AC10" s="13">
        <v>75.7</v>
      </c>
      <c r="AD10" s="13">
        <v>122</v>
      </c>
      <c r="AE10" s="13">
        <v>124.2</v>
      </c>
      <c r="AF10" s="13">
        <v>121.6</v>
      </c>
      <c r="AG10" s="24">
        <v>131.9</v>
      </c>
      <c r="AH10" s="41">
        <v>8</v>
      </c>
      <c r="AI10" s="29">
        <f t="shared" si="1"/>
        <v>-2.0746887966805017</v>
      </c>
      <c r="AJ10" s="29">
        <f t="shared" si="0"/>
        <v>0</v>
      </c>
      <c r="AK10" s="29">
        <f t="shared" si="0"/>
        <v>-6.5948855989232724</v>
      </c>
      <c r="AL10" s="29">
        <f t="shared" si="0"/>
        <v>4.1362530413625143</v>
      </c>
      <c r="AM10" s="29">
        <f t="shared" si="0"/>
        <v>2.8985507246376718</v>
      </c>
      <c r="AN10" s="29">
        <f t="shared" si="0"/>
        <v>15.575221238938042</v>
      </c>
      <c r="AO10" s="29">
        <f t="shared" si="0"/>
        <v>-40.508221225710031</v>
      </c>
      <c r="AP10" s="29">
        <f t="shared" si="0"/>
        <v>57.319587628865975</v>
      </c>
      <c r="AQ10" s="29">
        <f t="shared" si="0"/>
        <v>-2.8523489932886004</v>
      </c>
      <c r="AR10" s="29">
        <f t="shared" si="0"/>
        <v>33.509700176366849</v>
      </c>
      <c r="AS10" s="29">
        <f t="shared" si="0"/>
        <v>6.1792863359442896</v>
      </c>
      <c r="AT10" s="29">
        <f t="shared" si="0"/>
        <v>4.107292539815588</v>
      </c>
      <c r="AU10" s="29">
        <f t="shared" si="0"/>
        <v>8.230452674897748E-2</v>
      </c>
      <c r="AV10" s="29">
        <f t="shared" si="0"/>
        <v>10.654362416107377</v>
      </c>
    </row>
    <row r="11" spans="1:48" ht="15" customHeight="1" x14ac:dyDescent="0.3">
      <c r="A11" s="9">
        <v>9</v>
      </c>
      <c r="B11" s="10" t="s">
        <v>6</v>
      </c>
      <c r="C11" s="10">
        <v>86</v>
      </c>
      <c r="D11" s="10" t="s">
        <v>54</v>
      </c>
      <c r="E11" s="11" t="s">
        <v>25</v>
      </c>
      <c r="F11" s="12">
        <v>36</v>
      </c>
      <c r="G11" s="13">
        <v>102</v>
      </c>
      <c r="H11" s="13">
        <v>30.5</v>
      </c>
      <c r="I11" s="13">
        <v>42.9</v>
      </c>
      <c r="J11" s="13">
        <v>50.6</v>
      </c>
      <c r="K11" s="13">
        <v>41.4</v>
      </c>
      <c r="L11" s="13">
        <v>41.6</v>
      </c>
      <c r="M11" s="13">
        <v>49.5</v>
      </c>
      <c r="N11" s="13">
        <v>57.8</v>
      </c>
      <c r="O11" s="13">
        <v>48.7</v>
      </c>
      <c r="P11" s="13">
        <v>31.1</v>
      </c>
      <c r="Q11" s="13">
        <v>64.7</v>
      </c>
      <c r="R11" s="13">
        <v>73.5</v>
      </c>
      <c r="S11" s="11">
        <v>88.3</v>
      </c>
      <c r="T11" s="12">
        <v>41</v>
      </c>
      <c r="U11" s="13">
        <v>105</v>
      </c>
      <c r="V11" s="13">
        <v>40.1</v>
      </c>
      <c r="W11" s="13">
        <v>44.7</v>
      </c>
      <c r="X11" s="13">
        <v>63.4</v>
      </c>
      <c r="Y11" s="13">
        <v>36.700000000000003</v>
      </c>
      <c r="Z11" s="13">
        <v>32.6</v>
      </c>
      <c r="AA11" s="13">
        <v>63.1</v>
      </c>
      <c r="AB11" s="13">
        <v>56.7</v>
      </c>
      <c r="AC11" s="13">
        <v>40.5</v>
      </c>
      <c r="AD11" s="13">
        <v>44.2</v>
      </c>
      <c r="AE11" s="13">
        <v>69.7</v>
      </c>
      <c r="AF11" s="13">
        <v>70.2</v>
      </c>
      <c r="AG11" s="24">
        <v>91.1</v>
      </c>
      <c r="AH11" s="41">
        <v>9</v>
      </c>
      <c r="AI11" s="29">
        <f t="shared" si="1"/>
        <v>13.888888888888884</v>
      </c>
      <c r="AJ11" s="29">
        <f t="shared" si="0"/>
        <v>2.9411764705882248</v>
      </c>
      <c r="AK11" s="29">
        <f t="shared" si="0"/>
        <v>31.47540983606558</v>
      </c>
      <c r="AL11" s="29">
        <f t="shared" si="0"/>
        <v>4.1958041958042092</v>
      </c>
      <c r="AM11" s="29">
        <f t="shared" si="0"/>
        <v>25.296442687747025</v>
      </c>
      <c r="AN11" s="29">
        <f t="shared" si="0"/>
        <v>-11.352657004830913</v>
      </c>
      <c r="AO11" s="29">
        <f t="shared" si="0"/>
        <v>-21.634615384615387</v>
      </c>
      <c r="AP11" s="29">
        <f t="shared" si="0"/>
        <v>27.474747474747474</v>
      </c>
      <c r="AQ11" s="29">
        <f t="shared" si="0"/>
        <v>-1.9031141868511958</v>
      </c>
      <c r="AR11" s="29">
        <f t="shared" si="0"/>
        <v>-16.837782340862429</v>
      </c>
      <c r="AS11" s="29">
        <f t="shared" si="0"/>
        <v>42.122186495176848</v>
      </c>
      <c r="AT11" s="29">
        <f t="shared" si="0"/>
        <v>7.727975270479126</v>
      </c>
      <c r="AU11" s="29">
        <f t="shared" si="0"/>
        <v>-4.4897959183673457</v>
      </c>
      <c r="AV11" s="29">
        <f t="shared" si="0"/>
        <v>3.1710079275198089</v>
      </c>
    </row>
    <row r="12" spans="1:48" ht="15" customHeight="1" x14ac:dyDescent="0.3">
      <c r="A12" s="9">
        <v>10</v>
      </c>
      <c r="B12" s="10" t="s">
        <v>4</v>
      </c>
      <c r="C12" s="10">
        <v>39</v>
      </c>
      <c r="D12" s="14" t="s">
        <v>5</v>
      </c>
      <c r="E12" s="11" t="s">
        <v>25</v>
      </c>
      <c r="F12" s="12">
        <v>4.5199999999999996</v>
      </c>
      <c r="G12" s="13">
        <v>670</v>
      </c>
      <c r="H12" s="13">
        <v>54.2</v>
      </c>
      <c r="I12" s="13">
        <v>81.8</v>
      </c>
      <c r="J12" s="13">
        <v>55.8</v>
      </c>
      <c r="K12" s="13">
        <v>79.8</v>
      </c>
      <c r="L12" s="13">
        <v>45.7</v>
      </c>
      <c r="M12" s="13">
        <v>70.3</v>
      </c>
      <c r="N12" s="13">
        <v>60.1</v>
      </c>
      <c r="O12" s="13">
        <v>64.2</v>
      </c>
      <c r="P12" s="13">
        <v>131</v>
      </c>
      <c r="Q12" s="13">
        <v>135.5</v>
      </c>
      <c r="R12" s="13">
        <v>121</v>
      </c>
      <c r="S12" s="11">
        <v>134.30000000000001</v>
      </c>
      <c r="T12" s="12">
        <v>3.55</v>
      </c>
      <c r="U12" s="13">
        <v>760</v>
      </c>
      <c r="V12" s="13">
        <v>47.8</v>
      </c>
      <c r="W12" s="13">
        <v>85.3</v>
      </c>
      <c r="X12" s="13">
        <v>55.3</v>
      </c>
      <c r="Y12" s="13">
        <v>81.599999999999994</v>
      </c>
      <c r="Z12" s="13">
        <v>49.7</v>
      </c>
      <c r="AA12" s="13">
        <v>71.900000000000006</v>
      </c>
      <c r="AB12" s="13">
        <v>58</v>
      </c>
      <c r="AC12" s="13">
        <v>67.099999999999994</v>
      </c>
      <c r="AD12" s="13">
        <v>139.9</v>
      </c>
      <c r="AE12" s="13">
        <v>127.2</v>
      </c>
      <c r="AF12" s="13">
        <v>121.1</v>
      </c>
      <c r="AG12" s="24">
        <v>123.4</v>
      </c>
      <c r="AH12" s="41">
        <v>10</v>
      </c>
      <c r="AI12" s="29">
        <f t="shared" si="1"/>
        <v>-21.460176991150437</v>
      </c>
      <c r="AJ12" s="29">
        <f t="shared" si="0"/>
        <v>13.432835820895516</v>
      </c>
      <c r="AK12" s="29">
        <f t="shared" si="0"/>
        <v>-11.808118081180819</v>
      </c>
      <c r="AL12" s="29">
        <f t="shared" si="0"/>
        <v>4.2787286063569629</v>
      </c>
      <c r="AM12" s="29">
        <f t="shared" si="0"/>
        <v>-0.8960573476702538</v>
      </c>
      <c r="AN12" s="29">
        <f t="shared" si="0"/>
        <v>2.2556390977443552</v>
      </c>
      <c r="AO12" s="29">
        <f t="shared" si="0"/>
        <v>8.7527352297593009</v>
      </c>
      <c r="AP12" s="29">
        <f t="shared" si="0"/>
        <v>2.2759601706970223</v>
      </c>
      <c r="AQ12" s="29">
        <f t="shared" si="0"/>
        <v>-3.4941763727121433</v>
      </c>
      <c r="AR12" s="29">
        <f t="shared" si="0"/>
        <v>4.5171339563862878</v>
      </c>
      <c r="AS12" s="29">
        <f t="shared" si="0"/>
        <v>6.7938931297709892</v>
      </c>
      <c r="AT12" s="29">
        <f t="shared" si="0"/>
        <v>-6.1254612546125404</v>
      </c>
      <c r="AU12" s="29">
        <f t="shared" si="0"/>
        <v>8.2644628099171058E-2</v>
      </c>
      <c r="AV12" s="29">
        <f t="shared" si="0"/>
        <v>-8.1161578555472893</v>
      </c>
    </row>
    <row r="13" spans="1:48" ht="15" customHeight="1" x14ac:dyDescent="0.3">
      <c r="A13" s="9">
        <v>11</v>
      </c>
      <c r="B13" s="10" t="s">
        <v>4</v>
      </c>
      <c r="C13" s="10">
        <v>45</v>
      </c>
      <c r="D13" s="14" t="s">
        <v>58</v>
      </c>
      <c r="E13" s="11" t="s">
        <v>27</v>
      </c>
      <c r="F13" s="12">
        <v>6.3</v>
      </c>
      <c r="G13" s="13">
        <v>395</v>
      </c>
      <c r="H13" s="13">
        <v>38.1</v>
      </c>
      <c r="I13" s="13">
        <v>79.5</v>
      </c>
      <c r="J13" s="13">
        <v>64.3</v>
      </c>
      <c r="K13" s="13">
        <v>66.099999999999994</v>
      </c>
      <c r="L13" s="13">
        <v>48.8</v>
      </c>
      <c r="M13" s="13">
        <v>80.7</v>
      </c>
      <c r="N13" s="13">
        <v>76.099999999999994</v>
      </c>
      <c r="O13" s="13">
        <v>61.7</v>
      </c>
      <c r="P13" s="13">
        <v>136</v>
      </c>
      <c r="Q13" s="11">
        <v>130.9</v>
      </c>
      <c r="R13" s="13">
        <v>141.19999999999999</v>
      </c>
      <c r="S13" s="13">
        <v>150.6</v>
      </c>
      <c r="T13" s="12">
        <v>6.29</v>
      </c>
      <c r="U13" s="13">
        <v>460</v>
      </c>
      <c r="V13" s="13">
        <v>49.5</v>
      </c>
      <c r="W13" s="13">
        <v>76.5</v>
      </c>
      <c r="X13" s="13">
        <v>57.8</v>
      </c>
      <c r="Y13" s="13">
        <v>75.099999999999994</v>
      </c>
      <c r="Z13" s="13">
        <v>70.5</v>
      </c>
      <c r="AA13" s="13">
        <v>62</v>
      </c>
      <c r="AB13" s="13">
        <v>77.900000000000006</v>
      </c>
      <c r="AC13" s="13">
        <v>65.7</v>
      </c>
      <c r="AD13" s="13">
        <v>141.5</v>
      </c>
      <c r="AE13" s="13">
        <v>132</v>
      </c>
      <c r="AF13" s="13">
        <v>139.9</v>
      </c>
      <c r="AG13" s="24">
        <v>128.80000000000001</v>
      </c>
      <c r="AH13" s="41">
        <v>11</v>
      </c>
      <c r="AI13" s="36">
        <f t="shared" si="1"/>
        <v>-0.15873015873015817</v>
      </c>
      <c r="AJ13" s="36">
        <f t="shared" si="0"/>
        <v>16.455696202531644</v>
      </c>
      <c r="AK13" s="36">
        <f t="shared" si="0"/>
        <v>29.921259842519675</v>
      </c>
      <c r="AL13" s="36">
        <f t="shared" si="0"/>
        <v>-3.7735849056603765</v>
      </c>
      <c r="AM13" s="36">
        <f t="shared" si="0"/>
        <v>-10.108864696734054</v>
      </c>
      <c r="AN13" s="36">
        <f t="shared" si="0"/>
        <v>13.615733736762481</v>
      </c>
      <c r="AO13" s="36">
        <f t="shared" si="0"/>
        <v>44.467213114754102</v>
      </c>
      <c r="AP13" s="36">
        <f t="shared" si="0"/>
        <v>-23.172242874845107</v>
      </c>
      <c r="AQ13" s="36">
        <f t="shared" si="0"/>
        <v>2.3653088042050019</v>
      </c>
      <c r="AR13" s="36">
        <f t="shared" si="0"/>
        <v>6.4829821717990344</v>
      </c>
      <c r="AS13" s="36">
        <f t="shared" si="0"/>
        <v>4.0441176470588314</v>
      </c>
      <c r="AT13" s="36">
        <f t="shared" si="0"/>
        <v>0.84033613445377853</v>
      </c>
      <c r="AU13" s="36">
        <f t="shared" si="0"/>
        <v>-0.92067988668553813</v>
      </c>
      <c r="AV13" s="36">
        <f t="shared" si="0"/>
        <v>-14.475431606905698</v>
      </c>
    </row>
    <row r="14" spans="1:48" ht="15" customHeight="1" x14ac:dyDescent="0.3">
      <c r="A14" s="9">
        <v>12</v>
      </c>
      <c r="B14" s="10" t="s">
        <v>6</v>
      </c>
      <c r="C14" s="10">
        <v>64</v>
      </c>
      <c r="D14" s="14" t="s">
        <v>9</v>
      </c>
      <c r="E14" s="11" t="s">
        <v>27</v>
      </c>
      <c r="F14" s="12">
        <v>206.05</v>
      </c>
      <c r="G14" s="13">
        <v>100</v>
      </c>
      <c r="H14" s="13">
        <v>33.700000000000003</v>
      </c>
      <c r="I14" s="13">
        <v>66.8</v>
      </c>
      <c r="J14" s="13">
        <v>52.2</v>
      </c>
      <c r="K14" s="13">
        <v>61.2</v>
      </c>
      <c r="L14" s="13">
        <v>40.9</v>
      </c>
      <c r="M14" s="13">
        <v>55.6</v>
      </c>
      <c r="N14" s="13">
        <v>56.3</v>
      </c>
      <c r="O14" s="13">
        <v>64.8</v>
      </c>
      <c r="P14" s="13">
        <v>86.5</v>
      </c>
      <c r="Q14" s="16">
        <v>110.9</v>
      </c>
      <c r="R14" s="13">
        <v>94</v>
      </c>
      <c r="S14" s="11">
        <v>113.5</v>
      </c>
      <c r="T14" s="12">
        <v>206.05</v>
      </c>
      <c r="U14" s="13">
        <v>100</v>
      </c>
      <c r="V14" s="13">
        <v>31.3</v>
      </c>
      <c r="W14" s="13">
        <v>84.3</v>
      </c>
      <c r="X14" s="13">
        <v>32.1</v>
      </c>
      <c r="Y14" s="13">
        <v>97.8</v>
      </c>
      <c r="Z14" s="13">
        <v>30.1</v>
      </c>
      <c r="AA14" s="13">
        <v>60.8</v>
      </c>
      <c r="AB14" s="13">
        <v>57.8</v>
      </c>
      <c r="AC14" s="13">
        <v>64.3</v>
      </c>
      <c r="AD14" s="13">
        <v>92.8</v>
      </c>
      <c r="AE14" s="13">
        <v>115.1</v>
      </c>
      <c r="AF14" s="13">
        <v>118.5</v>
      </c>
      <c r="AG14" s="24">
        <v>115.2</v>
      </c>
      <c r="AH14" s="41">
        <v>12</v>
      </c>
      <c r="AI14" s="36">
        <f t="shared" si="1"/>
        <v>0</v>
      </c>
      <c r="AJ14" s="36">
        <f t="shared" si="0"/>
        <v>0</v>
      </c>
      <c r="AK14" s="36">
        <f t="shared" si="0"/>
        <v>-7.1216617210682509</v>
      </c>
      <c r="AL14" s="36">
        <f t="shared" si="0"/>
        <v>26.19760479041917</v>
      </c>
      <c r="AM14" s="36">
        <f t="shared" si="0"/>
        <v>-38.505747126436788</v>
      </c>
      <c r="AN14" s="36">
        <f t="shared" si="0"/>
        <v>59.803921568627437</v>
      </c>
      <c r="AO14" s="36">
        <f t="shared" si="0"/>
        <v>-26.405867970660136</v>
      </c>
      <c r="AP14" s="36">
        <f t="shared" si="0"/>
        <v>9.3525179856114971</v>
      </c>
      <c r="AQ14" s="36">
        <f t="shared" si="0"/>
        <v>2.6642984014209503</v>
      </c>
      <c r="AR14" s="36">
        <f t="shared" si="0"/>
        <v>-0.77160493827160836</v>
      </c>
      <c r="AS14" s="36">
        <f t="shared" si="0"/>
        <v>7.283236994219644</v>
      </c>
      <c r="AT14" s="36">
        <f t="shared" si="0"/>
        <v>3.7871956717763666</v>
      </c>
      <c r="AU14" s="36">
        <f t="shared" si="0"/>
        <v>26.063829787234049</v>
      </c>
      <c r="AV14" s="36">
        <f t="shared" si="0"/>
        <v>1.497797356828201</v>
      </c>
    </row>
    <row r="15" spans="1:48" ht="15" customHeight="1" x14ac:dyDescent="0.3">
      <c r="A15" s="9">
        <v>13</v>
      </c>
      <c r="B15" s="10" t="s">
        <v>4</v>
      </c>
      <c r="C15" s="10">
        <v>58</v>
      </c>
      <c r="D15" s="14" t="s">
        <v>35</v>
      </c>
      <c r="E15" s="11" t="s">
        <v>27</v>
      </c>
      <c r="F15" s="12">
        <v>26.79</v>
      </c>
      <c r="G15" s="13">
        <v>133</v>
      </c>
      <c r="H15" s="13">
        <v>71.8</v>
      </c>
      <c r="I15" s="13">
        <v>53.2</v>
      </c>
      <c r="J15" s="13">
        <v>78.8</v>
      </c>
      <c r="K15" s="13">
        <v>67.3</v>
      </c>
      <c r="L15" s="13">
        <v>39.700000000000003</v>
      </c>
      <c r="M15" s="13">
        <v>69.7</v>
      </c>
      <c r="N15" s="13">
        <v>49.1</v>
      </c>
      <c r="O15" s="13">
        <v>72.7</v>
      </c>
      <c r="P15" s="13">
        <v>90.8</v>
      </c>
      <c r="Q15" s="13">
        <v>129.1</v>
      </c>
      <c r="R15" s="13">
        <v>76.599999999999994</v>
      </c>
      <c r="S15" s="11">
        <v>129.4</v>
      </c>
      <c r="T15" s="12">
        <v>29.72</v>
      </c>
      <c r="U15" s="13">
        <v>150</v>
      </c>
      <c r="V15" s="13">
        <v>34.1</v>
      </c>
      <c r="W15" s="13">
        <v>78.2</v>
      </c>
      <c r="X15" s="13">
        <v>51.9</v>
      </c>
      <c r="Y15" s="13">
        <v>80.400000000000006</v>
      </c>
      <c r="Z15" s="13">
        <v>37.700000000000003</v>
      </c>
      <c r="AA15" s="13">
        <v>75.2</v>
      </c>
      <c r="AB15" s="13">
        <v>50.3</v>
      </c>
      <c r="AC15" s="13">
        <v>78.2</v>
      </c>
      <c r="AD15" s="13">
        <v>85</v>
      </c>
      <c r="AE15" s="13">
        <v>107.1</v>
      </c>
      <c r="AF15" s="13">
        <v>86.3</v>
      </c>
      <c r="AG15" s="24">
        <v>125.1</v>
      </c>
      <c r="AH15" s="41">
        <v>13</v>
      </c>
      <c r="AI15" s="36">
        <f t="shared" si="1"/>
        <v>10.936916759985071</v>
      </c>
      <c r="AJ15" s="36">
        <f t="shared" si="0"/>
        <v>12.781954887218049</v>
      </c>
      <c r="AK15" s="36">
        <f t="shared" si="0"/>
        <v>-52.50696378830083</v>
      </c>
      <c r="AL15" s="36">
        <f t="shared" si="0"/>
        <v>46.992481203007522</v>
      </c>
      <c r="AM15" s="36">
        <f t="shared" si="0"/>
        <v>-34.137055837563445</v>
      </c>
      <c r="AN15" s="36">
        <f t="shared" si="0"/>
        <v>19.465081723625577</v>
      </c>
      <c r="AO15" s="36">
        <f t="shared" si="0"/>
        <v>-5.0377833753148638</v>
      </c>
      <c r="AP15" s="36">
        <f t="shared" si="0"/>
        <v>7.8909612625537973</v>
      </c>
      <c r="AQ15" s="36">
        <f t="shared" si="0"/>
        <v>2.4439918533604832</v>
      </c>
      <c r="AR15" s="36">
        <f t="shared" si="0"/>
        <v>7.5653370013755161</v>
      </c>
      <c r="AS15" s="36">
        <f t="shared" si="0"/>
        <v>-6.3876651982378796</v>
      </c>
      <c r="AT15" s="36">
        <f t="shared" si="0"/>
        <v>-17.041053446940357</v>
      </c>
      <c r="AU15" s="36">
        <f t="shared" si="0"/>
        <v>12.663185378590081</v>
      </c>
      <c r="AV15" s="36">
        <f t="shared" si="0"/>
        <v>-3.3230293663060406</v>
      </c>
    </row>
    <row r="16" spans="1:48" ht="15" customHeight="1" x14ac:dyDescent="0.3">
      <c r="A16" s="9">
        <v>14</v>
      </c>
      <c r="B16" s="10" t="s">
        <v>6</v>
      </c>
      <c r="C16" s="10">
        <v>41</v>
      </c>
      <c r="D16" s="14" t="s">
        <v>28</v>
      </c>
      <c r="E16" s="11" t="s">
        <v>27</v>
      </c>
      <c r="F16" s="12">
        <v>40</v>
      </c>
      <c r="G16" s="13">
        <v>130</v>
      </c>
      <c r="H16" s="13">
        <v>41.6</v>
      </c>
      <c r="I16" s="13">
        <v>20</v>
      </c>
      <c r="J16" s="13">
        <v>64.2</v>
      </c>
      <c r="K16" s="13">
        <v>52.6</v>
      </c>
      <c r="L16" s="13">
        <v>47.8</v>
      </c>
      <c r="M16" s="13">
        <v>44.3</v>
      </c>
      <c r="N16" s="13">
        <v>73.2</v>
      </c>
      <c r="O16" s="13">
        <v>62.8</v>
      </c>
      <c r="P16" s="13">
        <v>85.5</v>
      </c>
      <c r="Q16" s="13">
        <v>108.6</v>
      </c>
      <c r="R16" s="13">
        <v>109.5</v>
      </c>
      <c r="S16" s="11">
        <v>128.1</v>
      </c>
      <c r="T16" s="12">
        <v>42</v>
      </c>
      <c r="U16" s="13">
        <v>128</v>
      </c>
      <c r="V16" s="13">
        <v>21.7</v>
      </c>
      <c r="W16" s="13">
        <v>54.5</v>
      </c>
      <c r="X16" s="13">
        <v>65.5</v>
      </c>
      <c r="Y16" s="13">
        <v>71.8</v>
      </c>
      <c r="Z16" s="13">
        <v>48.5</v>
      </c>
      <c r="AA16" s="13">
        <v>49.5</v>
      </c>
      <c r="AB16" s="13">
        <v>82.4</v>
      </c>
      <c r="AC16" s="13">
        <v>63.3</v>
      </c>
      <c r="AD16" s="13">
        <v>116.1</v>
      </c>
      <c r="AE16" s="13">
        <v>120.3</v>
      </c>
      <c r="AF16" s="13">
        <v>103.9</v>
      </c>
      <c r="AG16" s="24">
        <v>133.19999999999999</v>
      </c>
      <c r="AH16" s="41">
        <v>14</v>
      </c>
      <c r="AI16" s="36">
        <f t="shared" si="1"/>
        <v>5.0000000000000044</v>
      </c>
      <c r="AJ16" s="36">
        <f t="shared" si="0"/>
        <v>-1.538461538461533</v>
      </c>
      <c r="AK16" s="36">
        <f t="shared" si="0"/>
        <v>-47.836538461538467</v>
      </c>
      <c r="AL16" s="36">
        <f t="shared" si="0"/>
        <v>172.5</v>
      </c>
      <c r="AM16" s="36">
        <f t="shared" si="0"/>
        <v>2.024922118380057</v>
      </c>
      <c r="AN16" s="36">
        <f t="shared" si="0"/>
        <v>36.50190114068441</v>
      </c>
      <c r="AO16" s="36">
        <f t="shared" si="0"/>
        <v>1.4644351464435212</v>
      </c>
      <c r="AP16" s="36">
        <f t="shared" si="0"/>
        <v>11.738148984198649</v>
      </c>
      <c r="AQ16" s="36">
        <f t="shared" si="0"/>
        <v>12.568306010928975</v>
      </c>
      <c r="AR16" s="36">
        <f t="shared" si="0"/>
        <v>0.79617834394904996</v>
      </c>
      <c r="AS16" s="36">
        <f t="shared" si="0"/>
        <v>35.789473684210527</v>
      </c>
      <c r="AT16" s="36">
        <f t="shared" si="0"/>
        <v>10.773480662983426</v>
      </c>
      <c r="AU16" s="36">
        <f t="shared" si="0"/>
        <v>-5.1141552511415505</v>
      </c>
      <c r="AV16" s="36">
        <f t="shared" si="0"/>
        <v>3.9812646370023463</v>
      </c>
    </row>
    <row r="17" spans="1:48" ht="15" customHeight="1" x14ac:dyDescent="0.3">
      <c r="A17" s="9">
        <v>15</v>
      </c>
      <c r="B17" s="10" t="s">
        <v>6</v>
      </c>
      <c r="C17" s="10">
        <v>49</v>
      </c>
      <c r="D17" s="10" t="s">
        <v>56</v>
      </c>
      <c r="E17" s="11" t="s">
        <v>27</v>
      </c>
      <c r="F17" s="12">
        <v>13.97</v>
      </c>
      <c r="G17" s="13">
        <v>194</v>
      </c>
      <c r="H17" s="13">
        <v>29.8</v>
      </c>
      <c r="I17" s="13">
        <v>40.299999999999997</v>
      </c>
      <c r="J17" s="13">
        <v>39.700000000000003</v>
      </c>
      <c r="K17" s="13">
        <v>37.200000000000003</v>
      </c>
      <c r="L17" s="13">
        <v>61.4</v>
      </c>
      <c r="M17" s="13">
        <v>29.1</v>
      </c>
      <c r="N17" s="13">
        <v>56.7</v>
      </c>
      <c r="O17" s="13">
        <v>35.4</v>
      </c>
      <c r="P17" s="13">
        <v>69.8</v>
      </c>
      <c r="Q17" s="13">
        <v>87.3</v>
      </c>
      <c r="R17" s="13">
        <v>86.9</v>
      </c>
      <c r="S17" s="11">
        <v>102</v>
      </c>
      <c r="T17" s="12">
        <v>14.03</v>
      </c>
      <c r="U17" s="13">
        <v>196</v>
      </c>
      <c r="V17" s="13">
        <v>43.6</v>
      </c>
      <c r="W17" s="13">
        <v>50.2</v>
      </c>
      <c r="X17" s="13">
        <v>42.8</v>
      </c>
      <c r="Y17" s="13">
        <v>50.7</v>
      </c>
      <c r="Z17" s="13">
        <v>54.9</v>
      </c>
      <c r="AA17" s="13">
        <v>44.4</v>
      </c>
      <c r="AB17" s="13">
        <v>35.299999999999997</v>
      </c>
      <c r="AC17" s="13">
        <v>74.400000000000006</v>
      </c>
      <c r="AD17" s="13">
        <v>65.900000000000006</v>
      </c>
      <c r="AE17" s="13">
        <v>89.4</v>
      </c>
      <c r="AF17" s="13">
        <v>100.8</v>
      </c>
      <c r="AG17" s="24">
        <v>109</v>
      </c>
      <c r="AH17" s="41">
        <v>15</v>
      </c>
      <c r="AI17" s="36">
        <f t="shared" si="1"/>
        <v>0.42949176807443035</v>
      </c>
      <c r="AJ17" s="36">
        <f t="shared" si="0"/>
        <v>1.0309278350515427</v>
      </c>
      <c r="AK17" s="36">
        <f t="shared" si="0"/>
        <v>46.308724832214779</v>
      </c>
      <c r="AL17" s="36">
        <f t="shared" si="0"/>
        <v>24.56575682382136</v>
      </c>
      <c r="AM17" s="36">
        <f t="shared" si="0"/>
        <v>7.8085642317380133</v>
      </c>
      <c r="AN17" s="36">
        <f t="shared" si="0"/>
        <v>36.290322580645153</v>
      </c>
      <c r="AO17" s="36">
        <f t="shared" si="0"/>
        <v>-10.586319218241048</v>
      </c>
      <c r="AP17" s="36">
        <f t="shared" si="0"/>
        <v>52.577319587628857</v>
      </c>
      <c r="AQ17" s="36">
        <f t="shared" si="0"/>
        <v>-37.742504409171083</v>
      </c>
      <c r="AR17" s="36">
        <f t="shared" si="0"/>
        <v>110.16949152542375</v>
      </c>
      <c r="AS17" s="36">
        <f t="shared" si="0"/>
        <v>-5.5873925501432549</v>
      </c>
      <c r="AT17" s="36">
        <f t="shared" si="0"/>
        <v>2.4054982817869552</v>
      </c>
      <c r="AU17" s="36">
        <f t="shared" si="0"/>
        <v>15.995397008055235</v>
      </c>
      <c r="AV17" s="36">
        <f t="shared" si="0"/>
        <v>6.8627450980392135</v>
      </c>
    </row>
    <row r="18" spans="1:48" ht="15" customHeight="1" x14ac:dyDescent="0.3">
      <c r="A18" s="9">
        <v>16</v>
      </c>
      <c r="B18" s="17" t="s">
        <v>4</v>
      </c>
      <c r="C18" s="10">
        <v>83</v>
      </c>
      <c r="D18" s="14" t="s">
        <v>29</v>
      </c>
      <c r="E18" s="11" t="s">
        <v>27</v>
      </c>
      <c r="F18" s="12">
        <v>27.34</v>
      </c>
      <c r="G18" s="13">
        <v>100</v>
      </c>
      <c r="H18" s="13">
        <v>29.1</v>
      </c>
      <c r="I18" s="13">
        <v>44.8</v>
      </c>
      <c r="J18" s="13">
        <v>58</v>
      </c>
      <c r="K18" s="13">
        <v>67.7</v>
      </c>
      <c r="L18" s="13">
        <v>51.7</v>
      </c>
      <c r="M18" s="13">
        <v>58.1</v>
      </c>
      <c r="N18" s="13">
        <v>90.7</v>
      </c>
      <c r="O18" s="13">
        <v>43.8</v>
      </c>
      <c r="P18" s="13">
        <v>73.099999999999994</v>
      </c>
      <c r="Q18" s="13">
        <v>117.9</v>
      </c>
      <c r="R18" s="13">
        <v>114.5</v>
      </c>
      <c r="S18" s="11">
        <v>120.3</v>
      </c>
      <c r="T18" s="12">
        <v>23.94</v>
      </c>
      <c r="U18" s="13">
        <v>160</v>
      </c>
      <c r="V18" s="13">
        <v>29.7</v>
      </c>
      <c r="W18" s="13">
        <v>52.6</v>
      </c>
      <c r="X18" s="13">
        <v>60.1</v>
      </c>
      <c r="Y18" s="13">
        <v>80.5</v>
      </c>
      <c r="Z18" s="13">
        <v>41.3</v>
      </c>
      <c r="AA18" s="13">
        <v>67.900000000000006</v>
      </c>
      <c r="AB18" s="13">
        <v>63.3</v>
      </c>
      <c r="AC18" s="13">
        <v>71.599999999999994</v>
      </c>
      <c r="AD18" s="13">
        <v>74.900000000000006</v>
      </c>
      <c r="AE18" s="13">
        <v>114</v>
      </c>
      <c r="AF18" s="13">
        <v>118.1</v>
      </c>
      <c r="AG18" s="24">
        <v>121.7</v>
      </c>
      <c r="AH18" s="41">
        <v>16</v>
      </c>
      <c r="AI18" s="36">
        <f>(T18/F18-1)*100</f>
        <v>-12.435991221653254</v>
      </c>
      <c r="AJ18" s="36">
        <f t="shared" si="0"/>
        <v>60.000000000000007</v>
      </c>
      <c r="AK18" s="36">
        <f t="shared" si="0"/>
        <v>2.0618556701030855</v>
      </c>
      <c r="AL18" s="36">
        <f t="shared" si="0"/>
        <v>17.410714285714302</v>
      </c>
      <c r="AM18" s="36">
        <f t="shared" si="0"/>
        <v>3.6206896551724155</v>
      </c>
      <c r="AN18" s="36">
        <f t="shared" si="0"/>
        <v>18.906942392909887</v>
      </c>
      <c r="AO18" s="36">
        <f t="shared" si="0"/>
        <v>-20.116054158607355</v>
      </c>
      <c r="AP18" s="36">
        <f t="shared" si="0"/>
        <v>16.867469879518083</v>
      </c>
      <c r="AQ18" s="36">
        <f t="shared" si="0"/>
        <v>-30.209481808158767</v>
      </c>
      <c r="AR18" s="36">
        <f t="shared" si="0"/>
        <v>63.470319634703202</v>
      </c>
      <c r="AS18" s="36">
        <f t="shared" si="0"/>
        <v>2.4623803009576006</v>
      </c>
      <c r="AT18" s="36">
        <f t="shared" si="0"/>
        <v>-3.30788804071247</v>
      </c>
      <c r="AU18" s="36">
        <f t="shared" si="0"/>
        <v>3.1441048034934527</v>
      </c>
      <c r="AV18" s="36">
        <f t="shared" si="0"/>
        <v>1.1637572734829682</v>
      </c>
    </row>
    <row r="19" spans="1:48" ht="15" customHeight="1" x14ac:dyDescent="0.3">
      <c r="A19" s="9">
        <v>17</v>
      </c>
      <c r="B19" s="10" t="s">
        <v>6</v>
      </c>
      <c r="C19" s="10">
        <v>80</v>
      </c>
      <c r="D19" s="14" t="s">
        <v>55</v>
      </c>
      <c r="E19" s="11" t="s">
        <v>27</v>
      </c>
      <c r="F19" s="12">
        <v>20.7</v>
      </c>
      <c r="G19" s="13">
        <v>88.5</v>
      </c>
      <c r="H19" s="13">
        <v>32</v>
      </c>
      <c r="I19" s="13">
        <v>62.7</v>
      </c>
      <c r="J19" s="13">
        <v>60.5</v>
      </c>
      <c r="K19" s="13">
        <v>68.900000000000006</v>
      </c>
      <c r="L19" s="13">
        <v>33.4</v>
      </c>
      <c r="M19" s="13">
        <v>49.1</v>
      </c>
      <c r="N19" s="13">
        <v>61.4</v>
      </c>
      <c r="O19" s="13">
        <v>49.3</v>
      </c>
      <c r="P19" s="13">
        <v>83.1</v>
      </c>
      <c r="Q19" s="13">
        <v>84</v>
      </c>
      <c r="R19" s="13">
        <v>80.400000000000006</v>
      </c>
      <c r="S19" s="11">
        <v>103.7</v>
      </c>
      <c r="T19" s="12">
        <v>17.5</v>
      </c>
      <c r="U19" s="13">
        <v>140</v>
      </c>
      <c r="V19" s="13">
        <v>36.6</v>
      </c>
      <c r="W19" s="13">
        <v>62</v>
      </c>
      <c r="X19" s="13">
        <v>67.400000000000006</v>
      </c>
      <c r="Y19" s="13">
        <v>63.3</v>
      </c>
      <c r="Z19" s="13">
        <v>56.5</v>
      </c>
      <c r="AA19" s="13">
        <v>33.5</v>
      </c>
      <c r="AB19" s="13">
        <v>59.1</v>
      </c>
      <c r="AC19" s="13">
        <v>64.900000000000006</v>
      </c>
      <c r="AD19" s="13">
        <v>78.8</v>
      </c>
      <c r="AE19" s="13">
        <v>93.1</v>
      </c>
      <c r="AF19" s="13">
        <v>90.5</v>
      </c>
      <c r="AG19" s="24">
        <v>111.6</v>
      </c>
      <c r="AH19" s="41">
        <v>17</v>
      </c>
      <c r="AI19" s="36">
        <f t="shared" si="1"/>
        <v>-15.458937198067634</v>
      </c>
      <c r="AJ19" s="36">
        <f t="shared" si="1"/>
        <v>58.192090395480236</v>
      </c>
      <c r="AK19" s="36">
        <f t="shared" si="1"/>
        <v>14.375000000000004</v>
      </c>
      <c r="AL19" s="36">
        <f t="shared" si="1"/>
        <v>-1.1164274322169154</v>
      </c>
      <c r="AM19" s="36">
        <f t="shared" si="1"/>
        <v>11.404958677685961</v>
      </c>
      <c r="AN19" s="36">
        <f t="shared" si="1"/>
        <v>-8.1277213352685109</v>
      </c>
      <c r="AO19" s="36">
        <f t="shared" si="1"/>
        <v>69.16167664670661</v>
      </c>
      <c r="AP19" s="36">
        <f t="shared" si="1"/>
        <v>-31.77189409368636</v>
      </c>
      <c r="AQ19" s="36">
        <f t="shared" si="1"/>
        <v>-3.7459283387622055</v>
      </c>
      <c r="AR19" s="36">
        <f t="shared" si="1"/>
        <v>31.643002028397582</v>
      </c>
      <c r="AS19" s="36">
        <f t="shared" si="1"/>
        <v>-5.1744885679903652</v>
      </c>
      <c r="AT19" s="36">
        <f t="shared" si="1"/>
        <v>10.833333333333318</v>
      </c>
      <c r="AU19" s="36">
        <f t="shared" si="1"/>
        <v>12.562189054726369</v>
      </c>
      <c r="AV19" s="36">
        <f t="shared" si="1"/>
        <v>7.61812921890066</v>
      </c>
    </row>
    <row r="20" spans="1:48" ht="15" customHeight="1" x14ac:dyDescent="0.3">
      <c r="A20" s="9">
        <v>18</v>
      </c>
      <c r="B20" s="10" t="s">
        <v>6</v>
      </c>
      <c r="C20" s="10">
        <v>72</v>
      </c>
      <c r="D20" s="10" t="s">
        <v>57</v>
      </c>
      <c r="E20" s="11" t="s">
        <v>27</v>
      </c>
      <c r="F20" s="12">
        <v>14.97</v>
      </c>
      <c r="G20" s="13">
        <v>224</v>
      </c>
      <c r="H20" s="13">
        <v>31.17</v>
      </c>
      <c r="I20" s="13">
        <v>62</v>
      </c>
      <c r="J20" s="13">
        <v>74.3</v>
      </c>
      <c r="K20" s="13">
        <v>72.900000000000006</v>
      </c>
      <c r="L20" s="13">
        <v>34.1</v>
      </c>
      <c r="M20" s="13">
        <v>72</v>
      </c>
      <c r="N20" s="13">
        <v>59.4</v>
      </c>
      <c r="O20" s="13">
        <v>70.900000000000006</v>
      </c>
      <c r="P20" s="13">
        <v>101.2</v>
      </c>
      <c r="Q20" s="13">
        <v>136.4</v>
      </c>
      <c r="R20" s="13">
        <v>110</v>
      </c>
      <c r="S20" s="11">
        <v>131.69999999999999</v>
      </c>
      <c r="T20" s="12">
        <v>15.81</v>
      </c>
      <c r="U20" s="13">
        <v>255</v>
      </c>
      <c r="V20" s="13">
        <v>32.700000000000003</v>
      </c>
      <c r="W20" s="13">
        <v>60.4</v>
      </c>
      <c r="X20" s="13">
        <v>71.400000000000006</v>
      </c>
      <c r="Y20" s="13">
        <v>61.2</v>
      </c>
      <c r="Z20" s="13">
        <v>44.8</v>
      </c>
      <c r="AA20" s="13">
        <v>66</v>
      </c>
      <c r="AB20" s="13">
        <v>54.9</v>
      </c>
      <c r="AC20" s="13">
        <v>68.8</v>
      </c>
      <c r="AD20" s="13">
        <v>106.3</v>
      </c>
      <c r="AE20" s="13">
        <v>124.6</v>
      </c>
      <c r="AF20" s="13">
        <v>98.2</v>
      </c>
      <c r="AG20" s="24">
        <v>112.8</v>
      </c>
      <c r="AH20" s="41">
        <v>18</v>
      </c>
      <c r="AI20" s="36">
        <f t="shared" si="1"/>
        <v>5.6112224448897852</v>
      </c>
      <c r="AJ20" s="36">
        <f t="shared" si="1"/>
        <v>13.839285714285721</v>
      </c>
      <c r="AK20" s="36">
        <f t="shared" si="1"/>
        <v>4.908565928777664</v>
      </c>
      <c r="AL20" s="36">
        <f t="shared" si="1"/>
        <v>-2.5806451612903292</v>
      </c>
      <c r="AM20" s="36">
        <f t="shared" si="1"/>
        <v>-3.9030955585464211</v>
      </c>
      <c r="AN20" s="36">
        <f t="shared" si="1"/>
        <v>-16.049382716049386</v>
      </c>
      <c r="AO20" s="36">
        <f t="shared" si="1"/>
        <v>31.378299120234598</v>
      </c>
      <c r="AP20" s="36">
        <f t="shared" si="1"/>
        <v>-8.3333333333333375</v>
      </c>
      <c r="AQ20" s="36">
        <f t="shared" si="1"/>
        <v>-7.5757575757575797</v>
      </c>
      <c r="AR20" s="36">
        <f t="shared" si="1"/>
        <v>-2.961918194640345</v>
      </c>
      <c r="AS20" s="36">
        <f t="shared" si="1"/>
        <v>5.039525691699609</v>
      </c>
      <c r="AT20" s="36">
        <f t="shared" si="1"/>
        <v>-8.6510263929618798</v>
      </c>
      <c r="AU20" s="36">
        <f t="shared" si="1"/>
        <v>-10.72727272727273</v>
      </c>
      <c r="AV20" s="36">
        <f t="shared" si="1"/>
        <v>-14.350797266514803</v>
      </c>
    </row>
    <row r="21" spans="1:48" ht="15" customHeight="1" x14ac:dyDescent="0.3">
      <c r="A21" s="9">
        <v>19</v>
      </c>
      <c r="B21" s="10" t="s">
        <v>4</v>
      </c>
      <c r="C21" s="10">
        <v>57</v>
      </c>
      <c r="D21" s="10" t="s">
        <v>56</v>
      </c>
      <c r="E21" s="11" t="s">
        <v>27</v>
      </c>
      <c r="F21" s="12">
        <v>14.87</v>
      </c>
      <c r="G21" s="13">
        <v>184</v>
      </c>
      <c r="H21" s="13">
        <v>31.3</v>
      </c>
      <c r="I21" s="13">
        <v>48.9</v>
      </c>
      <c r="J21" s="13">
        <v>31.8</v>
      </c>
      <c r="K21" s="13">
        <v>84.4</v>
      </c>
      <c r="L21" s="13">
        <v>25</v>
      </c>
      <c r="M21" s="13">
        <v>46.5</v>
      </c>
      <c r="N21" s="13">
        <v>50</v>
      </c>
      <c r="O21" s="13">
        <v>55.9</v>
      </c>
      <c r="P21" s="13">
        <v>74.8</v>
      </c>
      <c r="Q21" s="13">
        <v>96.6</v>
      </c>
      <c r="R21" s="13">
        <v>35.200000000000003</v>
      </c>
      <c r="S21" s="11">
        <v>103.1</v>
      </c>
      <c r="T21" s="12">
        <v>15.04</v>
      </c>
      <c r="U21" s="13">
        <v>197</v>
      </c>
      <c r="V21" s="13">
        <v>29</v>
      </c>
      <c r="W21" s="13">
        <v>50.2</v>
      </c>
      <c r="X21" s="13">
        <v>40</v>
      </c>
      <c r="Y21" s="13">
        <v>64.5</v>
      </c>
      <c r="Z21" s="13">
        <v>21</v>
      </c>
      <c r="AA21" s="13">
        <v>35.799999999999997</v>
      </c>
      <c r="AB21" s="13">
        <v>40.700000000000003</v>
      </c>
      <c r="AC21" s="13">
        <v>57.3</v>
      </c>
      <c r="AD21" s="13">
        <v>57.3</v>
      </c>
      <c r="AE21" s="13">
        <v>80.8</v>
      </c>
      <c r="AF21" s="13">
        <v>34.9</v>
      </c>
      <c r="AG21" s="24">
        <v>86.4</v>
      </c>
      <c r="AH21" s="41">
        <v>19</v>
      </c>
      <c r="AI21" s="36">
        <f t="shared" si="1"/>
        <v>1.143241425689312</v>
      </c>
      <c r="AJ21" s="36">
        <f t="shared" si="1"/>
        <v>7.0652173913043459</v>
      </c>
      <c r="AK21" s="36">
        <f t="shared" si="1"/>
        <v>-7.3482428115016045</v>
      </c>
      <c r="AL21" s="36">
        <f t="shared" si="1"/>
        <v>2.6584867075664764</v>
      </c>
      <c r="AM21" s="36">
        <f t="shared" si="1"/>
        <v>25.786163522012572</v>
      </c>
      <c r="AN21" s="36">
        <f t="shared" si="1"/>
        <v>-23.57819905213271</v>
      </c>
      <c r="AO21" s="36">
        <f t="shared" si="1"/>
        <v>-16.000000000000004</v>
      </c>
      <c r="AP21" s="36">
        <f t="shared" si="1"/>
        <v>-23.010752688172055</v>
      </c>
      <c r="AQ21" s="36">
        <f t="shared" si="1"/>
        <v>-18.599999999999994</v>
      </c>
      <c r="AR21" s="36">
        <f t="shared" si="1"/>
        <v>2.5044722719141266</v>
      </c>
      <c r="AS21" s="36">
        <f t="shared" si="1"/>
        <v>-23.395721925133696</v>
      </c>
      <c r="AT21" s="36">
        <f t="shared" si="1"/>
        <v>-16.356107660455489</v>
      </c>
      <c r="AU21" s="36">
        <f t="shared" si="1"/>
        <v>-0.85227272727274039</v>
      </c>
      <c r="AV21" s="36">
        <f t="shared" si="1"/>
        <v>-16.197866149369531</v>
      </c>
    </row>
    <row r="22" spans="1:48" ht="15" customHeight="1" thickBot="1" x14ac:dyDescent="0.35">
      <c r="A22" s="18">
        <v>20</v>
      </c>
      <c r="B22" s="19" t="s">
        <v>6</v>
      </c>
      <c r="C22" s="19">
        <v>41</v>
      </c>
      <c r="D22" s="19" t="s">
        <v>30</v>
      </c>
      <c r="E22" s="20" t="s">
        <v>27</v>
      </c>
      <c r="F22" s="21">
        <v>49</v>
      </c>
      <c r="G22" s="22">
        <v>170</v>
      </c>
      <c r="H22" s="22">
        <v>36.1</v>
      </c>
      <c r="I22" s="22">
        <v>77.5</v>
      </c>
      <c r="J22" s="22">
        <v>47.6</v>
      </c>
      <c r="K22" s="22">
        <v>69.2</v>
      </c>
      <c r="L22" s="22">
        <v>47.5</v>
      </c>
      <c r="M22" s="22">
        <v>69.8</v>
      </c>
      <c r="N22" s="22">
        <v>60.6</v>
      </c>
      <c r="O22" s="22">
        <v>59.2</v>
      </c>
      <c r="P22" s="22">
        <v>127.6</v>
      </c>
      <c r="Q22" s="22">
        <v>127.5</v>
      </c>
      <c r="R22" s="22">
        <v>122.8</v>
      </c>
      <c r="S22" s="20">
        <v>115</v>
      </c>
      <c r="T22" s="21">
        <v>10</v>
      </c>
      <c r="U22" s="22">
        <v>265</v>
      </c>
      <c r="V22" s="22">
        <v>48.2</v>
      </c>
      <c r="W22" s="22">
        <v>65.2</v>
      </c>
      <c r="X22" s="22">
        <v>56.8</v>
      </c>
      <c r="Y22" s="22">
        <v>77.7</v>
      </c>
      <c r="Z22" s="22">
        <v>40.5</v>
      </c>
      <c r="AA22" s="22">
        <v>76.8</v>
      </c>
      <c r="AB22" s="22">
        <v>51.1</v>
      </c>
      <c r="AC22" s="22">
        <v>79.3</v>
      </c>
      <c r="AD22" s="22">
        <v>125.1</v>
      </c>
      <c r="AE22" s="22">
        <v>130.6</v>
      </c>
      <c r="AF22" s="22">
        <v>126.8</v>
      </c>
      <c r="AG22" s="30">
        <v>133.30000000000001</v>
      </c>
      <c r="AH22" s="41">
        <v>20</v>
      </c>
      <c r="AI22" s="36">
        <f t="shared" si="1"/>
        <v>-79.591836734693871</v>
      </c>
      <c r="AJ22" s="36">
        <f t="shared" si="1"/>
        <v>55.882352941176471</v>
      </c>
      <c r="AK22" s="36">
        <f t="shared" si="1"/>
        <v>33.518005540166214</v>
      </c>
      <c r="AL22" s="36">
        <f t="shared" si="1"/>
        <v>-15.870967741935482</v>
      </c>
      <c r="AM22" s="36">
        <f t="shared" si="1"/>
        <v>19.327731092436974</v>
      </c>
      <c r="AN22" s="36">
        <f t="shared" si="1"/>
        <v>12.283236994219649</v>
      </c>
      <c r="AO22" s="36">
        <f t="shared" si="1"/>
        <v>-14.736842105263159</v>
      </c>
      <c r="AP22" s="36">
        <f t="shared" si="1"/>
        <v>10.028653295128942</v>
      </c>
      <c r="AQ22" s="36">
        <f t="shared" si="1"/>
        <v>-15.676567656765672</v>
      </c>
      <c r="AR22" s="36">
        <f t="shared" si="1"/>
        <v>33.952702702702695</v>
      </c>
      <c r="AS22" s="36">
        <f t="shared" si="1"/>
        <v>-1.9592476489028177</v>
      </c>
      <c r="AT22" s="36">
        <f t="shared" si="1"/>
        <v>2.4313725490195948</v>
      </c>
      <c r="AU22" s="36">
        <f t="shared" si="1"/>
        <v>3.2573289902280145</v>
      </c>
      <c r="AV22" s="36">
        <f t="shared" si="1"/>
        <v>15.91304347826088</v>
      </c>
    </row>
    <row r="23" spans="1:48" ht="21" customHeight="1" x14ac:dyDescent="0.3">
      <c r="E23" s="31" t="s">
        <v>25</v>
      </c>
      <c r="F23" s="38">
        <f>AVERAGE(F3:F12)</f>
        <v>31.601999999999997</v>
      </c>
      <c r="G23" s="38">
        <f t="shared" ref="G23:S23" si="2">AVERAGE(G3:G12)</f>
        <v>229.5</v>
      </c>
      <c r="H23" s="38">
        <f t="shared" si="2"/>
        <v>46.07</v>
      </c>
      <c r="I23" s="38">
        <f t="shared" si="2"/>
        <v>61.720000000000006</v>
      </c>
      <c r="J23" s="38">
        <f t="shared" si="2"/>
        <v>58.820000000000007</v>
      </c>
      <c r="K23" s="38">
        <f t="shared" si="2"/>
        <v>66.460000000000008</v>
      </c>
      <c r="L23" s="38">
        <f t="shared" si="2"/>
        <v>39.13600000000001</v>
      </c>
      <c r="M23" s="38">
        <f t="shared" si="2"/>
        <v>64</v>
      </c>
      <c r="N23" s="38">
        <f t="shared" si="2"/>
        <v>50.570000000000007</v>
      </c>
      <c r="O23" s="38">
        <f t="shared" si="2"/>
        <v>66.670000000000016</v>
      </c>
      <c r="P23" s="38">
        <f t="shared" si="2"/>
        <v>81.259</v>
      </c>
      <c r="Q23" s="38">
        <f t="shared" si="2"/>
        <v>106.06999999999998</v>
      </c>
      <c r="R23" s="38">
        <f t="shared" si="2"/>
        <v>97.55</v>
      </c>
      <c r="S23" s="38">
        <f t="shared" si="2"/>
        <v>106.63</v>
      </c>
      <c r="T23" s="38">
        <f>AVERAGE(T3:T12)</f>
        <v>32.948</v>
      </c>
      <c r="U23" s="38">
        <f t="shared" ref="U23:AG23" si="3">AVERAGE(U3:U12)</f>
        <v>288.60000000000002</v>
      </c>
      <c r="V23" s="38">
        <f t="shared" si="3"/>
        <v>45.970000000000013</v>
      </c>
      <c r="W23" s="38">
        <f t="shared" si="3"/>
        <v>62.919999999999995</v>
      </c>
      <c r="X23" s="38">
        <f t="shared" si="3"/>
        <v>55.959999999999994</v>
      </c>
      <c r="Y23" s="38">
        <f t="shared" si="3"/>
        <v>69.59</v>
      </c>
      <c r="Z23" s="38">
        <f t="shared" si="3"/>
        <v>37.81</v>
      </c>
      <c r="AA23" s="38">
        <f t="shared" si="3"/>
        <v>68.02000000000001</v>
      </c>
      <c r="AB23" s="38">
        <f t="shared" si="3"/>
        <v>49.809999999999995</v>
      </c>
      <c r="AC23" s="38">
        <f t="shared" si="3"/>
        <v>67.180000000000007</v>
      </c>
      <c r="AD23" s="38">
        <f t="shared" si="3"/>
        <v>94.22999999999999</v>
      </c>
      <c r="AE23" s="38">
        <f t="shared" si="3"/>
        <v>107.94000000000001</v>
      </c>
      <c r="AF23" s="38">
        <f t="shared" si="3"/>
        <v>97.13000000000001</v>
      </c>
      <c r="AG23" s="38">
        <f t="shared" si="3"/>
        <v>109.82000000000001</v>
      </c>
      <c r="AH23" s="38">
        <f t="shared" ref="AH23" si="4">AVERAGE(AH3:AH13)</f>
        <v>6</v>
      </c>
      <c r="AI23" s="38">
        <f>AVERAGE(AI3:AI12)</f>
        <v>-3.0073332576305396</v>
      </c>
      <c r="AJ23" s="38">
        <f t="shared" ref="AJ23:AV23" si="5">AVERAGE(AJ3:AJ12)</f>
        <v>71.60702382661502</v>
      </c>
      <c r="AK23" s="38">
        <f t="shared" si="5"/>
        <v>4.2728882725047423</v>
      </c>
      <c r="AL23" s="38">
        <f t="shared" si="5"/>
        <v>3.2809458014948509</v>
      </c>
      <c r="AM23" s="38">
        <f t="shared" si="5"/>
        <v>-3.484123694733436</v>
      </c>
      <c r="AN23" s="38">
        <f t="shared" si="5"/>
        <v>4.9495345728561295</v>
      </c>
      <c r="AO23" s="38">
        <f t="shared" si="5"/>
        <v>8.9806011549339662</v>
      </c>
      <c r="AP23" s="38">
        <f t="shared" si="5"/>
        <v>8.3309314023693855</v>
      </c>
      <c r="AQ23" s="38">
        <f t="shared" si="5"/>
        <v>-0.65642969409635499</v>
      </c>
      <c r="AR23" s="38">
        <f t="shared" si="5"/>
        <v>1.5794829900604654</v>
      </c>
      <c r="AS23" s="38">
        <f t="shared" si="5"/>
        <v>26.304215924842531</v>
      </c>
      <c r="AT23" s="38">
        <f t="shared" si="5"/>
        <v>2.6176656233943647</v>
      </c>
      <c r="AU23" s="38">
        <f t="shared" si="5"/>
        <v>0.28795230851019438</v>
      </c>
      <c r="AV23" s="38">
        <f t="shared" si="5"/>
        <v>3.6901715077025585</v>
      </c>
    </row>
    <row r="24" spans="1:48" ht="21.6" customHeight="1" thickBot="1" x14ac:dyDescent="0.35">
      <c r="A24" s="46" t="s">
        <v>2</v>
      </c>
      <c r="B24" s="10" t="s">
        <v>4</v>
      </c>
      <c r="C24" s="1">
        <f>AVERAGE(C3:C22)</f>
        <v>59.9</v>
      </c>
      <c r="E24" s="32" t="s">
        <v>27</v>
      </c>
      <c r="F24" s="37">
        <f>AVERAGE(F13:F22)</f>
        <v>41.999000000000002</v>
      </c>
      <c r="G24" s="37">
        <f t="shared" ref="G24:AG24" si="6">AVERAGE(G13:G22)</f>
        <v>171.85</v>
      </c>
      <c r="H24" s="37">
        <f t="shared" si="6"/>
        <v>37.467000000000006</v>
      </c>
      <c r="I24" s="37">
        <f t="shared" si="6"/>
        <v>55.570000000000007</v>
      </c>
      <c r="J24" s="37">
        <f t="shared" si="6"/>
        <v>57.14</v>
      </c>
      <c r="K24" s="37">
        <f t="shared" si="6"/>
        <v>64.75</v>
      </c>
      <c r="L24" s="37">
        <f t="shared" si="6"/>
        <v>43.03</v>
      </c>
      <c r="M24" s="37">
        <f t="shared" si="6"/>
        <v>57.490000000000009</v>
      </c>
      <c r="N24" s="37">
        <f t="shared" si="6"/>
        <v>63.35</v>
      </c>
      <c r="O24" s="37">
        <f t="shared" si="6"/>
        <v>57.65</v>
      </c>
      <c r="P24" s="37">
        <f t="shared" si="6"/>
        <v>92.84</v>
      </c>
      <c r="Q24" s="37">
        <f t="shared" si="6"/>
        <v>112.91999999999999</v>
      </c>
      <c r="R24" s="37">
        <f t="shared" si="6"/>
        <v>97.109999999999985</v>
      </c>
      <c r="S24" s="37">
        <f t="shared" si="6"/>
        <v>119.73999999999998</v>
      </c>
      <c r="T24" s="37">
        <f t="shared" si="6"/>
        <v>38.037999999999997</v>
      </c>
      <c r="U24" s="37">
        <f t="shared" si="6"/>
        <v>205.1</v>
      </c>
      <c r="V24" s="37">
        <f t="shared" si="6"/>
        <v>35.64</v>
      </c>
      <c r="W24" s="37">
        <f t="shared" si="6"/>
        <v>63.410000000000011</v>
      </c>
      <c r="X24" s="37">
        <f t="shared" si="6"/>
        <v>54.58</v>
      </c>
      <c r="Y24" s="37">
        <f t="shared" si="6"/>
        <v>72.3</v>
      </c>
      <c r="Z24" s="37">
        <f t="shared" si="6"/>
        <v>44.58</v>
      </c>
      <c r="AA24" s="37">
        <f t="shared" si="6"/>
        <v>57.19</v>
      </c>
      <c r="AB24" s="37">
        <f t="shared" si="6"/>
        <v>57.280000000000008</v>
      </c>
      <c r="AC24" s="37">
        <f t="shared" si="6"/>
        <v>68.779999999999987</v>
      </c>
      <c r="AD24" s="37">
        <f t="shared" si="6"/>
        <v>94.369999999999976</v>
      </c>
      <c r="AE24" s="37">
        <f t="shared" si="6"/>
        <v>110.7</v>
      </c>
      <c r="AF24" s="37">
        <f t="shared" si="6"/>
        <v>101.78999999999999</v>
      </c>
      <c r="AG24" s="37">
        <f t="shared" si="6"/>
        <v>117.71</v>
      </c>
      <c r="AH24" s="37">
        <f t="shared" ref="AH24" si="7">AVERAGE(AH14:AH21)</f>
        <v>15.5</v>
      </c>
      <c r="AI24" s="37">
        <f>AVERAGE(AI13:AI22)</f>
        <v>-8.4524622914506313</v>
      </c>
      <c r="AJ24" s="37">
        <f t="shared" ref="AJ24:AV24" si="8">AVERAGE(AJ13:AJ22)</f>
        <v>22.370906382858649</v>
      </c>
      <c r="AK24" s="37">
        <f t="shared" si="8"/>
        <v>1.6280005031372262</v>
      </c>
      <c r="AL24" s="37">
        <f t="shared" si="8"/>
        <v>26.698341856942569</v>
      </c>
      <c r="AM24" s="37">
        <f t="shared" si="8"/>
        <v>-1.6681733921854704</v>
      </c>
      <c r="AN24" s="37">
        <f t="shared" si="8"/>
        <v>14.911183703402395</v>
      </c>
      <c r="AO24" s="37">
        <f t="shared" si="8"/>
        <v>5.3588757200052282</v>
      </c>
      <c r="AP24" s="37">
        <f t="shared" si="8"/>
        <v>2.2166848004602961</v>
      </c>
      <c r="AQ24" s="37">
        <f t="shared" si="8"/>
        <v>-9.3508334718699881</v>
      </c>
      <c r="AR24" s="37">
        <f t="shared" si="8"/>
        <v>25.285096254735301</v>
      </c>
      <c r="AS24" s="37">
        <f t="shared" si="8"/>
        <v>1.2114218427738197</v>
      </c>
      <c r="AT24" s="37">
        <f t="shared" si="8"/>
        <v>-1.4284858907716758</v>
      </c>
      <c r="AU24" s="37">
        <f t="shared" si="8"/>
        <v>5.6071654429954636</v>
      </c>
      <c r="AV24" s="37">
        <f t="shared" si="8"/>
        <v>-1.1310387326581806</v>
      </c>
    </row>
    <row r="25" spans="1:48" ht="19.8" customHeight="1" thickBot="1" x14ac:dyDescent="0.35">
      <c r="A25" s="46"/>
      <c r="B25" s="10" t="s">
        <v>37</v>
      </c>
      <c r="C25" s="1">
        <f>_xlfn.STDEV.P(C3:C22)</f>
        <v>13.564291356351795</v>
      </c>
      <c r="F25" s="40">
        <f>_xlfn.STDEV.P(F3:F12)</f>
        <v>28.03302117146848</v>
      </c>
      <c r="G25" s="40">
        <f t="shared" ref="G25:AG25" si="9">_xlfn.STDEV.P(G3:G12)</f>
        <v>211.2928063138923</v>
      </c>
      <c r="H25" s="40">
        <f t="shared" si="9"/>
        <v>14.622999008411361</v>
      </c>
      <c r="I25" s="40">
        <f t="shared" si="9"/>
        <v>14.860942096650499</v>
      </c>
      <c r="J25" s="40">
        <f t="shared" si="9"/>
        <v>9.844165784869741</v>
      </c>
      <c r="K25" s="40">
        <f t="shared" si="9"/>
        <v>11.741737520486467</v>
      </c>
      <c r="L25" s="40">
        <f t="shared" si="9"/>
        <v>16.540884619632635</v>
      </c>
      <c r="M25" s="40">
        <f t="shared" si="9"/>
        <v>10.113456382463887</v>
      </c>
      <c r="N25" s="40">
        <f t="shared" si="9"/>
        <v>10.021481926341979</v>
      </c>
      <c r="O25" s="40">
        <f t="shared" si="9"/>
        <v>11.530745856188091</v>
      </c>
      <c r="P25" s="40">
        <f t="shared" si="9"/>
        <v>36.092834870649867</v>
      </c>
      <c r="Q25" s="40">
        <f t="shared" si="9"/>
        <v>21.16265815062005</v>
      </c>
      <c r="R25" s="40">
        <f t="shared" si="9"/>
        <v>20.936535052391093</v>
      </c>
      <c r="S25" s="40">
        <f t="shared" si="9"/>
        <v>17.059545714936274</v>
      </c>
      <c r="T25" s="40">
        <f t="shared" si="9"/>
        <v>30.912987497166942</v>
      </c>
      <c r="U25" s="40">
        <f t="shared" si="9"/>
        <v>227.94657268754887</v>
      </c>
      <c r="V25" s="40">
        <f t="shared" si="9"/>
        <v>11.475194987450083</v>
      </c>
      <c r="W25" s="40">
        <f t="shared" si="9"/>
        <v>13.10876042957536</v>
      </c>
      <c r="X25" s="40">
        <f t="shared" si="9"/>
        <v>9.7956316794784186</v>
      </c>
      <c r="Y25" s="40">
        <f t="shared" si="9"/>
        <v>15.090622916235064</v>
      </c>
      <c r="Z25" s="40">
        <f t="shared" si="9"/>
        <v>10.684048857993858</v>
      </c>
      <c r="AA25" s="40">
        <f t="shared" si="9"/>
        <v>10.140591698712671</v>
      </c>
      <c r="AB25" s="40">
        <f t="shared" si="9"/>
        <v>10.310426761293675</v>
      </c>
      <c r="AC25" s="40">
        <f t="shared" si="9"/>
        <v>10.933782511098268</v>
      </c>
      <c r="AD25" s="40">
        <f t="shared" si="9"/>
        <v>32.255791727998279</v>
      </c>
      <c r="AE25" s="40">
        <f t="shared" si="9"/>
        <v>17.613472116536169</v>
      </c>
      <c r="AF25" s="40">
        <f t="shared" si="9"/>
        <v>21.265373262653977</v>
      </c>
      <c r="AG25" s="40">
        <f t="shared" si="9"/>
        <v>14.995519330786799</v>
      </c>
      <c r="AI25" s="33" t="s">
        <v>13</v>
      </c>
      <c r="AJ25" s="34" t="s">
        <v>72</v>
      </c>
      <c r="AK25" s="34" t="s">
        <v>61</v>
      </c>
      <c r="AL25" s="34" t="s">
        <v>62</v>
      </c>
      <c r="AM25" s="34" t="s">
        <v>63</v>
      </c>
      <c r="AN25" s="34" t="s">
        <v>64</v>
      </c>
      <c r="AO25" s="34" t="s">
        <v>74</v>
      </c>
      <c r="AP25" s="34" t="s">
        <v>65</v>
      </c>
      <c r="AQ25" s="34" t="s">
        <v>66</v>
      </c>
      <c r="AR25" s="34" t="s">
        <v>67</v>
      </c>
      <c r="AS25" s="34" t="s">
        <v>68</v>
      </c>
      <c r="AT25" s="34" t="s">
        <v>69</v>
      </c>
      <c r="AU25" s="34" t="s">
        <v>70</v>
      </c>
      <c r="AV25" s="35" t="s">
        <v>71</v>
      </c>
    </row>
    <row r="26" spans="1:48" x14ac:dyDescent="0.3">
      <c r="F26">
        <f>_xlfn.STDEV.P(F13:F22)</f>
        <v>56.028725570014537</v>
      </c>
      <c r="G26">
        <f t="shared" ref="G26:AV26" si="10">_xlfn.STDEV.P(G13:G22)</f>
        <v>85.84289428951007</v>
      </c>
      <c r="H26">
        <f t="shared" si="10"/>
        <v>12.036020978712177</v>
      </c>
      <c r="I26">
        <f t="shared" si="10"/>
        <v>17.135813374333861</v>
      </c>
      <c r="J26">
        <f t="shared" si="10"/>
        <v>13.922801442238557</v>
      </c>
      <c r="K26">
        <f t="shared" si="10"/>
        <v>11.940791431056821</v>
      </c>
      <c r="L26">
        <f t="shared" si="10"/>
        <v>10.009200767294047</v>
      </c>
      <c r="M26">
        <f t="shared" si="10"/>
        <v>14.916262936808245</v>
      </c>
      <c r="N26">
        <f t="shared" si="10"/>
        <v>12.287330873708894</v>
      </c>
      <c r="O26">
        <f t="shared" si="10"/>
        <v>11.216884594217788</v>
      </c>
      <c r="P26">
        <f t="shared" si="10"/>
        <v>21.400897177454905</v>
      </c>
      <c r="Q26">
        <f t="shared" si="10"/>
        <v>17.763997297905792</v>
      </c>
      <c r="R26">
        <f t="shared" si="10"/>
        <v>28.058205573414693</v>
      </c>
      <c r="S26">
        <f t="shared" si="10"/>
        <v>14.728149917759557</v>
      </c>
      <c r="T26">
        <f t="shared" si="10"/>
        <v>56.85676983438298</v>
      </c>
      <c r="U26">
        <f t="shared" si="10"/>
        <v>98.741531282434536</v>
      </c>
      <c r="V26">
        <f t="shared" si="10"/>
        <v>8.4716232210834548</v>
      </c>
      <c r="W26">
        <f t="shared" si="10"/>
        <v>11.772803404457196</v>
      </c>
      <c r="X26">
        <f t="shared" si="10"/>
        <v>12.149716046064615</v>
      </c>
      <c r="Y26">
        <f t="shared" si="10"/>
        <v>12.457768660558797</v>
      </c>
      <c r="Z26">
        <f t="shared" si="10"/>
        <v>13.327700476826454</v>
      </c>
      <c r="AA26">
        <f t="shared" si="10"/>
        <v>14.760992514055435</v>
      </c>
      <c r="AB26">
        <f t="shared" si="10"/>
        <v>13.952118118766045</v>
      </c>
      <c r="AC26">
        <f t="shared" si="10"/>
        <v>6.6736496761517241</v>
      </c>
      <c r="AD26">
        <f t="shared" si="10"/>
        <v>25.839080866006082</v>
      </c>
      <c r="AE26">
        <f t="shared" si="10"/>
        <v>16.83965557842556</v>
      </c>
      <c r="AF26">
        <f t="shared" si="10"/>
        <v>27.355271886786298</v>
      </c>
      <c r="AG26">
        <f t="shared" si="10"/>
        <v>13.418006558353033</v>
      </c>
      <c r="AH26">
        <f t="shared" si="10"/>
        <v>2.8722813232690143</v>
      </c>
      <c r="AI26">
        <f t="shared" si="10"/>
        <v>24.883067593882945</v>
      </c>
      <c r="AJ26">
        <f t="shared" si="10"/>
        <v>24.049164935928697</v>
      </c>
      <c r="AK26">
        <f t="shared" si="10"/>
        <v>30.85733124360177</v>
      </c>
      <c r="AL26">
        <f t="shared" si="10"/>
        <v>51.682254051922108</v>
      </c>
      <c r="AM26">
        <f t="shared" si="10"/>
        <v>19.960887500522343</v>
      </c>
      <c r="AN26">
        <f t="shared" si="10"/>
        <v>24.402158396598448</v>
      </c>
      <c r="AO26">
        <f t="shared" si="10"/>
        <v>30.286608797102915</v>
      </c>
      <c r="AP26">
        <f t="shared" si="10"/>
        <v>23.522732257944742</v>
      </c>
      <c r="AQ26">
        <f t="shared" si="10"/>
        <v>15.173977736061774</v>
      </c>
      <c r="AR26">
        <f t="shared" si="10"/>
        <v>34.701644062277111</v>
      </c>
      <c r="AS26">
        <f t="shared" si="10"/>
        <v>14.202346891499026</v>
      </c>
      <c r="AT26">
        <f t="shared" si="10"/>
        <v>9.3993214061438906</v>
      </c>
      <c r="AU26">
        <f t="shared" si="10"/>
        <v>10.498744376689096</v>
      </c>
      <c r="AV26">
        <f t="shared" si="10"/>
        <v>10.266015390824272</v>
      </c>
    </row>
    <row r="27" spans="1:48" ht="15.6" x14ac:dyDescent="0.3">
      <c r="A27" s="46" t="s">
        <v>39</v>
      </c>
      <c r="B27" s="10" t="s">
        <v>4</v>
      </c>
      <c r="C27" s="1">
        <f>AVERAGE(C3:C12)</f>
        <v>60.8</v>
      </c>
      <c r="AI27" s="40">
        <f>_xlfn.STDEV.P(AI3:AI12)</f>
        <v>12.340152689298671</v>
      </c>
      <c r="AJ27" s="40">
        <f t="shared" ref="AJ27:AV27" si="11">_xlfn.STDEV.P(AJ3:AJ12)</f>
        <v>147.0344252543936</v>
      </c>
      <c r="AK27" s="40">
        <f t="shared" si="11"/>
        <v>26.311783222399885</v>
      </c>
      <c r="AL27" s="40">
        <f t="shared" si="11"/>
        <v>9.7412770714585548</v>
      </c>
      <c r="AM27" s="40">
        <f t="shared" si="11"/>
        <v>17.399940863713518</v>
      </c>
      <c r="AN27" s="40">
        <f t="shared" si="11"/>
        <v>15.929098600617271</v>
      </c>
      <c r="AO27" s="40">
        <f t="shared" si="11"/>
        <v>35.88099037676573</v>
      </c>
      <c r="AP27" s="40">
        <f t="shared" si="11"/>
        <v>20.673442877055813</v>
      </c>
      <c r="AQ27" s="40">
        <f t="shared" si="11"/>
        <v>15.151948235004252</v>
      </c>
      <c r="AR27" s="40">
        <f t="shared" si="11"/>
        <v>14.10071603491205</v>
      </c>
      <c r="AS27" s="40">
        <f t="shared" si="11"/>
        <v>33.526374741582458</v>
      </c>
      <c r="AT27" s="40">
        <f t="shared" si="11"/>
        <v>5.8101012148715538</v>
      </c>
      <c r="AU27" s="40">
        <f t="shared" si="11"/>
        <v>10.942978979755146</v>
      </c>
      <c r="AV27" s="40">
        <f t="shared" si="11"/>
        <v>8.720780083605252</v>
      </c>
    </row>
    <row r="28" spans="1:48" ht="15.6" x14ac:dyDescent="0.3">
      <c r="A28" s="46"/>
      <c r="B28" s="10" t="s">
        <v>37</v>
      </c>
      <c r="C28" s="1">
        <f>_xlfn.STDEV.P(C3:C12)</f>
        <v>12.262136844775466</v>
      </c>
    </row>
    <row r="30" spans="1:48" ht="15.6" x14ac:dyDescent="0.3">
      <c r="A30" s="46" t="s">
        <v>38</v>
      </c>
      <c r="B30" s="10" t="s">
        <v>4</v>
      </c>
      <c r="C30" s="1">
        <f>AVERAGE(C13:C22)</f>
        <v>59</v>
      </c>
    </row>
    <row r="31" spans="1:48" ht="15.6" x14ac:dyDescent="0.3">
      <c r="A31" s="46"/>
      <c r="B31" s="10" t="s">
        <v>37</v>
      </c>
      <c r="C31" s="1">
        <f>_xlfn.STDEV.P(C13:C22)</f>
        <v>14.696938456699069</v>
      </c>
    </row>
  </sheetData>
  <mergeCells count="10">
    <mergeCell ref="T1:AG1"/>
    <mergeCell ref="A24:A25"/>
    <mergeCell ref="A27:A28"/>
    <mergeCell ref="A30:A31"/>
    <mergeCell ref="A1:A2"/>
    <mergeCell ref="B1:B2"/>
    <mergeCell ref="C1:C2"/>
    <mergeCell ref="D1:D2"/>
    <mergeCell ref="E1:E2"/>
    <mergeCell ref="F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D028-5B19-46AD-83FF-69630DC3CA13}">
  <dimension ref="B2:D24"/>
  <sheetViews>
    <sheetView workbookViewId="0">
      <selection activeCell="E24" sqref="E24"/>
    </sheetView>
  </sheetViews>
  <sheetFormatPr defaultRowHeight="14.4" x14ac:dyDescent="0.3"/>
  <sheetData>
    <row r="2" spans="2:4" x14ac:dyDescent="0.3">
      <c r="B2" t="s">
        <v>77</v>
      </c>
    </row>
    <row r="3" spans="2:4" x14ac:dyDescent="0.3">
      <c r="B3" s="40">
        <v>57</v>
      </c>
      <c r="C3">
        <f>AVERAGE(B3:B12)</f>
        <v>60.8</v>
      </c>
      <c r="D3" t="s">
        <v>76</v>
      </c>
    </row>
    <row r="4" spans="2:4" x14ac:dyDescent="0.3">
      <c r="B4" s="40">
        <v>71</v>
      </c>
      <c r="C4">
        <f>_xlfn.STDEV.P(B3:B12)</f>
        <v>12.262136844775466</v>
      </c>
      <c r="D4" t="s">
        <v>37</v>
      </c>
    </row>
    <row r="5" spans="2:4" x14ac:dyDescent="0.3">
      <c r="B5" s="40">
        <v>53</v>
      </c>
    </row>
    <row r="6" spans="2:4" x14ac:dyDescent="0.3">
      <c r="B6" s="40">
        <v>72</v>
      </c>
    </row>
    <row r="7" spans="2:4" x14ac:dyDescent="0.3">
      <c r="B7" s="40">
        <v>53</v>
      </c>
    </row>
    <row r="8" spans="2:4" x14ac:dyDescent="0.3">
      <c r="B8" s="40">
        <v>62</v>
      </c>
    </row>
    <row r="9" spans="2:4" x14ac:dyDescent="0.3">
      <c r="B9" s="40">
        <v>59</v>
      </c>
    </row>
    <row r="10" spans="2:4" x14ac:dyDescent="0.3">
      <c r="B10" s="40">
        <v>56</v>
      </c>
    </row>
    <row r="11" spans="2:4" x14ac:dyDescent="0.3">
      <c r="B11" s="40">
        <v>86</v>
      </c>
    </row>
    <row r="12" spans="2:4" x14ac:dyDescent="0.3">
      <c r="B12" s="40">
        <v>39</v>
      </c>
    </row>
    <row r="14" spans="2:4" x14ac:dyDescent="0.3">
      <c r="B14" t="s">
        <v>78</v>
      </c>
    </row>
    <row r="15" spans="2:4" x14ac:dyDescent="0.3">
      <c r="B15" s="42">
        <v>45</v>
      </c>
      <c r="C15">
        <f>AVERAGE(B15:B24)</f>
        <v>59</v>
      </c>
      <c r="D15" t="s">
        <v>76</v>
      </c>
    </row>
    <row r="16" spans="2:4" x14ac:dyDescent="0.3">
      <c r="B16" s="42">
        <v>64</v>
      </c>
      <c r="C16">
        <f>_xlfn.STDEV.P(B15:B24)</f>
        <v>14.696938456699069</v>
      </c>
      <c r="D16" t="s">
        <v>37</v>
      </c>
    </row>
    <row r="17" spans="2:2" x14ac:dyDescent="0.3">
      <c r="B17" s="42">
        <v>58</v>
      </c>
    </row>
    <row r="18" spans="2:2" x14ac:dyDescent="0.3">
      <c r="B18" s="42">
        <v>41</v>
      </c>
    </row>
    <row r="19" spans="2:2" x14ac:dyDescent="0.3">
      <c r="B19" s="42">
        <v>49</v>
      </c>
    </row>
    <row r="20" spans="2:2" x14ac:dyDescent="0.3">
      <c r="B20" s="42">
        <v>83</v>
      </c>
    </row>
    <row r="21" spans="2:2" x14ac:dyDescent="0.3">
      <c r="B21" s="42">
        <v>80</v>
      </c>
    </row>
    <row r="22" spans="2:2" x14ac:dyDescent="0.3">
      <c r="B22" s="42">
        <v>72</v>
      </c>
    </row>
    <row r="23" spans="2:2" x14ac:dyDescent="0.3">
      <c r="B23" s="42">
        <v>57</v>
      </c>
    </row>
    <row r="24" spans="2:2" x14ac:dyDescent="0.3">
      <c r="B24" s="4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ROM&amp;TUG&amp;SMW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anroa</dc:creator>
  <cp:lastModifiedBy>Ana Rojo Agusti</cp:lastModifiedBy>
  <dcterms:created xsi:type="dcterms:W3CDTF">2015-06-05T18:17:20Z</dcterms:created>
  <dcterms:modified xsi:type="dcterms:W3CDTF">2023-11-01T16:01:59Z</dcterms:modified>
</cp:coreProperties>
</file>