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asa\Desktop\HBW codes\"/>
    </mc:Choice>
  </mc:AlternateContent>
  <xr:revisionPtr revIDLastSave="0" documentId="13_ncr:1_{C40181D9-3E42-4A86-8210-6B85C4798ACC}" xr6:coauthVersionLast="47" xr6:coauthVersionMax="47" xr10:uidLastSave="{00000000-0000-0000-0000-000000000000}"/>
  <bookViews>
    <workbookView xWindow="4980" yWindow="-15480" windowWidth="19440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4" i="1" l="1"/>
  <c r="S54" i="1" s="1"/>
  <c r="W8" i="1"/>
  <c r="R60" i="1"/>
  <c r="S60" i="1" s="1"/>
  <c r="Q60" i="1"/>
  <c r="P60" i="1"/>
  <c r="R58" i="1"/>
  <c r="S58" i="1" s="1"/>
  <c r="Q58" i="1"/>
  <c r="P58" i="1"/>
  <c r="R56" i="1"/>
  <c r="S56" i="1" s="1"/>
  <c r="Q56" i="1"/>
  <c r="P56" i="1"/>
  <c r="Q54" i="1"/>
  <c r="P54" i="1"/>
  <c r="R52" i="1"/>
  <c r="Q52" i="1"/>
  <c r="P52" i="1"/>
  <c r="Q25" i="1"/>
  <c r="Q48" i="1"/>
  <c r="Q46" i="1"/>
  <c r="Q34" i="1"/>
  <c r="P34" i="1"/>
  <c r="R48" i="1"/>
  <c r="S48" i="1" s="1"/>
  <c r="P48" i="1"/>
  <c r="R46" i="1"/>
  <c r="S46" i="1" s="1"/>
  <c r="P46" i="1"/>
  <c r="V42" i="1" s="1"/>
  <c r="R44" i="1"/>
  <c r="S44" i="1" s="1"/>
  <c r="Q44" i="1"/>
  <c r="P44" i="1"/>
  <c r="R42" i="1"/>
  <c r="S42" i="1" s="1"/>
  <c r="Q42" i="1"/>
  <c r="P42" i="1"/>
  <c r="R40" i="1"/>
  <c r="S40" i="1" s="1"/>
  <c r="Q40" i="1"/>
  <c r="P40" i="1"/>
  <c r="Q36" i="1"/>
  <c r="Q28" i="1"/>
  <c r="Q32" i="1"/>
  <c r="Q24" i="1"/>
  <c r="Q22" i="1"/>
  <c r="Q20" i="1"/>
  <c r="Q18" i="1"/>
  <c r="Q16" i="1"/>
  <c r="Q12" i="1"/>
  <c r="Q10" i="1"/>
  <c r="Q8" i="1"/>
  <c r="Q6" i="1"/>
  <c r="R28" i="1"/>
  <c r="R37" i="1" s="1"/>
  <c r="R30" i="1"/>
  <c r="R32" i="1"/>
  <c r="R34" i="1"/>
  <c r="R36" i="1"/>
  <c r="W56" i="1" l="1"/>
  <c r="R49" i="1"/>
  <c r="Q49" i="1"/>
  <c r="U58" i="1"/>
  <c r="U60" i="1"/>
  <c r="T58" i="1"/>
  <c r="V54" i="1"/>
  <c r="T54" i="1"/>
  <c r="U54" i="1"/>
  <c r="S52" i="1"/>
  <c r="T60" i="1"/>
  <c r="T56" i="1"/>
  <c r="U56" i="1"/>
  <c r="U48" i="1"/>
  <c r="W44" i="1"/>
  <c r="U46" i="1"/>
  <c r="U40" i="1"/>
  <c r="T40" i="1"/>
  <c r="T44" i="1"/>
  <c r="U44" i="1"/>
  <c r="T42" i="1"/>
  <c r="U42" i="1"/>
  <c r="T48" i="1"/>
  <c r="T46" i="1"/>
  <c r="Q4" i="1"/>
  <c r="Q13" i="1" s="1"/>
  <c r="R16" i="1"/>
  <c r="R18" i="1"/>
  <c r="S18" i="1" s="1"/>
  <c r="R20" i="1"/>
  <c r="S20" i="1" s="1"/>
  <c r="R22" i="1"/>
  <c r="S22" i="1" s="1"/>
  <c r="R24" i="1"/>
  <c r="S24" i="1" s="1"/>
  <c r="S28" i="1"/>
  <c r="S30" i="1"/>
  <c r="S32" i="1"/>
  <c r="S34" i="1"/>
  <c r="S36" i="1"/>
  <c r="R6" i="1"/>
  <c r="S6" i="1" s="1"/>
  <c r="R8" i="1"/>
  <c r="S8" i="1" s="1"/>
  <c r="R10" i="1"/>
  <c r="S10" i="1" s="1"/>
  <c r="R12" i="1"/>
  <c r="S12" i="1" s="1"/>
  <c r="R4" i="1"/>
  <c r="S16" i="1" l="1"/>
  <c r="R25" i="1"/>
  <c r="S4" i="1"/>
  <c r="R13" i="1"/>
  <c r="U52" i="1"/>
  <c r="T52" i="1"/>
  <c r="Q30" i="1"/>
  <c r="Q37" i="1" s="1"/>
  <c r="P36" i="1"/>
  <c r="P32" i="1"/>
  <c r="P30" i="1"/>
  <c r="P28" i="1"/>
  <c r="P24" i="1"/>
  <c r="P22" i="1"/>
  <c r="P20" i="1"/>
  <c r="P18" i="1"/>
  <c r="P16" i="1"/>
  <c r="P12" i="1"/>
  <c r="P10" i="1"/>
  <c r="P8" i="1"/>
  <c r="P6" i="1"/>
  <c r="P4" i="1"/>
  <c r="U4" i="1" l="1"/>
  <c r="T4" i="1"/>
  <c r="V6" i="1"/>
  <c r="V18" i="1"/>
  <c r="W32" i="1"/>
  <c r="T16" i="1"/>
  <c r="U16" i="1"/>
  <c r="U34" i="1"/>
  <c r="T34" i="1"/>
  <c r="U6" i="1"/>
  <c r="T6" i="1"/>
  <c r="U22" i="1"/>
  <c r="T22" i="1"/>
  <c r="U20" i="1"/>
  <c r="T20" i="1"/>
  <c r="U24" i="1"/>
  <c r="T24" i="1"/>
  <c r="U28" i="1"/>
  <c r="T28" i="1"/>
  <c r="T12" i="1"/>
  <c r="U12" i="1"/>
  <c r="U30" i="1"/>
  <c r="T30" i="1"/>
  <c r="U36" i="1"/>
  <c r="T36" i="1"/>
  <c r="U18" i="1"/>
  <c r="T18" i="1"/>
  <c r="U8" i="1"/>
  <c r="T8" i="1"/>
  <c r="U10" i="1"/>
  <c r="T10" i="1"/>
  <c r="U32" i="1"/>
  <c r="T32" i="1"/>
  <c r="W20" i="1"/>
  <c r="V30" i="1"/>
</calcChain>
</file>

<file path=xl/sharedStrings.xml><?xml version="1.0" encoding="utf-8"?>
<sst xmlns="http://schemas.openxmlformats.org/spreadsheetml/2006/main" count="128" uniqueCount="39">
  <si>
    <t>AVG</t>
  </si>
  <si>
    <t>MAX-MIN</t>
  </si>
  <si>
    <t>Method 1</t>
  </si>
  <si>
    <t>Method 2</t>
  </si>
  <si>
    <t>Method 3</t>
  </si>
  <si>
    <t xml:space="preserve">EXP 3 and EXP 5 AVG comparing </t>
  </si>
  <si>
    <t xml:space="preserve">EXP 2 and EXP 4 AVG comparing </t>
  </si>
  <si>
    <t>Read 1</t>
  </si>
  <si>
    <t>Read 2</t>
  </si>
  <si>
    <t>Read 3</t>
  </si>
  <si>
    <t>Read 4</t>
  </si>
  <si>
    <t>Read 5</t>
  </si>
  <si>
    <t>Read 6</t>
  </si>
  <si>
    <t>Read 7</t>
  </si>
  <si>
    <t>Read 8</t>
  </si>
  <si>
    <t>Read 9</t>
  </si>
  <si>
    <t>Read 10</t>
  </si>
  <si>
    <t>Ref</t>
  </si>
  <si>
    <t>Pos 1</t>
  </si>
  <si>
    <t>Pos 2</t>
  </si>
  <si>
    <t>Pos 3</t>
  </si>
  <si>
    <t>Pos 1 - Pos 2</t>
  </si>
  <si>
    <t>Pos 1 - Pos 2 - Pos 3</t>
  </si>
  <si>
    <t>sigma</t>
  </si>
  <si>
    <t>2×sigma</t>
  </si>
  <si>
    <t>Method</t>
  </si>
  <si>
    <t xml:space="preserve">From </t>
  </si>
  <si>
    <t>To</t>
  </si>
  <si>
    <t>Upper Lim</t>
  </si>
  <si>
    <t>Lower Lim</t>
  </si>
  <si>
    <t>EXP 1</t>
  </si>
  <si>
    <t>EXP 2</t>
  </si>
  <si>
    <t>EXP 3</t>
  </si>
  <si>
    <t>EXP 4</t>
  </si>
  <si>
    <t>EXP 5</t>
  </si>
  <si>
    <t>EXP Num</t>
  </si>
  <si>
    <t>Method 4</t>
  </si>
  <si>
    <t>Method 5</t>
  </si>
  <si>
    <t>Read at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</si>
</sst>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1" fillId="0" borderId="1" xfId="0" applyFont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4" xfId="0" applyFill="1" applyBorder="1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4" borderId="6" xfId="0" applyFill="1" applyBorder="1"/>
    <xf numFmtId="0" fontId="0" fillId="0" borderId="4" xfId="0" applyBorder="1"/>
    <xf numFmtId="0" fontId="0" fillId="2" borderId="4" xfId="0" applyFill="1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6" borderId="5" xfId="0" applyFill="1" applyBorder="1"/>
    <xf numFmtId="0" fontId="0" fillId="6" borderId="6" xfId="0" applyFill="1" applyBorder="1"/>
    <xf numFmtId="0" fontId="0" fillId="6" borderId="1" xfId="0" applyFill="1" applyBorder="1"/>
    <xf numFmtId="0" fontId="0" fillId="4" borderId="4" xfId="0" applyFill="1" applyBorder="1" applyAlignment="1">
      <alignment horizontal="center"/>
    </xf>
    <xf numFmtId="0" fontId="0" fillId="5" borderId="4" xfId="0" applyFill="1" applyBorder="1"/>
    <xf numFmtId="0" fontId="1" fillId="0" borderId="6" xfId="0" applyFont="1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2" fillId="0" borderId="7" xfId="0" applyFont="1" applyBorder="1"/>
    <xf numFmtId="0" fontId="2" fillId="0" borderId="7" xfId="0" applyFont="1" applyBorder="1" applyAlignment="1">
      <alignment vertical="center" wrapText="1"/>
    </xf>
    <xf numFmtId="0" fontId="0" fillId="6" borderId="8" xfId="0" applyFill="1" applyBorder="1"/>
    <xf numFmtId="0" fontId="0" fillId="4" borderId="4" xfId="0" applyFill="1" applyBorder="1"/>
    <xf numFmtId="0" fontId="1" fillId="0" borderId="0" xfId="0" applyFont="1"/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1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(Sheet1!$S$4,Sheet1!$S$6,Sheet1!$S$8,Sheet1!$S$10,Sheet1!$S$12)</c:f>
                <c:numCache>
                  <c:formatCode>General</c:formatCode>
                  <c:ptCount val="5"/>
                  <c:pt idx="0">
                    <c:v>0.56579933623934964</c:v>
                  </c:pt>
                  <c:pt idx="1">
                    <c:v>0.37855867004556443</c:v>
                  </c:pt>
                  <c:pt idx="2">
                    <c:v>0.70918106135018988</c:v>
                  </c:pt>
                  <c:pt idx="3">
                    <c:v>0.62519330344035728</c:v>
                  </c:pt>
                  <c:pt idx="4">
                    <c:v>0.76779916355487121</c:v>
                  </c:pt>
                </c:numCache>
              </c:numRef>
            </c:plus>
            <c:minus>
              <c:numRef>
                <c:f>(Sheet1!$S$4,Sheet1!$S$6,Sheet1!$S$8,Sheet1!$S$10,Sheet1!$S$12)</c:f>
                <c:numCache>
                  <c:formatCode>General</c:formatCode>
                  <c:ptCount val="5"/>
                  <c:pt idx="0">
                    <c:v>0.56579933623934964</c:v>
                  </c:pt>
                  <c:pt idx="1">
                    <c:v>0.37855867004556443</c:v>
                  </c:pt>
                  <c:pt idx="2">
                    <c:v>0.70918106135018988</c:v>
                  </c:pt>
                  <c:pt idx="3">
                    <c:v>0.62519330344035728</c:v>
                  </c:pt>
                  <c:pt idx="4">
                    <c:v>0.76779916355487121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(Sheet1!$P$4,Sheet1!$P$6,Sheet1!$P$8,Sheet1!$P$10,Sheet1!$P$12)</c:f>
              <c:numCache>
                <c:formatCode>General</c:formatCode>
                <c:ptCount val="5"/>
                <c:pt idx="0">
                  <c:v>3.1590000000000003</c:v>
                </c:pt>
                <c:pt idx="1">
                  <c:v>2.9159999999999999</c:v>
                </c:pt>
                <c:pt idx="2">
                  <c:v>2.5669999999999997</c:v>
                </c:pt>
                <c:pt idx="3">
                  <c:v>3.2549999999999999</c:v>
                </c:pt>
                <c:pt idx="4">
                  <c:v>2.6369999999999996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1-439C-B4AE-9592E3BC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84736"/>
        <c:axId val="1373824480"/>
      </c:scatterChart>
      <c:valAx>
        <c:axId val="135648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4480"/>
        <c:crosses val="autoZero"/>
        <c:crossBetween val="midCat"/>
      </c:valAx>
      <c:valAx>
        <c:axId val="13738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8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</a:t>
            </a:r>
            <a:r>
              <a:rPr lang="en-US" baseline="0"/>
              <a:t> 2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(Sheet1!$S$16,Sheet1!$S$18,Sheet1!$S$20,Sheet1!$S$22,Sheet1!$S$24)</c:f>
                <c:numCache>
                  <c:formatCode>General</c:formatCode>
                  <c:ptCount val="5"/>
                  <c:pt idx="0">
                    <c:v>0.12559193180030837</c:v>
                  </c:pt>
                  <c:pt idx="1">
                    <c:v>0.39919919839598861</c:v>
                  </c:pt>
                  <c:pt idx="2">
                    <c:v>7.589466384404088E-2</c:v>
                  </c:pt>
                  <c:pt idx="3">
                    <c:v>0.93672953525668989</c:v>
                  </c:pt>
                  <c:pt idx="4">
                    <c:v>0.58554438108671347</c:v>
                  </c:pt>
                </c:numCache>
              </c:numRef>
            </c:plus>
            <c:minus>
              <c:numRef>
                <c:f>(Sheet1!$S$16,Sheet1!$S$18,Sheet1!$S$20,Sheet1!$S$22,Sheet1!$S$24)</c:f>
                <c:numCache>
                  <c:formatCode>General</c:formatCode>
                  <c:ptCount val="5"/>
                  <c:pt idx="0">
                    <c:v>0.12559193180030837</c:v>
                  </c:pt>
                  <c:pt idx="1">
                    <c:v>0.39919919839598861</c:v>
                  </c:pt>
                  <c:pt idx="2">
                    <c:v>7.589466384404088E-2</c:v>
                  </c:pt>
                  <c:pt idx="3">
                    <c:v>0.93672953525668989</c:v>
                  </c:pt>
                  <c:pt idx="4">
                    <c:v>0.58554438108671347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(Sheet1!$P$16,Sheet1!$P$18,Sheet1!$P$20,Sheet1!$P$22,Sheet1!$P$24)</c:f>
              <c:numCache>
                <c:formatCode>General</c:formatCode>
                <c:ptCount val="5"/>
                <c:pt idx="0">
                  <c:v>3.7190000000000003</c:v>
                </c:pt>
                <c:pt idx="1">
                  <c:v>3.0720000000000001</c:v>
                </c:pt>
                <c:pt idx="2">
                  <c:v>3.7120000000000006</c:v>
                </c:pt>
                <c:pt idx="3">
                  <c:v>2.7010000000000001</c:v>
                </c:pt>
                <c:pt idx="4">
                  <c:v>2.9939999999999998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0-47D0-96A0-8F2FB18C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438688"/>
        <c:axId val="1445706560"/>
      </c:scatterChart>
      <c:valAx>
        <c:axId val="107743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06560"/>
        <c:crosses val="autoZero"/>
        <c:crossBetween val="midCat"/>
      </c:valAx>
      <c:valAx>
        <c:axId val="14457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</a:t>
            </a:r>
            <a:r>
              <a:rPr lang="en-US" baseline="0"/>
              <a:t> 3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(Sheet1!$S$28,Sheet1!$S$30,Sheet1!$S$32,Sheet1!$S$34,Sheet1!$S$36)</c:f>
                <c:numCache>
                  <c:formatCode>General</c:formatCode>
                  <c:ptCount val="5"/>
                  <c:pt idx="0">
                    <c:v>0.11805836597961922</c:v>
                  </c:pt>
                  <c:pt idx="1">
                    <c:v>0</c:v>
                  </c:pt>
                  <c:pt idx="2">
                    <c:v>0</c:v>
                  </c:pt>
                  <c:pt idx="3">
                    <c:v>9.4868329805051319E-2</c:v>
                  </c:pt>
                  <c:pt idx="4">
                    <c:v>0.16524728943818326</c:v>
                  </c:pt>
                </c:numCache>
              </c:numRef>
            </c:plus>
            <c:minus>
              <c:numRef>
                <c:f>(Sheet1!$S$28,Sheet1!$S$30,Sheet1!$S$32,Sheet1!$S$34,Sheet1!$S$36)</c:f>
                <c:numCache>
                  <c:formatCode>General</c:formatCode>
                  <c:ptCount val="5"/>
                  <c:pt idx="0">
                    <c:v>0.11805836597961922</c:v>
                  </c:pt>
                  <c:pt idx="1">
                    <c:v>0</c:v>
                  </c:pt>
                  <c:pt idx="2">
                    <c:v>0</c:v>
                  </c:pt>
                  <c:pt idx="3">
                    <c:v>9.4868329805051319E-2</c:v>
                  </c:pt>
                  <c:pt idx="4">
                    <c:v>0.16524728943818326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(Sheet1!$P$28,Sheet1!$P$30,Sheet1!$P$32,Sheet1!$P$34,Sheet1!$P$36)</c:f>
              <c:numCache>
                <c:formatCode>General</c:formatCode>
                <c:ptCount val="5"/>
                <c:pt idx="0">
                  <c:v>3.2520000000000002</c:v>
                </c:pt>
                <c:pt idx="1">
                  <c:v>2.64</c:v>
                </c:pt>
                <c:pt idx="2">
                  <c:v>2.91</c:v>
                </c:pt>
                <c:pt idx="3">
                  <c:v>1.8850000000000005</c:v>
                </c:pt>
                <c:pt idx="4">
                  <c:v>1.6939999999999995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D-43DE-8F10-6D1866D9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313616"/>
        <c:axId val="1274219312"/>
      </c:scatterChart>
      <c:valAx>
        <c:axId val="127731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19312"/>
        <c:crosses val="autoZero"/>
        <c:crossBetween val="midCat"/>
      </c:valAx>
      <c:valAx>
        <c:axId val="12742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Method 4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(Sheet1!$S$40,Sheet1!$S$42,Sheet1!$S$44,Sheet1!$S$46,Sheet1!$S$48)</c:f>
                <c:numCache>
                  <c:formatCode>General</c:formatCode>
                  <c:ptCount val="5"/>
                  <c:pt idx="0">
                    <c:v>9.3622225828712033E-16</c:v>
                  </c:pt>
                  <c:pt idx="1">
                    <c:v>0</c:v>
                  </c:pt>
                  <c:pt idx="2">
                    <c:v>9.3622225828712033E-16</c:v>
                  </c:pt>
                  <c:pt idx="3">
                    <c:v>6.9570108523704405E-2</c:v>
                  </c:pt>
                  <c:pt idx="4">
                    <c:v>0.13426342266852367</c:v>
                  </c:pt>
                </c:numCache>
              </c:numRef>
            </c:plus>
            <c:minus>
              <c:numRef>
                <c:f>(Sheet1!$S$40,Sheet1!$S$42,Sheet1!$S$44,Sheet1!$S$46,Sheet1!$S$48)</c:f>
                <c:numCache>
                  <c:formatCode>General</c:formatCode>
                  <c:ptCount val="5"/>
                  <c:pt idx="0">
                    <c:v>9.3622225828712033E-16</c:v>
                  </c:pt>
                  <c:pt idx="1">
                    <c:v>0</c:v>
                  </c:pt>
                  <c:pt idx="2">
                    <c:v>9.3622225828712033E-16</c:v>
                  </c:pt>
                  <c:pt idx="3">
                    <c:v>6.9570108523704405E-2</c:v>
                  </c:pt>
                  <c:pt idx="4">
                    <c:v>0.13426342266852367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(Sheet1!$P$40,Sheet1!$P$42,Sheet1!$P$44,Sheet1!$P$46,Sheet1!$P$48)</c:f>
              <c:numCache>
                <c:formatCode>General</c:formatCode>
                <c:ptCount val="5"/>
                <c:pt idx="0">
                  <c:v>2.1299999999999994</c:v>
                </c:pt>
                <c:pt idx="1">
                  <c:v>2</c:v>
                </c:pt>
                <c:pt idx="2">
                  <c:v>3.9300000000000006</c:v>
                </c:pt>
                <c:pt idx="3">
                  <c:v>1.9209999999999998</c:v>
                </c:pt>
                <c:pt idx="4">
                  <c:v>2.698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B-4862-AB21-4DF55061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4400"/>
        <c:axId val="175908736"/>
      </c:scatterChart>
      <c:valAx>
        <c:axId val="169774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08736"/>
        <c:crosses val="autoZero"/>
        <c:crossBetween val="midCat"/>
      </c:valAx>
      <c:valAx>
        <c:axId val="1759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5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80927384077005E-2"/>
          <c:y val="0.16245370370370371"/>
          <c:w val="0.8964746281714786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Sheet1!$P$51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Sheet1!$R$52:$R$60</c:f>
                <c:numCache>
                  <c:formatCode>General</c:formatCode>
                  <c:ptCount val="9"/>
                  <c:pt idx="0">
                    <c:v>4.6811112914356016E-16</c:v>
                  </c:pt>
                  <c:pt idx="2">
                    <c:v>4.6811112914356016E-16</c:v>
                  </c:pt>
                  <c:pt idx="4">
                    <c:v>9.3622225828712033E-16</c:v>
                  </c:pt>
                  <c:pt idx="6">
                    <c:v>4.6811112914356016E-16</c:v>
                  </c:pt>
                  <c:pt idx="8">
                    <c:v>4.6811112914356016E-16</c:v>
                  </c:pt>
                </c:numCache>
              </c:numRef>
            </c:plus>
            <c:minus>
              <c:numRef>
                <c:f>Sheet1!$R$52:$R$60</c:f>
                <c:numCache>
                  <c:formatCode>General</c:formatCode>
                  <c:ptCount val="9"/>
                  <c:pt idx="0">
                    <c:v>4.6811112914356016E-16</c:v>
                  </c:pt>
                  <c:pt idx="2">
                    <c:v>4.6811112914356016E-16</c:v>
                  </c:pt>
                  <c:pt idx="4">
                    <c:v>9.3622225828712033E-16</c:v>
                  </c:pt>
                  <c:pt idx="6">
                    <c:v>4.6811112914356016E-16</c:v>
                  </c:pt>
                  <c:pt idx="8">
                    <c:v>4.6811112914356016E-16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Sheet1!$P$52:$P$60</c:f>
              <c:numCache>
                <c:formatCode>General</c:formatCode>
                <c:ptCount val="9"/>
                <c:pt idx="0">
                  <c:v>2.2800000000000002</c:v>
                </c:pt>
                <c:pt idx="2">
                  <c:v>2.1499999999999995</c:v>
                </c:pt>
                <c:pt idx="4">
                  <c:v>3.6599999999999993</c:v>
                </c:pt>
                <c:pt idx="6">
                  <c:v>2.1499999999999995</c:v>
                </c:pt>
                <c:pt idx="8">
                  <c:v>3.5300000000000002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3-45C9-A8D1-4957D1A2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396671"/>
        <c:axId val="984381311"/>
      </c:lineChart>
      <c:catAx>
        <c:axId val="984396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1311"/>
        <c:crosses val="autoZero"/>
        <c:auto val="1"/>
        <c:lblAlgn val="ctr"/>
        <c:lblOffset val="100"/>
        <c:noMultiLvlLbl val="0"/>
      </c:catAx>
      <c:valAx>
        <c:axId val="9843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9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27774</xdr:colOff>
      <xdr:row>0</xdr:row>
      <xdr:rowOff>0</xdr:rowOff>
    </xdr:from>
    <xdr:to>
      <xdr:col>30</xdr:col>
      <xdr:colOff>327497</xdr:colOff>
      <xdr:row>14</xdr:row>
      <xdr:rowOff>114709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1A385D-9122-85A0-00DF-488BED9FF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25643</xdr:colOff>
      <xdr:row>14</xdr:row>
      <xdr:rowOff>86458</xdr:rowOff>
    </xdr:from>
    <xdr:to>
      <xdr:col>30</xdr:col>
      <xdr:colOff>340701</xdr:colOff>
      <xdr:row>29</xdr:row>
      <xdr:rowOff>67408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B3DB7D-0434-05A1-0A42-7F0DE686A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32970</xdr:colOff>
      <xdr:row>29</xdr:row>
      <xdr:rowOff>64477</xdr:rowOff>
    </xdr:from>
    <xdr:to>
      <xdr:col>30</xdr:col>
      <xdr:colOff>348028</xdr:colOff>
      <xdr:row>44</xdr:row>
      <xdr:rowOff>60081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22D681-9C01-4B6B-49B8-1E9EEE55B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29309</xdr:colOff>
      <xdr:row>44</xdr:row>
      <xdr:rowOff>123092</xdr:rowOff>
    </xdr:from>
    <xdr:to>
      <xdr:col>30</xdr:col>
      <xdr:colOff>361463</xdr:colOff>
      <xdr:row>59</xdr:row>
      <xdr:rowOff>82061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96AACA-6EB2-4B8C-3C47-2526DAA8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58569</xdr:colOff>
      <xdr:row>60</xdr:row>
      <xdr:rowOff>37488</xdr:rowOff>
    </xdr:from>
    <xdr:to>
      <xdr:col>30</xdr:col>
      <xdr:colOff>376224</xdr:colOff>
      <xdr:row>75</xdr:row>
      <xdr:rowOff>33092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2CD2F-1EBB-CB72-0A16-1436D2867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abSelected="1" zoomScale="79" zoomScaleNormal="100" workbookViewId="0">
      <selection activeCell="O8" sqref="O8"/>
    </sheetView>
  </sheetViews>
  <sheetFormatPr defaultRowHeight="15" x14ac:dyDescent="0.25"/>
  <cols>
    <col min="1" max="1" width="10.42578125" customWidth="1"/>
    <col min="2" max="2" width="9" bestFit="1" customWidth="1"/>
    <col min="3" max="3" width="11.28515625" bestFit="1" customWidth="1"/>
    <col min="4" max="4" width="8.7109375" customWidth="1"/>
    <col min="5" max="5" width="24.5703125" bestFit="1" customWidth="1"/>
    <col min="6" max="14" width="6.85546875" bestFit="1" customWidth="1"/>
    <col min="15" max="15" width="7.85546875" bestFit="1" customWidth="1"/>
    <col min="16" max="16" width="6" bestFit="1" customWidth="1"/>
    <col min="17" max="17" width="9" bestFit="1" customWidth="1"/>
    <col min="18" max="21" width="12" bestFit="1" customWidth="1"/>
    <col min="22" max="23" width="29.5703125" bestFit="1" customWidth="1"/>
  </cols>
  <sheetData>
    <row r="1" spans="1:23" x14ac:dyDescent="0.25">
      <c r="A1" s="23" t="s">
        <v>25</v>
      </c>
      <c r="B1" s="23" t="s">
        <v>35</v>
      </c>
      <c r="C1" s="23" t="s">
        <v>38</v>
      </c>
      <c r="D1" s="23" t="s">
        <v>26</v>
      </c>
      <c r="E1" s="23" t="s">
        <v>27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2" t="s">
        <v>0</v>
      </c>
      <c r="Q1" s="43" t="s">
        <v>1</v>
      </c>
      <c r="R1" s="3" t="s">
        <v>23</v>
      </c>
      <c r="S1" s="3" t="s">
        <v>24</v>
      </c>
      <c r="T1" s="3" t="s">
        <v>28</v>
      </c>
      <c r="U1" s="3" t="s">
        <v>29</v>
      </c>
      <c r="V1" s="4" t="s">
        <v>6</v>
      </c>
      <c r="W1" s="15" t="s">
        <v>5</v>
      </c>
    </row>
    <row r="2" spans="1:23" ht="15.75" x14ac:dyDescent="0.25">
      <c r="A2" s="5" t="s">
        <v>2</v>
      </c>
      <c r="B2" s="5"/>
      <c r="C2" s="5"/>
      <c r="D2" s="1"/>
      <c r="E2" s="1"/>
      <c r="F2" s="10"/>
      <c r="G2" s="10"/>
      <c r="H2" s="10"/>
      <c r="I2" s="10"/>
      <c r="J2" s="10"/>
      <c r="K2" s="10"/>
      <c r="L2" s="10"/>
      <c r="M2" s="10"/>
      <c r="N2" s="10"/>
      <c r="O2" s="10"/>
      <c r="P2" s="2"/>
      <c r="Q2" s="43"/>
      <c r="R2" s="3"/>
      <c r="S2" s="3"/>
      <c r="T2" s="3"/>
      <c r="U2" s="3"/>
      <c r="V2" s="4"/>
      <c r="W2" s="15"/>
    </row>
    <row r="3" spans="1:23" x14ac:dyDescent="0.25">
      <c r="A3" s="1"/>
      <c r="B3" s="1"/>
      <c r="C3" s="8" t="s">
        <v>38</v>
      </c>
      <c r="D3" s="8"/>
      <c r="E3" s="8"/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6"/>
      <c r="Q3" s="44"/>
      <c r="R3" s="7"/>
      <c r="S3" s="7"/>
      <c r="T3" s="7"/>
      <c r="U3" s="7"/>
      <c r="V3" s="8"/>
      <c r="W3" s="16"/>
    </row>
    <row r="4" spans="1:23" x14ac:dyDescent="0.25">
      <c r="A4" s="1"/>
      <c r="B4" s="34" t="s">
        <v>30</v>
      </c>
      <c r="C4" s="1"/>
      <c r="D4" s="1" t="s">
        <v>17</v>
      </c>
      <c r="E4" s="1" t="s">
        <v>18</v>
      </c>
      <c r="F4" s="1">
        <v>3.23</v>
      </c>
      <c r="G4" s="1">
        <v>3.5</v>
      </c>
      <c r="H4" s="1">
        <v>2.4700000000000002</v>
      </c>
      <c r="I4" s="1">
        <v>3.11</v>
      </c>
      <c r="J4" s="1">
        <v>3.11</v>
      </c>
      <c r="K4" s="1">
        <v>3.36</v>
      </c>
      <c r="L4" s="1">
        <v>3.36</v>
      </c>
      <c r="M4" s="1">
        <v>3.23</v>
      </c>
      <c r="N4" s="1">
        <v>3.23</v>
      </c>
      <c r="O4" s="1">
        <v>2.99</v>
      </c>
      <c r="P4" s="6">
        <f>AVERAGE(F4:O4)</f>
        <v>3.1590000000000003</v>
      </c>
      <c r="Q4" s="44">
        <f>G4-H4</f>
        <v>1.0299999999999998</v>
      </c>
      <c r="R4" s="7">
        <f>_xlfn.STDEV.S(F4:O4)</f>
        <v>0.28289966811967482</v>
      </c>
      <c r="S4" s="7">
        <f>R4*2</f>
        <v>0.56579933623934964</v>
      </c>
      <c r="T4" s="7">
        <f>P4+S4</f>
        <v>3.7247993362393501</v>
      </c>
      <c r="U4" s="7">
        <f>P4-S4</f>
        <v>2.5932006637606504</v>
      </c>
      <c r="V4" s="8"/>
      <c r="W4" s="16"/>
    </row>
    <row r="5" spans="1:23" x14ac:dyDescent="0.25">
      <c r="A5" s="1"/>
      <c r="B5" s="35"/>
      <c r="C5" s="8" t="s">
        <v>38</v>
      </c>
      <c r="D5" s="8"/>
      <c r="E5" s="8"/>
      <c r="F5" s="8">
        <v>2</v>
      </c>
      <c r="G5" s="8">
        <v>2</v>
      </c>
      <c r="H5" s="8">
        <v>2</v>
      </c>
      <c r="I5" s="8">
        <v>2</v>
      </c>
      <c r="J5" s="8">
        <v>2</v>
      </c>
      <c r="K5" s="8">
        <v>2</v>
      </c>
      <c r="L5" s="8">
        <v>2</v>
      </c>
      <c r="M5" s="8">
        <v>2</v>
      </c>
      <c r="N5" s="8">
        <v>2</v>
      </c>
      <c r="O5" s="8">
        <v>2</v>
      </c>
      <c r="P5" s="6"/>
      <c r="Q5" s="44"/>
      <c r="R5" s="7"/>
      <c r="S5" s="7"/>
      <c r="T5" s="7"/>
      <c r="U5" s="7"/>
      <c r="V5" s="8"/>
      <c r="W5" s="16"/>
    </row>
    <row r="6" spans="1:23" x14ac:dyDescent="0.25">
      <c r="A6" s="1"/>
      <c r="B6" s="34" t="s">
        <v>31</v>
      </c>
      <c r="C6" s="1"/>
      <c r="D6" s="1" t="s">
        <v>17</v>
      </c>
      <c r="E6" s="1" t="s">
        <v>19</v>
      </c>
      <c r="F6" s="1">
        <v>2.66</v>
      </c>
      <c r="G6" s="1">
        <v>2.75</v>
      </c>
      <c r="H6" s="1">
        <v>3.3</v>
      </c>
      <c r="I6" s="1">
        <v>3.01</v>
      </c>
      <c r="J6" s="1">
        <v>3.01</v>
      </c>
      <c r="K6" s="1">
        <v>2.87</v>
      </c>
      <c r="L6" s="1">
        <v>3.08</v>
      </c>
      <c r="M6" s="1">
        <v>2.87</v>
      </c>
      <c r="N6" s="1">
        <v>2.74</v>
      </c>
      <c r="O6" s="1">
        <v>2.87</v>
      </c>
      <c r="P6" s="6">
        <f>AVERAGE(F6:O6)</f>
        <v>2.9159999999999999</v>
      </c>
      <c r="Q6" s="44">
        <f>H6-M6</f>
        <v>0.42999999999999972</v>
      </c>
      <c r="R6" s="7">
        <f>_xlfn.STDEV.S(F6:O6)</f>
        <v>0.18927933502278221</v>
      </c>
      <c r="S6" s="7">
        <f>R6*2</f>
        <v>0.37855867004556443</v>
      </c>
      <c r="T6" s="7">
        <f t="shared" ref="T6:T36" si="0">P6+S6</f>
        <v>3.2945586700455642</v>
      </c>
      <c r="U6" s="7">
        <f t="shared" ref="U6:U36" si="1">P6-S6</f>
        <v>2.5374413299544356</v>
      </c>
      <c r="V6" s="18">
        <f>P10-P6</f>
        <v>0.33899999999999997</v>
      </c>
      <c r="W6" s="16"/>
    </row>
    <row r="7" spans="1:23" x14ac:dyDescent="0.25">
      <c r="A7" s="1"/>
      <c r="B7" s="36"/>
      <c r="C7" s="41" t="s">
        <v>38</v>
      </c>
      <c r="D7" s="41"/>
      <c r="E7" s="41"/>
      <c r="F7" s="41">
        <v>3</v>
      </c>
      <c r="G7" s="41">
        <v>3</v>
      </c>
      <c r="H7" s="41">
        <v>3</v>
      </c>
      <c r="I7" s="41">
        <v>3</v>
      </c>
      <c r="J7" s="41">
        <v>3</v>
      </c>
      <c r="K7" s="41">
        <v>3</v>
      </c>
      <c r="L7" s="41">
        <v>3</v>
      </c>
      <c r="M7" s="41">
        <v>3</v>
      </c>
      <c r="N7" s="41">
        <v>3</v>
      </c>
      <c r="O7" s="41">
        <v>3</v>
      </c>
      <c r="P7" s="26"/>
      <c r="Q7" s="45"/>
      <c r="R7" s="21"/>
      <c r="S7" s="21"/>
      <c r="T7" s="21"/>
      <c r="U7" s="21"/>
      <c r="V7" s="32"/>
      <c r="W7" s="33"/>
    </row>
    <row r="8" spans="1:23" x14ac:dyDescent="0.25">
      <c r="A8" s="1"/>
      <c r="B8" s="34" t="s">
        <v>32</v>
      </c>
      <c r="C8" s="1"/>
      <c r="D8" s="1" t="s">
        <v>17</v>
      </c>
      <c r="E8" s="1" t="s">
        <v>20</v>
      </c>
      <c r="F8" s="1">
        <v>2.5</v>
      </c>
      <c r="G8" s="1">
        <v>3</v>
      </c>
      <c r="H8" s="1">
        <v>3</v>
      </c>
      <c r="I8" s="1">
        <v>2.36</v>
      </c>
      <c r="J8" s="1">
        <v>2.63</v>
      </c>
      <c r="K8" s="1">
        <v>2.63</v>
      </c>
      <c r="L8" s="1">
        <v>2.87</v>
      </c>
      <c r="M8" s="1">
        <v>2.63</v>
      </c>
      <c r="N8" s="1">
        <v>2.12</v>
      </c>
      <c r="O8" s="1">
        <v>1.93</v>
      </c>
      <c r="P8" s="6">
        <f>AVERAGE(F8:O8)</f>
        <v>2.5669999999999997</v>
      </c>
      <c r="Q8" s="44">
        <f>H8-O8</f>
        <v>1.07</v>
      </c>
      <c r="R8" s="7">
        <f>_xlfn.STDEV.S(F8:O8)</f>
        <v>0.35459053067509494</v>
      </c>
      <c r="S8" s="7">
        <f>R8*2</f>
        <v>0.70918106135018988</v>
      </c>
      <c r="T8" s="7">
        <f t="shared" si="0"/>
        <v>3.2761810613501896</v>
      </c>
      <c r="U8" s="7">
        <f t="shared" si="1"/>
        <v>1.8578189386498098</v>
      </c>
      <c r="V8" s="8"/>
      <c r="W8" s="19">
        <f>P12-P8</f>
        <v>6.999999999999984E-2</v>
      </c>
    </row>
    <row r="9" spans="1:23" x14ac:dyDescent="0.25">
      <c r="A9" s="1"/>
      <c r="B9" s="37"/>
      <c r="C9" s="13" t="s">
        <v>38</v>
      </c>
      <c r="D9" s="13"/>
      <c r="E9" s="13"/>
      <c r="F9" s="13">
        <v>2</v>
      </c>
      <c r="G9" s="13">
        <v>2</v>
      </c>
      <c r="H9" s="13">
        <v>2</v>
      </c>
      <c r="I9" s="13">
        <v>2</v>
      </c>
      <c r="J9" s="13">
        <v>2</v>
      </c>
      <c r="K9" s="13">
        <v>2</v>
      </c>
      <c r="L9" s="13">
        <v>2</v>
      </c>
      <c r="M9" s="13">
        <v>2</v>
      </c>
      <c r="N9" s="13">
        <v>2</v>
      </c>
      <c r="O9" s="13">
        <v>2</v>
      </c>
      <c r="P9" s="11"/>
      <c r="Q9" s="46"/>
      <c r="R9" s="12"/>
      <c r="S9" s="12"/>
      <c r="T9" s="12"/>
      <c r="U9" s="12"/>
      <c r="V9" s="13"/>
      <c r="W9" s="20"/>
    </row>
    <row r="10" spans="1:23" x14ac:dyDescent="0.25">
      <c r="A10" s="1"/>
      <c r="B10" s="34" t="s">
        <v>33</v>
      </c>
      <c r="C10" s="1"/>
      <c r="D10" s="1" t="s">
        <v>17</v>
      </c>
      <c r="E10" s="9" t="s">
        <v>21</v>
      </c>
      <c r="F10" s="9">
        <v>2.75</v>
      </c>
      <c r="G10" s="9">
        <v>3.39</v>
      </c>
      <c r="H10" s="9">
        <v>3.39</v>
      </c>
      <c r="I10" s="9">
        <v>3.15</v>
      </c>
      <c r="J10" s="9">
        <v>3.15</v>
      </c>
      <c r="K10" s="9">
        <v>2.88</v>
      </c>
      <c r="L10" s="9">
        <v>3.15</v>
      </c>
      <c r="M10" s="9">
        <v>3.27</v>
      </c>
      <c r="N10" s="9">
        <v>3.71</v>
      </c>
      <c r="O10" s="9">
        <v>3.71</v>
      </c>
      <c r="P10" s="11">
        <f>AVERAGE(F10:O10)</f>
        <v>3.2549999999999999</v>
      </c>
      <c r="Q10" s="46">
        <f>N10-F10</f>
        <v>0.96</v>
      </c>
      <c r="R10" s="7">
        <f>_xlfn.STDEV.S(F10:O10)</f>
        <v>0.31259665172017864</v>
      </c>
      <c r="S10" s="7">
        <f>R10*2</f>
        <v>0.62519330344035728</v>
      </c>
      <c r="T10" s="7">
        <f t="shared" si="0"/>
        <v>3.8801933034403571</v>
      </c>
      <c r="U10" s="7">
        <f t="shared" si="1"/>
        <v>2.6298066965596427</v>
      </c>
      <c r="V10" s="13"/>
      <c r="W10" s="17"/>
    </row>
    <row r="11" spans="1:23" x14ac:dyDescent="0.25">
      <c r="A11" s="1"/>
      <c r="B11" s="35"/>
      <c r="C11" s="8" t="s">
        <v>38</v>
      </c>
      <c r="D11" s="8"/>
      <c r="E11" s="13"/>
      <c r="F11" s="13">
        <v>3</v>
      </c>
      <c r="G11" s="13">
        <v>3</v>
      </c>
      <c r="H11" s="13">
        <v>3</v>
      </c>
      <c r="I11" s="13">
        <v>3</v>
      </c>
      <c r="J11" s="13">
        <v>3</v>
      </c>
      <c r="K11" s="13">
        <v>3</v>
      </c>
      <c r="L11" s="13">
        <v>3</v>
      </c>
      <c r="M11" s="13">
        <v>3</v>
      </c>
      <c r="N11" s="13">
        <v>3</v>
      </c>
      <c r="O11" s="13">
        <v>3</v>
      </c>
      <c r="P11" s="11"/>
      <c r="Q11" s="46"/>
      <c r="R11" s="7"/>
      <c r="S11" s="12"/>
      <c r="T11" s="7"/>
      <c r="U11" s="7"/>
      <c r="V11" s="13"/>
      <c r="W11" s="17"/>
    </row>
    <row r="12" spans="1:23" x14ac:dyDescent="0.25">
      <c r="A12" s="1"/>
      <c r="B12" s="34" t="s">
        <v>34</v>
      </c>
      <c r="C12" s="25"/>
      <c r="D12" s="25" t="s">
        <v>17</v>
      </c>
      <c r="E12" s="25" t="s">
        <v>22</v>
      </c>
      <c r="F12" s="25">
        <v>3.19</v>
      </c>
      <c r="G12" s="25">
        <v>3.34</v>
      </c>
      <c r="H12" s="25">
        <v>2.85</v>
      </c>
      <c r="I12" s="25">
        <v>2.59</v>
      </c>
      <c r="J12" s="25">
        <v>2.4700000000000002</v>
      </c>
      <c r="K12" s="25">
        <v>2.21</v>
      </c>
      <c r="L12" s="25">
        <v>2.7</v>
      </c>
      <c r="M12" s="25">
        <v>2.34</v>
      </c>
      <c r="N12" s="25">
        <v>2.34</v>
      </c>
      <c r="O12" s="25">
        <v>2.34</v>
      </c>
      <c r="P12" s="26">
        <f>AVERAGE(F12:O12)</f>
        <v>2.6369999999999996</v>
      </c>
      <c r="Q12" s="45">
        <f>G12-K12</f>
        <v>1.1299999999999999</v>
      </c>
      <c r="R12" s="21">
        <f>_xlfn.STDEV.S(F12:O12)</f>
        <v>0.38389958177743561</v>
      </c>
      <c r="S12" s="21">
        <f>R12*2</f>
        <v>0.76779916355487121</v>
      </c>
      <c r="T12" s="7">
        <f t="shared" si="0"/>
        <v>3.4047991635548707</v>
      </c>
      <c r="U12" s="7">
        <f t="shared" si="1"/>
        <v>1.8692008364451285</v>
      </c>
      <c r="V12" s="8"/>
      <c r="W12" s="16"/>
    </row>
    <row r="13" spans="1:23" x14ac:dyDescent="0.25">
      <c r="A13" s="3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47">
        <f>AVERAGE(Q4:Q12)</f>
        <v>0.92399999999999982</v>
      </c>
      <c r="R13" s="9">
        <f>AVERAGE(R4:R12)</f>
        <v>0.30465315346303323</v>
      </c>
      <c r="S13" s="29"/>
      <c r="T13" s="29"/>
      <c r="U13" s="30"/>
      <c r="V13" s="14"/>
      <c r="W13" s="16"/>
    </row>
    <row r="14" spans="1:23" ht="15.75" x14ac:dyDescent="0.25">
      <c r="A14" s="5" t="s">
        <v>3</v>
      </c>
      <c r="B14" s="38"/>
      <c r="C14" s="2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46"/>
      <c r="S14" s="9"/>
      <c r="T14" s="1"/>
      <c r="U14" s="1"/>
      <c r="V14" s="14"/>
      <c r="W14" s="16"/>
    </row>
    <row r="15" spans="1:23" x14ac:dyDescent="0.25">
      <c r="A15" s="1"/>
      <c r="B15" s="35"/>
      <c r="C15" s="8" t="s">
        <v>38</v>
      </c>
      <c r="D15" s="8"/>
      <c r="E15" s="8"/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6"/>
      <c r="Q15" s="44"/>
      <c r="R15" s="7"/>
      <c r="S15" s="7"/>
      <c r="T15" s="7"/>
      <c r="U15" s="7"/>
      <c r="V15" s="8"/>
      <c r="W15" s="16"/>
    </row>
    <row r="16" spans="1:23" x14ac:dyDescent="0.25">
      <c r="A16" s="1"/>
      <c r="B16" s="34" t="s">
        <v>30</v>
      </c>
      <c r="C16" s="1"/>
      <c r="D16" s="1" t="s">
        <v>17</v>
      </c>
      <c r="E16" s="1" t="s">
        <v>18</v>
      </c>
      <c r="F16" s="1">
        <v>3.68</v>
      </c>
      <c r="G16" s="1">
        <v>3.68</v>
      </c>
      <c r="H16" s="1">
        <v>3.68</v>
      </c>
      <c r="I16" s="1">
        <v>3.68</v>
      </c>
      <c r="J16" s="1">
        <v>3.68</v>
      </c>
      <c r="K16" s="1">
        <v>3.68</v>
      </c>
      <c r="L16" s="1">
        <v>3.68</v>
      </c>
      <c r="M16" s="1">
        <v>3.81</v>
      </c>
      <c r="N16" s="1">
        <v>3.81</v>
      </c>
      <c r="O16" s="1">
        <v>3.81</v>
      </c>
      <c r="P16" s="6">
        <f>AVERAGE(F16:O16)</f>
        <v>3.7190000000000003</v>
      </c>
      <c r="Q16" s="44">
        <f>M16-L16</f>
        <v>0.12999999999999989</v>
      </c>
      <c r="R16" s="7">
        <f>_xlfn.STDEV.S(F16:O16)</f>
        <v>6.2795965900154183E-2</v>
      </c>
      <c r="S16" s="7">
        <f>R16*2</f>
        <v>0.12559193180030837</v>
      </c>
      <c r="T16" s="7">
        <f t="shared" si="0"/>
        <v>3.8445919318003088</v>
      </c>
      <c r="U16" s="7">
        <f t="shared" si="1"/>
        <v>3.5934080681996918</v>
      </c>
      <c r="V16" s="8"/>
      <c r="W16" s="16"/>
    </row>
    <row r="17" spans="1:23" x14ac:dyDescent="0.25">
      <c r="A17" s="1"/>
      <c r="B17" s="35"/>
      <c r="C17" s="8" t="s">
        <v>38</v>
      </c>
      <c r="D17" s="8"/>
      <c r="E17" s="8"/>
      <c r="F17" s="8">
        <v>2</v>
      </c>
      <c r="G17" s="8">
        <v>2</v>
      </c>
      <c r="H17" s="8">
        <v>2</v>
      </c>
      <c r="I17" s="8">
        <v>2</v>
      </c>
      <c r="J17" s="8">
        <v>2</v>
      </c>
      <c r="K17" s="8">
        <v>2</v>
      </c>
      <c r="L17" s="8">
        <v>2</v>
      </c>
      <c r="M17" s="8">
        <v>2</v>
      </c>
      <c r="N17" s="8">
        <v>2</v>
      </c>
      <c r="O17" s="8">
        <v>2</v>
      </c>
      <c r="P17" s="6"/>
      <c r="Q17" s="44"/>
      <c r="R17" s="7"/>
      <c r="S17" s="7"/>
      <c r="T17" s="7"/>
      <c r="U17" s="7"/>
      <c r="V17" s="8"/>
      <c r="W17" s="16"/>
    </row>
    <row r="18" spans="1:23" x14ac:dyDescent="0.25">
      <c r="A18" s="1"/>
      <c r="B18" s="34" t="s">
        <v>31</v>
      </c>
      <c r="C18" s="1"/>
      <c r="D18" s="1" t="s">
        <v>17</v>
      </c>
      <c r="E18" s="1" t="s">
        <v>19</v>
      </c>
      <c r="F18" s="1">
        <v>3.3</v>
      </c>
      <c r="G18" s="1">
        <v>3.3</v>
      </c>
      <c r="H18" s="1">
        <v>3.3</v>
      </c>
      <c r="I18" s="1">
        <v>2.94</v>
      </c>
      <c r="J18" s="1">
        <v>2.94</v>
      </c>
      <c r="K18" s="1">
        <v>2.94</v>
      </c>
      <c r="L18" s="1">
        <v>2.94</v>
      </c>
      <c r="M18" s="1">
        <v>2.82</v>
      </c>
      <c r="N18" s="1">
        <v>2.94</v>
      </c>
      <c r="O18" s="1">
        <v>3.3</v>
      </c>
      <c r="P18" s="6">
        <f>AVERAGE(F18:O18)</f>
        <v>3.0720000000000001</v>
      </c>
      <c r="Q18" s="44">
        <f>F18-M18</f>
        <v>0.48</v>
      </c>
      <c r="R18" s="7">
        <f>_xlfn.STDEV.S(F18:O18)</f>
        <v>0.1995995991979943</v>
      </c>
      <c r="S18" s="7">
        <f>R18*2</f>
        <v>0.39919919839598861</v>
      </c>
      <c r="T18" s="7">
        <f t="shared" si="0"/>
        <v>3.4711991983959889</v>
      </c>
      <c r="U18" s="7">
        <f t="shared" si="1"/>
        <v>2.6728008016040112</v>
      </c>
      <c r="V18" s="18">
        <f>P18-P22</f>
        <v>0.371</v>
      </c>
      <c r="W18" s="16"/>
    </row>
    <row r="19" spans="1:23" x14ac:dyDescent="0.25">
      <c r="A19" s="1"/>
      <c r="B19" s="36"/>
      <c r="C19" s="8" t="s">
        <v>38</v>
      </c>
      <c r="D19" s="8"/>
      <c r="E19" s="8"/>
      <c r="F19" s="8">
        <v>3</v>
      </c>
      <c r="G19" s="8">
        <v>3</v>
      </c>
      <c r="H19" s="8">
        <v>3</v>
      </c>
      <c r="I19" s="8">
        <v>3</v>
      </c>
      <c r="J19" s="8">
        <v>3</v>
      </c>
      <c r="K19" s="8">
        <v>3</v>
      </c>
      <c r="L19" s="8">
        <v>3</v>
      </c>
      <c r="M19" s="8">
        <v>3</v>
      </c>
      <c r="N19" s="8">
        <v>3</v>
      </c>
      <c r="O19" s="8">
        <v>3</v>
      </c>
      <c r="P19" s="6"/>
      <c r="Q19" s="44"/>
      <c r="R19" s="7"/>
      <c r="S19" s="7"/>
      <c r="T19" s="7"/>
      <c r="U19" s="7"/>
      <c r="V19" s="18"/>
      <c r="W19" s="16"/>
    </row>
    <row r="20" spans="1:23" x14ac:dyDescent="0.25">
      <c r="A20" s="1"/>
      <c r="B20" s="34" t="s">
        <v>32</v>
      </c>
      <c r="C20" s="1"/>
      <c r="D20" s="1" t="s">
        <v>17</v>
      </c>
      <c r="E20" s="1" t="s">
        <v>20</v>
      </c>
      <c r="F20" s="1">
        <v>3.7</v>
      </c>
      <c r="G20" s="1">
        <v>3.7</v>
      </c>
      <c r="H20" s="1">
        <v>3.82</v>
      </c>
      <c r="I20" s="1">
        <v>3.7</v>
      </c>
      <c r="J20" s="1">
        <v>3.7</v>
      </c>
      <c r="K20" s="1">
        <v>3.7</v>
      </c>
      <c r="L20" s="1">
        <v>3.7</v>
      </c>
      <c r="M20" s="1">
        <v>3.7</v>
      </c>
      <c r="N20" s="1">
        <v>3.7</v>
      </c>
      <c r="O20" s="1">
        <v>3.7</v>
      </c>
      <c r="P20" s="6">
        <f>AVERAGE(F20:O20)</f>
        <v>3.7120000000000006</v>
      </c>
      <c r="Q20" s="44">
        <f>H20-I20</f>
        <v>0.11999999999999966</v>
      </c>
      <c r="R20" s="7">
        <f>_xlfn.STDEV.S(F20:O20)</f>
        <v>3.794733192202044E-2</v>
      </c>
      <c r="S20" s="7">
        <f>R20*2</f>
        <v>7.589466384404088E-2</v>
      </c>
      <c r="T20" s="7">
        <f t="shared" si="0"/>
        <v>3.7878946638440416</v>
      </c>
      <c r="U20" s="7">
        <f t="shared" si="1"/>
        <v>3.6361053361559597</v>
      </c>
      <c r="V20" s="8"/>
      <c r="W20" s="19">
        <f>P20-P24</f>
        <v>0.71800000000000086</v>
      </c>
    </row>
    <row r="21" spans="1:23" x14ac:dyDescent="0.25">
      <c r="A21" s="1"/>
      <c r="B21" s="37"/>
      <c r="C21" s="8" t="s">
        <v>38</v>
      </c>
      <c r="D21" s="8"/>
      <c r="E21" s="13"/>
      <c r="F21" s="8">
        <v>2</v>
      </c>
      <c r="G21" s="8">
        <v>2</v>
      </c>
      <c r="H21" s="8">
        <v>2</v>
      </c>
      <c r="I21" s="8">
        <v>2</v>
      </c>
      <c r="J21" s="8">
        <v>2</v>
      </c>
      <c r="K21" s="8">
        <v>2</v>
      </c>
      <c r="L21" s="8">
        <v>2</v>
      </c>
      <c r="M21" s="8">
        <v>2</v>
      </c>
      <c r="N21" s="8">
        <v>2</v>
      </c>
      <c r="O21" s="8">
        <v>2</v>
      </c>
      <c r="P21" s="6"/>
      <c r="Q21" s="44"/>
      <c r="R21" s="7"/>
      <c r="S21" s="7"/>
      <c r="T21" s="7"/>
      <c r="U21" s="7"/>
      <c r="V21" s="8"/>
      <c r="W21" s="19"/>
    </row>
    <row r="22" spans="1:23" x14ac:dyDescent="0.25">
      <c r="A22" s="1"/>
      <c r="B22" s="34" t="s">
        <v>33</v>
      </c>
      <c r="C22" s="1"/>
      <c r="D22" s="1" t="s">
        <v>17</v>
      </c>
      <c r="E22" s="9" t="s">
        <v>21</v>
      </c>
      <c r="F22" s="1">
        <v>2.82</v>
      </c>
      <c r="G22" s="1">
        <v>3.35</v>
      </c>
      <c r="H22" s="1">
        <v>3.6</v>
      </c>
      <c r="I22" s="1">
        <v>2.44</v>
      </c>
      <c r="J22" s="1">
        <v>2.44</v>
      </c>
      <c r="K22" s="1">
        <v>2.44</v>
      </c>
      <c r="L22" s="1">
        <v>2.3199999999999998</v>
      </c>
      <c r="M22" s="1">
        <v>2.19</v>
      </c>
      <c r="N22" s="1">
        <v>2.95</v>
      </c>
      <c r="O22" s="1">
        <v>2.46</v>
      </c>
      <c r="P22" s="6">
        <f>AVERAGE(F22:O22)</f>
        <v>2.7010000000000001</v>
      </c>
      <c r="Q22" s="44">
        <f>H22-M22</f>
        <v>1.4100000000000001</v>
      </c>
      <c r="R22" s="7">
        <f>_xlfn.STDEV.S(F22:O22)</f>
        <v>0.46836476762834495</v>
      </c>
      <c r="S22" s="7">
        <f>R22*2</f>
        <v>0.93672953525668989</v>
      </c>
      <c r="T22" s="7">
        <f t="shared" si="0"/>
        <v>3.6377295352566899</v>
      </c>
      <c r="U22" s="7">
        <f t="shared" si="1"/>
        <v>1.7642704647433103</v>
      </c>
      <c r="V22" s="8"/>
      <c r="W22" s="19"/>
    </row>
    <row r="23" spans="1:23" x14ac:dyDescent="0.25">
      <c r="A23" s="1"/>
      <c r="B23" s="35"/>
      <c r="C23" s="8" t="s">
        <v>38</v>
      </c>
      <c r="D23" s="8"/>
      <c r="E23" s="13"/>
      <c r="F23" s="8">
        <v>3</v>
      </c>
      <c r="G23" s="8">
        <v>3</v>
      </c>
      <c r="H23" s="8">
        <v>3</v>
      </c>
      <c r="I23" s="8">
        <v>3</v>
      </c>
      <c r="J23" s="8">
        <v>3</v>
      </c>
      <c r="K23" s="8">
        <v>3</v>
      </c>
      <c r="L23" s="8">
        <v>3</v>
      </c>
      <c r="M23" s="8">
        <v>3</v>
      </c>
      <c r="N23" s="8">
        <v>3</v>
      </c>
      <c r="O23" s="8">
        <v>3</v>
      </c>
      <c r="P23" s="6"/>
      <c r="Q23" s="44"/>
      <c r="R23" s="7"/>
      <c r="S23" s="7"/>
      <c r="T23" s="7"/>
      <c r="U23" s="7"/>
      <c r="V23" s="8"/>
      <c r="W23" s="19"/>
    </row>
    <row r="24" spans="1:23" x14ac:dyDescent="0.25">
      <c r="A24" s="1"/>
      <c r="B24" s="34" t="s">
        <v>34</v>
      </c>
      <c r="C24" s="25"/>
      <c r="D24" s="25" t="s">
        <v>17</v>
      </c>
      <c r="E24" s="25" t="s">
        <v>22</v>
      </c>
      <c r="F24" s="25">
        <v>3.06</v>
      </c>
      <c r="G24" s="25">
        <v>3.06</v>
      </c>
      <c r="H24" s="25">
        <v>3.45</v>
      </c>
      <c r="I24" s="25">
        <v>2.93</v>
      </c>
      <c r="J24" s="25">
        <v>2.93</v>
      </c>
      <c r="K24" s="25">
        <v>2.7</v>
      </c>
      <c r="L24" s="25">
        <v>3.45</v>
      </c>
      <c r="M24" s="25">
        <v>2.93</v>
      </c>
      <c r="N24" s="25">
        <v>2.5</v>
      </c>
      <c r="O24" s="25">
        <v>2.93</v>
      </c>
      <c r="P24" s="26">
        <f>AVERAGE(F24:O24)</f>
        <v>2.9939999999999998</v>
      </c>
      <c r="Q24" s="45">
        <f>L24-N24</f>
        <v>0.95000000000000018</v>
      </c>
      <c r="R24" s="21">
        <f>_xlfn.STDEV.S(F24:O24)</f>
        <v>0.29277219054335674</v>
      </c>
      <c r="S24" s="21">
        <f>R24*2</f>
        <v>0.58554438108671347</v>
      </c>
      <c r="T24" s="7">
        <f t="shared" si="0"/>
        <v>3.5795443810867131</v>
      </c>
      <c r="U24" s="7">
        <f t="shared" si="1"/>
        <v>2.4084556189132864</v>
      </c>
      <c r="V24" s="8"/>
      <c r="W24" s="19"/>
    </row>
    <row r="25" spans="1:23" x14ac:dyDescent="0.25">
      <c r="A25" s="3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47">
        <f>AVERAGE(Q16:Q24)</f>
        <v>0.61799999999999999</v>
      </c>
      <c r="R25" s="29">
        <f>AVERAGE(R16:R24)</f>
        <v>0.21229597103837411</v>
      </c>
      <c r="S25" s="29"/>
      <c r="T25" s="29"/>
      <c r="U25" s="30"/>
      <c r="V25" s="24"/>
      <c r="W25" s="19"/>
    </row>
    <row r="26" spans="1:23" ht="15.75" x14ac:dyDescent="0.25">
      <c r="A26" s="22" t="s">
        <v>4</v>
      </c>
      <c r="B26" s="39"/>
      <c r="C26" s="27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46"/>
      <c r="R26" s="9"/>
      <c r="S26" s="9"/>
      <c r="T26" s="1"/>
      <c r="U26" s="1"/>
      <c r="V26" s="8"/>
      <c r="W26" s="19"/>
    </row>
    <row r="27" spans="1:23" x14ac:dyDescent="0.25">
      <c r="A27" s="1"/>
      <c r="B27" s="35"/>
      <c r="C27" s="8" t="s">
        <v>38</v>
      </c>
      <c r="D27" s="8"/>
      <c r="E27" s="8"/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6"/>
      <c r="Q27" s="44"/>
      <c r="R27" s="7"/>
      <c r="S27" s="7"/>
      <c r="T27" s="7"/>
      <c r="U27" s="7"/>
      <c r="V27" s="8"/>
      <c r="W27" s="19"/>
    </row>
    <row r="28" spans="1:23" x14ac:dyDescent="0.25">
      <c r="A28" s="1"/>
      <c r="B28" s="34" t="s">
        <v>30</v>
      </c>
      <c r="C28" s="1"/>
      <c r="D28" s="1" t="s">
        <v>17</v>
      </c>
      <c r="E28" s="1" t="s">
        <v>18</v>
      </c>
      <c r="F28" s="1">
        <v>3.14</v>
      </c>
      <c r="G28" s="1">
        <v>3.14</v>
      </c>
      <c r="H28" s="1">
        <v>3.28</v>
      </c>
      <c r="I28" s="1">
        <v>3.28</v>
      </c>
      <c r="J28" s="1">
        <v>3.28</v>
      </c>
      <c r="K28" s="1">
        <v>3.28</v>
      </c>
      <c r="L28" s="1">
        <v>3.28</v>
      </c>
      <c r="M28" s="1">
        <v>3.28</v>
      </c>
      <c r="N28" s="1">
        <v>3.28</v>
      </c>
      <c r="O28" s="1">
        <v>3.28</v>
      </c>
      <c r="P28" s="6">
        <f>AVERAGE(F28:O28)</f>
        <v>3.2520000000000002</v>
      </c>
      <c r="Q28" s="44">
        <f>J28-G28</f>
        <v>0.13999999999999968</v>
      </c>
      <c r="R28" s="7">
        <f>_xlfn.STDEV.S(F28:O28)</f>
        <v>5.9029182989809609E-2</v>
      </c>
      <c r="S28" s="7">
        <f>R28*2</f>
        <v>0.11805836597961922</v>
      </c>
      <c r="T28" s="7">
        <f t="shared" si="0"/>
        <v>3.3700583659796193</v>
      </c>
      <c r="U28" s="7">
        <f t="shared" si="1"/>
        <v>3.1339416340203812</v>
      </c>
      <c r="V28" s="8"/>
      <c r="W28" s="19"/>
    </row>
    <row r="29" spans="1:23" x14ac:dyDescent="0.25">
      <c r="A29" s="1"/>
      <c r="B29" s="35"/>
      <c r="C29" s="8" t="s">
        <v>38</v>
      </c>
      <c r="D29" s="8"/>
      <c r="E29" s="8"/>
      <c r="F29" s="8">
        <v>2</v>
      </c>
      <c r="G29" s="8">
        <v>2</v>
      </c>
      <c r="H29" s="8">
        <v>2</v>
      </c>
      <c r="I29" s="8">
        <v>2</v>
      </c>
      <c r="J29" s="8">
        <v>2</v>
      </c>
      <c r="K29" s="8">
        <v>2</v>
      </c>
      <c r="L29" s="8">
        <v>2</v>
      </c>
      <c r="M29" s="8">
        <v>2</v>
      </c>
      <c r="N29" s="8">
        <v>2</v>
      </c>
      <c r="O29" s="8">
        <v>2</v>
      </c>
      <c r="P29" s="6"/>
      <c r="Q29" s="44"/>
      <c r="R29" s="7"/>
      <c r="S29" s="7"/>
      <c r="T29" s="7"/>
      <c r="U29" s="7"/>
      <c r="V29" s="8"/>
      <c r="W29" s="19"/>
    </row>
    <row r="30" spans="1:23" x14ac:dyDescent="0.25">
      <c r="A30" s="1"/>
      <c r="B30" s="34" t="s">
        <v>31</v>
      </c>
      <c r="C30" s="1"/>
      <c r="D30" s="1" t="s">
        <v>17</v>
      </c>
      <c r="E30" s="1" t="s">
        <v>19</v>
      </c>
      <c r="F30" s="1">
        <v>2.64</v>
      </c>
      <c r="G30" s="1">
        <v>2.64</v>
      </c>
      <c r="H30" s="1">
        <v>2.64</v>
      </c>
      <c r="I30" s="1">
        <v>2.64</v>
      </c>
      <c r="J30" s="1">
        <v>2.64</v>
      </c>
      <c r="K30" s="1">
        <v>2.64</v>
      </c>
      <c r="L30" s="1">
        <v>2.64</v>
      </c>
      <c r="M30" s="1">
        <v>2.64</v>
      </c>
      <c r="N30" s="1">
        <v>2.64</v>
      </c>
      <c r="O30" s="1">
        <v>2.64</v>
      </c>
      <c r="P30" s="6">
        <f>AVERAGE(F30:O30)</f>
        <v>2.64</v>
      </c>
      <c r="Q30" s="44">
        <f>H30-M30</f>
        <v>0</v>
      </c>
      <c r="R30" s="7">
        <f>_xlfn.STDEV.S(F30:O30)</f>
        <v>0</v>
      </c>
      <c r="S30" s="7">
        <f>R30*2</f>
        <v>0</v>
      </c>
      <c r="T30" s="7">
        <f t="shared" si="0"/>
        <v>2.64</v>
      </c>
      <c r="U30" s="7">
        <f t="shared" si="1"/>
        <v>2.64</v>
      </c>
      <c r="V30" s="18">
        <f>P30-P34</f>
        <v>0.75499999999999967</v>
      </c>
      <c r="W30" s="19"/>
    </row>
    <row r="31" spans="1:23" x14ac:dyDescent="0.25">
      <c r="A31" s="1"/>
      <c r="B31" s="36"/>
      <c r="C31" s="8" t="s">
        <v>38</v>
      </c>
      <c r="D31" s="8"/>
      <c r="E31" s="8"/>
      <c r="F31" s="8">
        <v>3</v>
      </c>
      <c r="G31" s="8">
        <v>3</v>
      </c>
      <c r="H31" s="8">
        <v>3</v>
      </c>
      <c r="I31" s="8">
        <v>3</v>
      </c>
      <c r="J31" s="8">
        <v>3</v>
      </c>
      <c r="K31" s="8">
        <v>3</v>
      </c>
      <c r="L31" s="8">
        <v>3</v>
      </c>
      <c r="M31" s="8">
        <v>3</v>
      </c>
      <c r="N31" s="8">
        <v>3</v>
      </c>
      <c r="O31" s="8">
        <v>3</v>
      </c>
      <c r="P31" s="6"/>
      <c r="Q31" s="44"/>
      <c r="R31" s="7"/>
      <c r="S31" s="7"/>
      <c r="T31" s="7"/>
      <c r="U31" s="7"/>
      <c r="V31" s="18"/>
      <c r="W31" s="19"/>
    </row>
    <row r="32" spans="1:23" x14ac:dyDescent="0.25">
      <c r="A32" s="1"/>
      <c r="B32" s="34" t="s">
        <v>32</v>
      </c>
      <c r="C32" s="1"/>
      <c r="D32" s="1" t="s">
        <v>17</v>
      </c>
      <c r="E32" s="1" t="s">
        <v>20</v>
      </c>
      <c r="F32" s="1">
        <v>2.91</v>
      </c>
      <c r="G32" s="1">
        <v>2.91</v>
      </c>
      <c r="H32" s="1">
        <v>2.91</v>
      </c>
      <c r="I32" s="1">
        <v>2.91</v>
      </c>
      <c r="J32" s="1">
        <v>2.91</v>
      </c>
      <c r="K32" s="1">
        <v>2.91</v>
      </c>
      <c r="L32" s="1">
        <v>2.91</v>
      </c>
      <c r="M32" s="1">
        <v>2.91</v>
      </c>
      <c r="N32" s="1">
        <v>2.91</v>
      </c>
      <c r="O32" s="1">
        <v>2.91</v>
      </c>
      <c r="P32" s="6">
        <f>AVERAGE(F32:O32)</f>
        <v>2.91</v>
      </c>
      <c r="Q32" s="44">
        <f>L32-K32</f>
        <v>0</v>
      </c>
      <c r="R32" s="7">
        <f>_xlfn.STDEV.S(F32:O32)</f>
        <v>0</v>
      </c>
      <c r="S32" s="7">
        <f>R32*2</f>
        <v>0</v>
      </c>
      <c r="T32" s="7">
        <f t="shared" si="0"/>
        <v>2.91</v>
      </c>
      <c r="U32" s="7">
        <f t="shared" si="1"/>
        <v>2.91</v>
      </c>
      <c r="V32" s="8"/>
      <c r="W32" s="19">
        <f>P32-P36</f>
        <v>1.2160000000000006</v>
      </c>
    </row>
    <row r="33" spans="1:23" x14ac:dyDescent="0.25">
      <c r="A33" s="1"/>
      <c r="B33" s="37"/>
      <c r="C33" s="8" t="s">
        <v>38</v>
      </c>
      <c r="D33" s="8"/>
      <c r="E33" s="13"/>
      <c r="F33" s="8">
        <v>2</v>
      </c>
      <c r="G33" s="8">
        <v>2</v>
      </c>
      <c r="H33" s="8">
        <v>2</v>
      </c>
      <c r="I33" s="8">
        <v>2</v>
      </c>
      <c r="J33" s="8">
        <v>2</v>
      </c>
      <c r="K33" s="8">
        <v>2</v>
      </c>
      <c r="L33" s="8">
        <v>2</v>
      </c>
      <c r="M33" s="8">
        <v>2</v>
      </c>
      <c r="N33" s="8">
        <v>2</v>
      </c>
      <c r="O33" s="8">
        <v>2</v>
      </c>
      <c r="P33" s="6"/>
      <c r="Q33" s="44"/>
      <c r="R33" s="7"/>
      <c r="S33" s="7"/>
      <c r="T33" s="7"/>
      <c r="U33" s="7"/>
      <c r="V33" s="8"/>
      <c r="W33" s="19"/>
    </row>
    <row r="34" spans="1:23" x14ac:dyDescent="0.25">
      <c r="A34" s="1"/>
      <c r="B34" s="34" t="s">
        <v>33</v>
      </c>
      <c r="C34" s="1"/>
      <c r="D34" s="1" t="s">
        <v>17</v>
      </c>
      <c r="E34" s="9" t="s">
        <v>21</v>
      </c>
      <c r="F34" s="1">
        <v>1.87</v>
      </c>
      <c r="G34" s="1">
        <v>1.87</v>
      </c>
      <c r="H34" s="1">
        <v>1.87</v>
      </c>
      <c r="I34" s="1">
        <v>1.87</v>
      </c>
      <c r="J34" s="1">
        <v>1.87</v>
      </c>
      <c r="K34" s="1">
        <v>1.87</v>
      </c>
      <c r="L34" s="1">
        <v>1.87</v>
      </c>
      <c r="M34" s="1">
        <v>1.87</v>
      </c>
      <c r="N34" s="1">
        <v>1.87</v>
      </c>
      <c r="O34" s="1">
        <v>2.02</v>
      </c>
      <c r="P34" s="6">
        <f>AVERAGE(F34:O34)</f>
        <v>1.8850000000000005</v>
      </c>
      <c r="Q34" s="44">
        <f>O34-N34</f>
        <v>0.14999999999999991</v>
      </c>
      <c r="R34" s="7">
        <f>_xlfn.STDEV.S(F34:O34)</f>
        <v>4.7434164902525659E-2</v>
      </c>
      <c r="S34" s="7">
        <f>R34*2</f>
        <v>9.4868329805051319E-2</v>
      </c>
      <c r="T34" s="7">
        <f t="shared" si="0"/>
        <v>1.9798683298050517</v>
      </c>
      <c r="U34" s="7">
        <f t="shared" si="1"/>
        <v>1.7901316701949492</v>
      </c>
      <c r="V34" s="8"/>
      <c r="W34" s="16"/>
    </row>
    <row r="35" spans="1:23" x14ac:dyDescent="0.25">
      <c r="A35" s="1"/>
      <c r="B35" s="35"/>
      <c r="C35" s="8" t="s">
        <v>38</v>
      </c>
      <c r="D35" s="8"/>
      <c r="E35" s="13"/>
      <c r="F35" s="8">
        <v>3</v>
      </c>
      <c r="G35" s="8">
        <v>3</v>
      </c>
      <c r="H35" s="8">
        <v>3</v>
      </c>
      <c r="I35" s="8">
        <v>3</v>
      </c>
      <c r="J35" s="8">
        <v>3</v>
      </c>
      <c r="K35" s="8">
        <v>3</v>
      </c>
      <c r="L35" s="8">
        <v>3</v>
      </c>
      <c r="M35" s="8">
        <v>3</v>
      </c>
      <c r="N35" s="8">
        <v>3</v>
      </c>
      <c r="O35" s="8">
        <v>3</v>
      </c>
      <c r="P35" s="6"/>
      <c r="Q35" s="44"/>
      <c r="R35" s="7"/>
      <c r="S35" s="7"/>
      <c r="T35" s="7"/>
      <c r="U35" s="7"/>
      <c r="V35" s="8"/>
      <c r="W35" s="16"/>
    </row>
    <row r="36" spans="1:23" x14ac:dyDescent="0.25">
      <c r="A36" s="1"/>
      <c r="B36" s="34" t="s">
        <v>34</v>
      </c>
      <c r="C36" s="1"/>
      <c r="D36" s="1" t="s">
        <v>17</v>
      </c>
      <c r="E36" s="1" t="s">
        <v>22</v>
      </c>
      <c r="F36" s="1">
        <v>1.79</v>
      </c>
      <c r="G36" s="1">
        <v>1.79</v>
      </c>
      <c r="H36" s="1">
        <v>1.79</v>
      </c>
      <c r="I36" s="1">
        <v>1.79</v>
      </c>
      <c r="J36" s="1">
        <v>1.63</v>
      </c>
      <c r="K36" s="1">
        <v>1.63</v>
      </c>
      <c r="L36" s="1">
        <v>1.63</v>
      </c>
      <c r="M36" s="1">
        <v>1.63</v>
      </c>
      <c r="N36" s="1">
        <v>1.63</v>
      </c>
      <c r="O36" s="1">
        <v>1.63</v>
      </c>
      <c r="P36" s="6">
        <f>AVERAGE(F36:O36)</f>
        <v>1.6939999999999995</v>
      </c>
      <c r="Q36" s="44">
        <f>I36-J36</f>
        <v>0.16000000000000014</v>
      </c>
      <c r="R36" s="7">
        <f>_xlfn.STDEV.S(F36:O36)</f>
        <v>8.262364471909163E-2</v>
      </c>
      <c r="S36" s="7">
        <f>R36*2</f>
        <v>0.16524728943818326</v>
      </c>
      <c r="T36" s="7">
        <f t="shared" si="0"/>
        <v>1.8592472894381828</v>
      </c>
      <c r="U36" s="7">
        <f t="shared" si="1"/>
        <v>1.5287527105618162</v>
      </c>
      <c r="V36" s="8"/>
      <c r="W36" s="16"/>
    </row>
    <row r="37" spans="1:23" x14ac:dyDescent="0.25">
      <c r="A37" s="35"/>
      <c r="B37" s="40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47">
        <f>AVERAGE(Q28:Q36)</f>
        <v>8.9999999999999941E-2</v>
      </c>
      <c r="R37" s="29">
        <f>AVERAGE(R28:R36)</f>
        <v>3.7817398522285384E-2</v>
      </c>
      <c r="S37" s="29"/>
      <c r="T37" s="29"/>
      <c r="U37" s="29"/>
      <c r="V37" s="8"/>
      <c r="W37" s="16"/>
    </row>
    <row r="38" spans="1:23" ht="15.75" x14ac:dyDescent="0.25">
      <c r="A38" s="22" t="s">
        <v>36</v>
      </c>
      <c r="B38" s="39"/>
      <c r="C38" s="27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46"/>
      <c r="R38" s="9"/>
      <c r="S38" s="9"/>
      <c r="T38" s="9"/>
      <c r="U38" s="9"/>
      <c r="V38" s="8"/>
      <c r="W38" s="19"/>
    </row>
    <row r="39" spans="1:23" x14ac:dyDescent="0.25">
      <c r="A39" s="1"/>
      <c r="B39" s="35"/>
      <c r="C39" s="8" t="s">
        <v>38</v>
      </c>
      <c r="D39" s="8"/>
      <c r="E39" s="8"/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6"/>
      <c r="Q39" s="44"/>
      <c r="R39" s="7"/>
      <c r="S39" s="7"/>
      <c r="T39" s="7"/>
      <c r="U39" s="7"/>
      <c r="V39" s="8"/>
      <c r="W39" s="19"/>
    </row>
    <row r="40" spans="1:23" x14ac:dyDescent="0.25">
      <c r="A40" s="1"/>
      <c r="B40" s="34" t="s">
        <v>30</v>
      </c>
      <c r="C40" s="1"/>
      <c r="D40" s="1" t="s">
        <v>17</v>
      </c>
      <c r="E40" s="1" t="s">
        <v>18</v>
      </c>
      <c r="F40" s="1">
        <v>2.13</v>
      </c>
      <c r="G40" s="1">
        <v>2.13</v>
      </c>
      <c r="H40" s="1">
        <v>2.13</v>
      </c>
      <c r="I40" s="1">
        <v>2.13</v>
      </c>
      <c r="J40" s="1">
        <v>2.13</v>
      </c>
      <c r="K40" s="1">
        <v>2.13</v>
      </c>
      <c r="L40" s="1">
        <v>2.13</v>
      </c>
      <c r="M40" s="1">
        <v>2.13</v>
      </c>
      <c r="N40" s="1">
        <v>2.13</v>
      </c>
      <c r="O40" s="1">
        <v>2.13</v>
      </c>
      <c r="P40" s="6">
        <f>AVERAGE(F40:O40)</f>
        <v>2.1299999999999994</v>
      </c>
      <c r="Q40" s="44">
        <f>J40-G40</f>
        <v>0</v>
      </c>
      <c r="R40" s="7">
        <f>_xlfn.STDEV.S(F40:O40)</f>
        <v>4.6811112914356016E-16</v>
      </c>
      <c r="S40" s="7">
        <f>R40*2</f>
        <v>9.3622225828712033E-16</v>
      </c>
      <c r="T40" s="7">
        <f t="shared" ref="T40" si="2">P40+S40</f>
        <v>2.1300000000000003</v>
      </c>
      <c r="U40" s="7">
        <f t="shared" ref="U40" si="3">P40-S40</f>
        <v>2.1299999999999986</v>
      </c>
      <c r="V40" s="8"/>
      <c r="W40" s="19"/>
    </row>
    <row r="41" spans="1:23" x14ac:dyDescent="0.25">
      <c r="A41" s="1"/>
      <c r="B41" s="35"/>
      <c r="C41" s="8" t="s">
        <v>38</v>
      </c>
      <c r="D41" s="8"/>
      <c r="E41" s="8"/>
      <c r="F41" s="8">
        <v>2</v>
      </c>
      <c r="G41" s="8">
        <v>2</v>
      </c>
      <c r="H41" s="8">
        <v>2</v>
      </c>
      <c r="I41" s="8">
        <v>2</v>
      </c>
      <c r="J41" s="8">
        <v>2</v>
      </c>
      <c r="K41" s="8">
        <v>2</v>
      </c>
      <c r="L41" s="8">
        <v>2</v>
      </c>
      <c r="M41" s="8">
        <v>2</v>
      </c>
      <c r="N41" s="8">
        <v>2</v>
      </c>
      <c r="O41" s="8">
        <v>2</v>
      </c>
      <c r="P41" s="6"/>
      <c r="Q41" s="44"/>
      <c r="R41" s="7"/>
      <c r="S41" s="7"/>
      <c r="T41" s="7"/>
      <c r="U41" s="7"/>
      <c r="V41" s="8"/>
      <c r="W41" s="19"/>
    </row>
    <row r="42" spans="1:23" x14ac:dyDescent="0.25">
      <c r="A42" s="1"/>
      <c r="B42" s="34" t="s">
        <v>31</v>
      </c>
      <c r="C42" s="1"/>
      <c r="D42" s="1" t="s">
        <v>17</v>
      </c>
      <c r="E42" s="1" t="s">
        <v>19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6">
        <f>AVERAGE(F42:O42)</f>
        <v>2</v>
      </c>
      <c r="Q42" s="44">
        <f>H42-M42</f>
        <v>0</v>
      </c>
      <c r="R42" s="7">
        <f>_xlfn.STDEV.S(F42:O42)</f>
        <v>0</v>
      </c>
      <c r="S42" s="7">
        <f>R42*2</f>
        <v>0</v>
      </c>
      <c r="T42" s="7">
        <f t="shared" ref="T42" si="4">P42+S42</f>
        <v>2</v>
      </c>
      <c r="U42" s="7">
        <f t="shared" ref="U42" si="5">P42-S42</f>
        <v>2</v>
      </c>
      <c r="V42" s="18">
        <f>P42-P46</f>
        <v>7.9000000000000181E-2</v>
      </c>
      <c r="W42" s="19"/>
    </row>
    <row r="43" spans="1:23" x14ac:dyDescent="0.25">
      <c r="A43" s="1"/>
      <c r="B43" s="36"/>
      <c r="C43" s="8" t="s">
        <v>38</v>
      </c>
      <c r="D43" s="8"/>
      <c r="E43" s="8"/>
      <c r="F43" s="8">
        <v>3</v>
      </c>
      <c r="G43" s="8">
        <v>3</v>
      </c>
      <c r="H43" s="8">
        <v>3</v>
      </c>
      <c r="I43" s="8">
        <v>3</v>
      </c>
      <c r="J43" s="8">
        <v>3</v>
      </c>
      <c r="K43" s="8">
        <v>3</v>
      </c>
      <c r="L43" s="8">
        <v>3</v>
      </c>
      <c r="M43" s="8">
        <v>3</v>
      </c>
      <c r="N43" s="8">
        <v>3</v>
      </c>
      <c r="O43" s="8">
        <v>3</v>
      </c>
      <c r="P43" s="6"/>
      <c r="Q43" s="44"/>
      <c r="R43" s="7"/>
      <c r="S43" s="7"/>
      <c r="T43" s="7"/>
      <c r="U43" s="7"/>
      <c r="V43" s="18"/>
      <c r="W43" s="19"/>
    </row>
    <row r="44" spans="1:23" x14ac:dyDescent="0.25">
      <c r="A44" s="1"/>
      <c r="B44" s="34" t="s">
        <v>32</v>
      </c>
      <c r="C44" s="1"/>
      <c r="D44" s="1" t="s">
        <v>17</v>
      </c>
      <c r="E44" s="1" t="s">
        <v>20</v>
      </c>
      <c r="F44" s="1">
        <v>3.93</v>
      </c>
      <c r="G44" s="1">
        <v>3.93</v>
      </c>
      <c r="H44" s="1">
        <v>3.93</v>
      </c>
      <c r="I44" s="1">
        <v>3.93</v>
      </c>
      <c r="J44" s="1">
        <v>3.93</v>
      </c>
      <c r="K44" s="1">
        <v>3.93</v>
      </c>
      <c r="L44" s="1">
        <v>3.93</v>
      </c>
      <c r="M44" s="1">
        <v>3.93</v>
      </c>
      <c r="N44" s="1">
        <v>3.93</v>
      </c>
      <c r="O44" s="1">
        <v>3.93</v>
      </c>
      <c r="P44" s="6">
        <f>AVERAGE(F44:O44)</f>
        <v>3.9300000000000006</v>
      </c>
      <c r="Q44" s="44">
        <f>L44-K44</f>
        <v>0</v>
      </c>
      <c r="R44" s="7">
        <f>_xlfn.STDEV.S(F44:O44)</f>
        <v>4.6811112914356016E-16</v>
      </c>
      <c r="S44" s="7">
        <f>R44*2</f>
        <v>9.3622225828712033E-16</v>
      </c>
      <c r="T44" s="7">
        <f t="shared" ref="T44" si="6">P44+S44</f>
        <v>3.9300000000000015</v>
      </c>
      <c r="U44" s="7">
        <f t="shared" ref="U44" si="7">P44-S44</f>
        <v>3.9299999999999997</v>
      </c>
      <c r="V44" s="8"/>
      <c r="W44" s="19">
        <f>P44-P48</f>
        <v>1.2320000000000007</v>
      </c>
    </row>
    <row r="45" spans="1:23" x14ac:dyDescent="0.25">
      <c r="A45" s="1"/>
      <c r="B45" s="37"/>
      <c r="C45" s="8" t="s">
        <v>38</v>
      </c>
      <c r="D45" s="8"/>
      <c r="E45" s="13"/>
      <c r="F45" s="8">
        <v>2</v>
      </c>
      <c r="G45" s="8">
        <v>2</v>
      </c>
      <c r="H45" s="8">
        <v>2</v>
      </c>
      <c r="I45" s="8">
        <v>2</v>
      </c>
      <c r="J45" s="8">
        <v>2</v>
      </c>
      <c r="K45" s="8">
        <v>2</v>
      </c>
      <c r="L45" s="8">
        <v>2</v>
      </c>
      <c r="M45" s="8">
        <v>2</v>
      </c>
      <c r="N45" s="8">
        <v>2</v>
      </c>
      <c r="O45" s="8">
        <v>2</v>
      </c>
      <c r="P45" s="6"/>
      <c r="Q45" s="44"/>
      <c r="R45" s="7"/>
      <c r="S45" s="7"/>
      <c r="T45" s="7"/>
      <c r="U45" s="7"/>
      <c r="V45" s="8"/>
      <c r="W45" s="19"/>
    </row>
    <row r="46" spans="1:23" x14ac:dyDescent="0.25">
      <c r="A46" s="1"/>
      <c r="B46" s="34" t="s">
        <v>33</v>
      </c>
      <c r="C46" s="1"/>
      <c r="D46" s="1" t="s">
        <v>17</v>
      </c>
      <c r="E46" s="9" t="s">
        <v>21</v>
      </c>
      <c r="F46" s="1">
        <v>1.91</v>
      </c>
      <c r="G46" s="1">
        <v>1.91</v>
      </c>
      <c r="H46" s="1">
        <v>1.91</v>
      </c>
      <c r="I46" s="1">
        <v>1.91</v>
      </c>
      <c r="J46" s="1">
        <v>1.91</v>
      </c>
      <c r="K46" s="1">
        <v>1.91</v>
      </c>
      <c r="L46" s="1">
        <v>1.91</v>
      </c>
      <c r="M46" s="1">
        <v>1.91</v>
      </c>
      <c r="N46" s="1">
        <v>1.91</v>
      </c>
      <c r="O46" s="1">
        <v>2.02</v>
      </c>
      <c r="P46" s="6">
        <f>AVERAGE(F46:O46)</f>
        <v>1.9209999999999998</v>
      </c>
      <c r="Q46" s="44">
        <f>O46-K46</f>
        <v>0.1100000000000001</v>
      </c>
      <c r="R46" s="7">
        <f>_xlfn.STDEV.S(F46:O46)</f>
        <v>3.4785054261852202E-2</v>
      </c>
      <c r="S46" s="7">
        <f>R46*2</f>
        <v>6.9570108523704405E-2</v>
      </c>
      <c r="T46" s="7">
        <f t="shared" ref="T46" si="8">P46+S46</f>
        <v>1.9905701085237042</v>
      </c>
      <c r="U46" s="7">
        <f t="shared" ref="U46" si="9">P46-S46</f>
        <v>1.8514298914762954</v>
      </c>
      <c r="V46" s="8"/>
      <c r="W46" s="16"/>
    </row>
    <row r="47" spans="1:23" x14ac:dyDescent="0.25">
      <c r="A47" s="1"/>
      <c r="B47" s="35"/>
      <c r="C47" s="8" t="s">
        <v>38</v>
      </c>
      <c r="D47" s="8"/>
      <c r="E47" s="13"/>
      <c r="F47" s="8">
        <v>3</v>
      </c>
      <c r="G47" s="8">
        <v>3</v>
      </c>
      <c r="H47" s="8">
        <v>3</v>
      </c>
      <c r="I47" s="8">
        <v>3</v>
      </c>
      <c r="J47" s="8">
        <v>3</v>
      </c>
      <c r="K47" s="8">
        <v>3</v>
      </c>
      <c r="L47" s="8">
        <v>3</v>
      </c>
      <c r="M47" s="8">
        <v>3</v>
      </c>
      <c r="N47" s="8">
        <v>3</v>
      </c>
      <c r="O47" s="8">
        <v>3</v>
      </c>
      <c r="P47" s="6"/>
      <c r="Q47" s="44"/>
      <c r="R47" s="7"/>
      <c r="S47" s="7"/>
      <c r="T47" s="7"/>
      <c r="U47" s="7"/>
      <c r="V47" s="8"/>
      <c r="W47" s="16"/>
    </row>
    <row r="48" spans="1:23" x14ac:dyDescent="0.25">
      <c r="A48" s="1"/>
      <c r="B48" s="34" t="s">
        <v>34</v>
      </c>
      <c r="C48" s="1"/>
      <c r="D48" s="1" t="s">
        <v>17</v>
      </c>
      <c r="E48" s="1" t="s">
        <v>22</v>
      </c>
      <c r="F48" s="1">
        <v>2.62</v>
      </c>
      <c r="G48" s="1">
        <v>2.62</v>
      </c>
      <c r="H48" s="1">
        <v>2.62</v>
      </c>
      <c r="I48" s="1">
        <v>2.62</v>
      </c>
      <c r="J48" s="1">
        <v>2.75</v>
      </c>
      <c r="K48" s="1">
        <v>2.75</v>
      </c>
      <c r="L48" s="1">
        <v>2.75</v>
      </c>
      <c r="M48" s="1">
        <v>2.75</v>
      </c>
      <c r="N48" s="1">
        <v>2.75</v>
      </c>
      <c r="O48" s="1">
        <v>2.75</v>
      </c>
      <c r="P48" s="6">
        <f>AVERAGE(F48:O48)</f>
        <v>2.698</v>
      </c>
      <c r="Q48" s="44">
        <f>J48-I48</f>
        <v>0.12999999999999989</v>
      </c>
      <c r="R48" s="7">
        <f>_xlfn.STDEV.S(F48:O48)</f>
        <v>6.7131711334261837E-2</v>
      </c>
      <c r="S48" s="7">
        <f>R48*2</f>
        <v>0.13426342266852367</v>
      </c>
      <c r="T48" s="7">
        <f t="shared" ref="T48" si="10">P48+S48</f>
        <v>2.8322634226685235</v>
      </c>
      <c r="U48" s="7">
        <f t="shared" ref="U48" si="11">P48-S48</f>
        <v>2.5637365773314764</v>
      </c>
      <c r="V48" s="8"/>
      <c r="W48" s="16"/>
    </row>
    <row r="49" spans="1:23" x14ac:dyDescent="0.25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44">
        <f>AVERAGE(Q40:Q48)</f>
        <v>4.8000000000000001E-2</v>
      </c>
      <c r="R49" s="31">
        <f>AVERAGE(R40:R48)</f>
        <v>2.0383353119222996E-2</v>
      </c>
      <c r="S49" s="29"/>
      <c r="T49" s="29"/>
      <c r="U49" s="30"/>
      <c r="V49" s="8"/>
      <c r="W49" s="16"/>
    </row>
    <row r="50" spans="1:23" ht="15.75" x14ac:dyDescent="0.25">
      <c r="A50" s="22" t="s">
        <v>37</v>
      </c>
      <c r="B50" s="39"/>
      <c r="C50" s="27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46"/>
      <c r="R50" s="9"/>
      <c r="S50" s="9"/>
      <c r="T50" s="9"/>
      <c r="U50" s="9"/>
      <c r="V50" s="8"/>
      <c r="W50" s="19"/>
    </row>
    <row r="51" spans="1:23" x14ac:dyDescent="0.25">
      <c r="A51" s="1"/>
      <c r="B51" s="35"/>
      <c r="C51" s="8" t="s">
        <v>38</v>
      </c>
      <c r="D51" s="8"/>
      <c r="E51" s="8"/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6"/>
      <c r="Q51" s="44"/>
      <c r="R51" s="7"/>
      <c r="S51" s="7"/>
      <c r="T51" s="7"/>
      <c r="U51" s="7"/>
      <c r="V51" s="8"/>
      <c r="W51" s="19"/>
    </row>
    <row r="52" spans="1:23" x14ac:dyDescent="0.25">
      <c r="A52" s="1"/>
      <c r="B52" s="34" t="s">
        <v>30</v>
      </c>
      <c r="C52" s="1"/>
      <c r="D52" s="1" t="s">
        <v>17</v>
      </c>
      <c r="E52" s="1" t="s">
        <v>18</v>
      </c>
      <c r="F52" s="1">
        <v>2.2799999999999998</v>
      </c>
      <c r="G52" s="1">
        <v>2.2799999999999998</v>
      </c>
      <c r="H52" s="1">
        <v>2.2799999999999998</v>
      </c>
      <c r="I52" s="1">
        <v>2.2799999999999998</v>
      </c>
      <c r="J52" s="1">
        <v>2.2799999999999998</v>
      </c>
      <c r="K52" s="1">
        <v>2.2799999999999998</v>
      </c>
      <c r="L52" s="1">
        <v>2.2799999999999998</v>
      </c>
      <c r="M52" s="1">
        <v>2.2799999999999998</v>
      </c>
      <c r="N52" s="1">
        <v>2.2799999999999998</v>
      </c>
      <c r="O52" s="1">
        <v>2.2799999999999998</v>
      </c>
      <c r="P52" s="6">
        <f>AVERAGE(F52:O52)</f>
        <v>2.2800000000000002</v>
      </c>
      <c r="Q52" s="44">
        <f>J52-G52</f>
        <v>0</v>
      </c>
      <c r="R52" s="7">
        <f>_xlfn.STDEV.S(F52:O52)</f>
        <v>4.6811112914356016E-16</v>
      </c>
      <c r="S52" s="7">
        <f>R52*2</f>
        <v>9.3622225828712033E-16</v>
      </c>
      <c r="T52" s="7">
        <f t="shared" ref="T52" si="12">P52+S52</f>
        <v>2.2800000000000011</v>
      </c>
      <c r="U52" s="7">
        <f t="shared" ref="U52" si="13">P52-S52</f>
        <v>2.2799999999999994</v>
      </c>
      <c r="V52" s="8"/>
      <c r="W52" s="19"/>
    </row>
    <row r="53" spans="1:23" x14ac:dyDescent="0.25">
      <c r="A53" s="1"/>
      <c r="B53" s="35"/>
      <c r="C53" s="8" t="s">
        <v>38</v>
      </c>
      <c r="D53" s="8"/>
      <c r="E53" s="8"/>
      <c r="F53" s="8">
        <v>2</v>
      </c>
      <c r="G53" s="8">
        <v>2</v>
      </c>
      <c r="H53" s="8">
        <v>2</v>
      </c>
      <c r="I53" s="8">
        <v>2</v>
      </c>
      <c r="J53" s="8">
        <v>2</v>
      </c>
      <c r="K53" s="8">
        <v>2</v>
      </c>
      <c r="L53" s="8">
        <v>2</v>
      </c>
      <c r="M53" s="8">
        <v>2</v>
      </c>
      <c r="N53" s="8">
        <v>2</v>
      </c>
      <c r="O53" s="8">
        <v>2</v>
      </c>
      <c r="P53" s="6"/>
      <c r="Q53" s="44"/>
      <c r="R53" s="7"/>
      <c r="S53" s="7"/>
      <c r="T53" s="7"/>
      <c r="U53" s="7"/>
      <c r="V53" s="8"/>
      <c r="W53" s="19"/>
    </row>
    <row r="54" spans="1:23" x14ac:dyDescent="0.25">
      <c r="A54" s="1"/>
      <c r="B54" s="34" t="s">
        <v>31</v>
      </c>
      <c r="C54" s="1"/>
      <c r="D54" s="1" t="s">
        <v>17</v>
      </c>
      <c r="E54" s="1" t="s">
        <v>19</v>
      </c>
      <c r="F54" s="1">
        <v>2.15</v>
      </c>
      <c r="G54" s="1">
        <v>2.15</v>
      </c>
      <c r="H54" s="1">
        <v>2.15</v>
      </c>
      <c r="I54" s="1">
        <v>2.15</v>
      </c>
      <c r="J54" s="1">
        <v>2.15</v>
      </c>
      <c r="K54" s="1">
        <v>2.15</v>
      </c>
      <c r="L54" s="1">
        <v>2.15</v>
      </c>
      <c r="M54" s="1">
        <v>2.15</v>
      </c>
      <c r="N54" s="1">
        <v>2.15</v>
      </c>
      <c r="O54" s="1">
        <v>2.15</v>
      </c>
      <c r="P54" s="6">
        <f>AVERAGE(F54:O54)</f>
        <v>2.1499999999999995</v>
      </c>
      <c r="Q54" s="44">
        <f>H54-M54</f>
        <v>0</v>
      </c>
      <c r="R54" s="7">
        <f>_xlfn.STDEV.S(F54:O54)</f>
        <v>4.6811112914356016E-16</v>
      </c>
      <c r="S54" s="7">
        <f>R54*2</f>
        <v>9.3622225828712033E-16</v>
      </c>
      <c r="T54" s="7">
        <f t="shared" ref="T54" si="14">P54+S54</f>
        <v>2.1500000000000004</v>
      </c>
      <c r="U54" s="7">
        <f t="shared" ref="U54" si="15">P54-S54</f>
        <v>2.1499999999999986</v>
      </c>
      <c r="V54" s="18">
        <f>P54-P58</f>
        <v>0</v>
      </c>
      <c r="W54" s="19"/>
    </row>
    <row r="55" spans="1:23" x14ac:dyDescent="0.25">
      <c r="A55" s="1"/>
      <c r="B55" s="36"/>
      <c r="C55" s="8" t="s">
        <v>38</v>
      </c>
      <c r="D55" s="8"/>
      <c r="E55" s="8"/>
      <c r="F55" s="8">
        <v>3</v>
      </c>
      <c r="G55" s="8">
        <v>3</v>
      </c>
      <c r="H55" s="8">
        <v>3</v>
      </c>
      <c r="I55" s="8">
        <v>3</v>
      </c>
      <c r="J55" s="8">
        <v>3</v>
      </c>
      <c r="K55" s="8">
        <v>3</v>
      </c>
      <c r="L55" s="8">
        <v>3</v>
      </c>
      <c r="M55" s="8">
        <v>3</v>
      </c>
      <c r="N55" s="8">
        <v>3</v>
      </c>
      <c r="O55" s="8">
        <v>3</v>
      </c>
      <c r="P55" s="6"/>
      <c r="Q55" s="44"/>
      <c r="R55" s="7"/>
      <c r="S55" s="7"/>
      <c r="T55" s="7"/>
      <c r="U55" s="7"/>
      <c r="V55" s="18"/>
      <c r="W55" s="19"/>
    </row>
    <row r="56" spans="1:23" x14ac:dyDescent="0.25">
      <c r="A56" s="1"/>
      <c r="B56" s="34" t="s">
        <v>32</v>
      </c>
      <c r="C56" s="1"/>
      <c r="D56" s="1" t="s">
        <v>17</v>
      </c>
      <c r="E56" s="1" t="s">
        <v>20</v>
      </c>
      <c r="F56" s="1">
        <v>3.66</v>
      </c>
      <c r="G56" s="1">
        <v>3.66</v>
      </c>
      <c r="H56" s="1">
        <v>3.66</v>
      </c>
      <c r="I56" s="1">
        <v>3.66</v>
      </c>
      <c r="J56" s="1">
        <v>3.66</v>
      </c>
      <c r="K56" s="1">
        <v>3.66</v>
      </c>
      <c r="L56" s="1">
        <v>3.66</v>
      </c>
      <c r="M56" s="1">
        <v>3.66</v>
      </c>
      <c r="N56" s="1">
        <v>3.66</v>
      </c>
      <c r="O56" s="1">
        <v>3.66</v>
      </c>
      <c r="P56" s="6">
        <f>AVERAGE(F56:O56)</f>
        <v>3.6599999999999993</v>
      </c>
      <c r="Q56" s="44">
        <f>L56-K56</f>
        <v>0</v>
      </c>
      <c r="R56" s="7">
        <f>_xlfn.STDEV.S(F56:O56)</f>
        <v>9.3622225828712033E-16</v>
      </c>
      <c r="S56" s="7">
        <f>R56*2</f>
        <v>1.8724445165742407E-15</v>
      </c>
      <c r="T56" s="7">
        <f t="shared" ref="T56" si="16">P56+S56</f>
        <v>3.660000000000001</v>
      </c>
      <c r="U56" s="7">
        <f t="shared" ref="U56" si="17">P56-S56</f>
        <v>3.6599999999999975</v>
      </c>
      <c r="V56" s="8"/>
      <c r="W56" s="19">
        <f>P56-P60</f>
        <v>0.12999999999999901</v>
      </c>
    </row>
    <row r="57" spans="1:23" x14ac:dyDescent="0.25">
      <c r="A57" s="1"/>
      <c r="B57" s="37"/>
      <c r="C57" s="8" t="s">
        <v>38</v>
      </c>
      <c r="D57" s="8"/>
      <c r="E57" s="13"/>
      <c r="F57" s="8">
        <v>2</v>
      </c>
      <c r="G57" s="8">
        <v>2</v>
      </c>
      <c r="H57" s="8">
        <v>2</v>
      </c>
      <c r="I57" s="8">
        <v>2</v>
      </c>
      <c r="J57" s="8">
        <v>2</v>
      </c>
      <c r="K57" s="8">
        <v>2</v>
      </c>
      <c r="L57" s="8">
        <v>2</v>
      </c>
      <c r="M57" s="8">
        <v>2</v>
      </c>
      <c r="N57" s="8">
        <v>2</v>
      </c>
      <c r="O57" s="8">
        <v>2</v>
      </c>
      <c r="P57" s="6"/>
      <c r="Q57" s="44"/>
      <c r="R57" s="7"/>
      <c r="S57" s="7"/>
      <c r="T57" s="7"/>
      <c r="U57" s="7"/>
      <c r="V57" s="8"/>
      <c r="W57" s="19"/>
    </row>
    <row r="58" spans="1:23" x14ac:dyDescent="0.25">
      <c r="A58" s="1"/>
      <c r="B58" s="34" t="s">
        <v>33</v>
      </c>
      <c r="C58" s="1"/>
      <c r="D58" s="1" t="s">
        <v>17</v>
      </c>
      <c r="E58" s="9" t="s">
        <v>21</v>
      </c>
      <c r="F58" s="1">
        <v>2.15</v>
      </c>
      <c r="G58" s="1">
        <v>2.15</v>
      </c>
      <c r="H58" s="1">
        <v>2.15</v>
      </c>
      <c r="I58" s="1">
        <v>2.15</v>
      </c>
      <c r="J58" s="1">
        <v>2.15</v>
      </c>
      <c r="K58" s="1">
        <v>2.15</v>
      </c>
      <c r="L58" s="1">
        <v>2.15</v>
      </c>
      <c r="M58" s="1">
        <v>2.15</v>
      </c>
      <c r="N58" s="1">
        <v>2.15</v>
      </c>
      <c r="O58" s="1">
        <v>2.15</v>
      </c>
      <c r="P58" s="6">
        <f>AVERAGE(F58:O58)</f>
        <v>2.1499999999999995</v>
      </c>
      <c r="Q58" s="44">
        <f>O58-K58</f>
        <v>0</v>
      </c>
      <c r="R58" s="7">
        <f>_xlfn.STDEV.S(F58:O58)</f>
        <v>4.6811112914356016E-16</v>
      </c>
      <c r="S58" s="7">
        <f>R58*2</f>
        <v>9.3622225828712033E-16</v>
      </c>
      <c r="T58" s="7">
        <f t="shared" ref="T58" si="18">P58+S58</f>
        <v>2.1500000000000004</v>
      </c>
      <c r="U58" s="7">
        <f t="shared" ref="U58" si="19">P58-S58</f>
        <v>2.1499999999999986</v>
      </c>
      <c r="V58" s="8"/>
      <c r="W58" s="16"/>
    </row>
    <row r="59" spans="1:23" x14ac:dyDescent="0.25">
      <c r="A59" s="1"/>
      <c r="B59" s="35"/>
      <c r="C59" s="8" t="s">
        <v>38</v>
      </c>
      <c r="D59" s="8"/>
      <c r="E59" s="13"/>
      <c r="F59" s="8">
        <v>3</v>
      </c>
      <c r="G59" s="8">
        <v>3</v>
      </c>
      <c r="H59" s="8">
        <v>3</v>
      </c>
      <c r="I59" s="8">
        <v>3</v>
      </c>
      <c r="J59" s="8">
        <v>3</v>
      </c>
      <c r="K59" s="8">
        <v>3</v>
      </c>
      <c r="L59" s="8">
        <v>3</v>
      </c>
      <c r="M59" s="8">
        <v>3</v>
      </c>
      <c r="N59" s="8">
        <v>3</v>
      </c>
      <c r="O59" s="8">
        <v>3</v>
      </c>
      <c r="P59" s="6"/>
      <c r="Q59" s="44"/>
      <c r="R59" s="7"/>
      <c r="S59" s="7"/>
      <c r="T59" s="7"/>
      <c r="U59" s="7"/>
      <c r="V59" s="8"/>
      <c r="W59" s="16"/>
    </row>
    <row r="60" spans="1:23" x14ac:dyDescent="0.25">
      <c r="A60" s="1"/>
      <c r="B60" s="34" t="s">
        <v>34</v>
      </c>
      <c r="C60" s="1"/>
      <c r="D60" s="1" t="s">
        <v>17</v>
      </c>
      <c r="E60" s="1" t="s">
        <v>22</v>
      </c>
      <c r="F60" s="1">
        <v>3.53</v>
      </c>
      <c r="G60" s="1">
        <v>3.53</v>
      </c>
      <c r="H60" s="1">
        <v>3.53</v>
      </c>
      <c r="I60" s="1">
        <v>3.53</v>
      </c>
      <c r="J60" s="1">
        <v>3.53</v>
      </c>
      <c r="K60" s="1">
        <v>3.53</v>
      </c>
      <c r="L60" s="1">
        <v>3.53</v>
      </c>
      <c r="M60" s="1">
        <v>3.53</v>
      </c>
      <c r="N60" s="1">
        <v>3.53</v>
      </c>
      <c r="O60" s="1">
        <v>3.53</v>
      </c>
      <c r="P60" s="6">
        <f>AVERAGE(F60:O60)</f>
        <v>3.5300000000000002</v>
      </c>
      <c r="Q60" s="44">
        <f>J60-I60</f>
        <v>0</v>
      </c>
      <c r="R60" s="7">
        <f>_xlfn.STDEV.S(F60:O60)</f>
        <v>4.6811112914356016E-16</v>
      </c>
      <c r="S60" s="7">
        <f>R60*2</f>
        <v>9.3622225828712033E-16</v>
      </c>
      <c r="T60" s="7">
        <f t="shared" ref="T60" si="20">P60+S60</f>
        <v>3.5300000000000011</v>
      </c>
      <c r="U60" s="7">
        <f t="shared" ref="U60" si="21">P60-S60</f>
        <v>3.5299999999999994</v>
      </c>
      <c r="V60" s="8"/>
      <c r="W60" s="16"/>
    </row>
    <row r="62" spans="1:23" x14ac:dyDescent="0.25">
      <c r="B62" s="42"/>
    </row>
    <row r="64" spans="1:23" x14ac:dyDescent="0.25">
      <c r="B64" s="42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Abu Al-Haija</dc:creator>
  <cp:lastModifiedBy>Anas Abu Al-Haija</cp:lastModifiedBy>
  <cp:lastPrinted>2024-01-25T13:25:24Z</cp:lastPrinted>
  <dcterms:created xsi:type="dcterms:W3CDTF">2024-01-23T11:23:33Z</dcterms:created>
  <dcterms:modified xsi:type="dcterms:W3CDTF">2024-12-20T16:02:58Z</dcterms:modified>
</cp:coreProperties>
</file>