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ch 2025" sheetId="1" r:id="rId4"/>
    <sheet state="visible" name="April 2025" sheetId="2" r:id="rId5"/>
    <sheet state="visible" name="May 2025" sheetId="3" r:id="rId6"/>
    <sheet state="visible" name="June 2025" sheetId="4" r:id="rId7"/>
    <sheet state="visible" name="July 2025" sheetId="5" r:id="rId8"/>
    <sheet state="visible" name="August 2025" sheetId="6" r:id="rId9"/>
    <sheet state="visible" name="Payout Summary" sheetId="7" r:id="rId10"/>
  </sheets>
  <definedNames/>
  <calcPr/>
</workbook>
</file>

<file path=xl/sharedStrings.xml><?xml version="1.0" encoding="utf-8"?>
<sst xmlns="http://schemas.openxmlformats.org/spreadsheetml/2006/main" count="345" uniqueCount="64">
  <si>
    <t>Date</t>
  </si>
  <si>
    <t>Order Number</t>
  </si>
  <si>
    <t>Company</t>
  </si>
  <si>
    <t>Coupon</t>
  </si>
  <si>
    <t>Amt In SAR</t>
  </si>
  <si>
    <t>Amt In USD</t>
  </si>
  <si>
    <t>Discount Amt SAR</t>
  </si>
  <si>
    <t>Discount Amt USD</t>
  </si>
  <si>
    <t>Status</t>
  </si>
  <si>
    <t>City</t>
  </si>
  <si>
    <t>Country</t>
  </si>
  <si>
    <t>Commission (SAR)</t>
  </si>
  <si>
    <t>Commission (USD)</t>
  </si>
  <si>
    <t>Digizag</t>
  </si>
  <si>
    <t>d8</t>
  </si>
  <si>
    <t>Completed</t>
  </si>
  <si>
    <t>Al Duwadimi</t>
  </si>
  <si>
    <t>SA</t>
  </si>
  <si>
    <t>d5</t>
  </si>
  <si>
    <t>Al Mubarraz</t>
  </si>
  <si>
    <t>d20</t>
  </si>
  <si>
    <t>Hafar Al Batin</t>
  </si>
  <si>
    <t>Al-Kharj</t>
  </si>
  <si>
    <t xml:space="preserve">Digizag	</t>
  </si>
  <si>
    <t>alc</t>
  </si>
  <si>
    <t>Canceled</t>
  </si>
  <si>
    <t>Jeddah</t>
  </si>
  <si>
    <t>Macca</t>
  </si>
  <si>
    <t>d7</t>
  </si>
  <si>
    <t xml:space="preserve">Returned </t>
  </si>
  <si>
    <t>Al Hofuf</t>
  </si>
  <si>
    <t>Total</t>
  </si>
  <si>
    <t>qa</t>
  </si>
  <si>
    <t>Riyadh</t>
  </si>
  <si>
    <t>Al Khobar</t>
  </si>
  <si>
    <t>alm</t>
  </si>
  <si>
    <t>ck</t>
  </si>
  <si>
    <t>d15</t>
  </si>
  <si>
    <t>Al Badayea</t>
  </si>
  <si>
    <t>Buraydah</t>
  </si>
  <si>
    <t>Returned</t>
  </si>
  <si>
    <t>Yanbu</t>
  </si>
  <si>
    <t>d89</t>
  </si>
  <si>
    <t>Dhahran</t>
  </si>
  <si>
    <t>Tabuk</t>
  </si>
  <si>
    <t>nnn</t>
  </si>
  <si>
    <t>Buqauq</t>
  </si>
  <si>
    <t>Rumah</t>
  </si>
  <si>
    <t>Medina</t>
  </si>
  <si>
    <t>Jazan</t>
  </si>
  <si>
    <t>d25</t>
  </si>
  <si>
    <t>Al Jubail</t>
  </si>
  <si>
    <t>Muscat</t>
  </si>
  <si>
    <t>OM</t>
  </si>
  <si>
    <t>Dammam</t>
  </si>
  <si>
    <t>Processing</t>
  </si>
  <si>
    <t>Month</t>
  </si>
  <si>
    <t>Total Completed Orders</t>
  </si>
  <si>
    <t>Revenues (USD)</t>
  </si>
  <si>
    <t xml:space="preserve">March 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</si>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</sst>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&quot;$&quot;#,##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1" fillId="0" fontId="2" numFmtId="164" xfId="0" applyAlignment="1" applyBorder="1" applyFont="1" applyNumberFormat="1">
      <alignment horizontal="left" readingOrder="0" vertical="bottom"/>
    </xf>
    <xf borderId="1" fillId="0" fontId="2" numFmtId="0" xfId="0" applyAlignment="1" applyBorder="1" applyFont="1">
      <alignment horizontal="left" vertical="bottom"/>
    </xf>
    <xf borderId="1" fillId="0" fontId="2" numFmtId="0" xfId="0" applyAlignment="1" applyBorder="1" applyFont="1">
      <alignment vertical="bottom"/>
    </xf>
    <xf borderId="1" fillId="0" fontId="2" numFmtId="1" xfId="0" applyAlignment="1" applyBorder="1" applyFont="1" applyNumberFormat="1">
      <alignment horizontal="right" vertical="bottom"/>
    </xf>
    <xf borderId="1" fillId="3" fontId="2" numFmtId="0" xfId="0" applyAlignment="1" applyBorder="1" applyFill="1" applyFont="1">
      <alignment readingOrder="0" vertical="bottom"/>
    </xf>
    <xf borderId="1" fillId="0" fontId="2" numFmtId="165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left" vertical="bottom"/>
    </xf>
    <xf borderId="1" fillId="4" fontId="2" numFmtId="0" xfId="0" applyAlignment="1" applyBorder="1" applyFill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3" numFmtId="165" xfId="0" applyAlignment="1" applyBorder="1" applyFont="1" applyNumberFormat="1">
      <alignment readingOrder="0"/>
    </xf>
    <xf borderId="1" fillId="5" fontId="2" numFmtId="0" xfId="0" applyAlignment="1" applyBorder="1" applyFill="1" applyFont="1">
      <alignment readingOrder="0" vertical="bottom"/>
    </xf>
    <xf borderId="1" fillId="0" fontId="2" numFmtId="1" xfId="0" applyAlignment="1" applyBorder="1" applyFont="1" applyNumberFormat="1">
      <alignment horizontal="right" readingOrder="0" vertical="bottom"/>
    </xf>
    <xf borderId="1" fillId="0" fontId="2" numFmtId="165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3" xfId="0" applyBorder="1" applyFont="1" applyNumberFormat="1"/>
    <xf borderId="1" fillId="0" fontId="4" numFmtId="165" xfId="0" applyBorder="1" applyFont="1" applyNumberFormat="1"/>
    <xf borderId="0" fillId="0" fontId="4" numFmtId="0" xfId="0" applyFont="1"/>
    <xf borderId="1" fillId="6" fontId="1" numFmtId="0" xfId="0" applyAlignment="1" applyBorder="1" applyFill="1" applyFont="1">
      <alignment shrinkToFit="0" vertical="bottom" wrapText="1"/>
    </xf>
    <xf borderId="1" fillId="0" fontId="2" numFmtId="1" xfId="0" applyAlignment="1" applyBorder="1" applyFont="1" applyNumberFormat="1">
      <alignment vertical="bottom"/>
    </xf>
    <xf borderId="1" fillId="3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left" readingOrder="0" vertical="bottom"/>
    </xf>
    <xf borderId="1" fillId="0" fontId="2" numFmtId="0" xfId="0" applyAlignment="1" applyBorder="1" applyFont="1">
      <alignment horizontal="left" vertical="bottom"/>
    </xf>
    <xf borderId="1" fillId="3" fontId="2" numFmtId="1" xfId="0" applyAlignment="1" applyBorder="1" applyFont="1" applyNumberFormat="1">
      <alignment vertical="bottom"/>
    </xf>
    <xf borderId="1" fillId="0" fontId="3" numFmtId="1" xfId="0" applyBorder="1" applyFont="1" applyNumberFormat="1"/>
    <xf borderId="1" fillId="0" fontId="3" numFmtId="165" xfId="0" applyBorder="1" applyFont="1" applyNumberFormat="1"/>
    <xf borderId="1" fillId="4" fontId="2" numFmtId="1" xfId="0" applyAlignment="1" applyBorder="1" applyFont="1" applyNumberFormat="1">
      <alignment readingOrder="0" vertical="bottom"/>
    </xf>
    <xf borderId="1" fillId="7" fontId="2" numFmtId="1" xfId="0" applyAlignment="1" applyBorder="1" applyFill="1" applyFont="1" applyNumberFormat="1">
      <alignment vertical="bottom"/>
    </xf>
    <xf borderId="1" fillId="0" fontId="3" numFmtId="0" xfId="0" applyBorder="1" applyFont="1"/>
    <xf borderId="1" fillId="0" fontId="4" numFmtId="0" xfId="0" applyAlignment="1" applyBorder="1" applyFont="1">
      <alignment readingOrder="0" shrinkToFit="0" wrapText="1"/>
    </xf>
    <xf borderId="1" fillId="0" fontId="3" numFmtId="165" xfId="0" applyBorder="1" applyFont="1" applyNumberFormat="1"/>
    <xf borderId="1" fillId="0" fontId="4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45724.0</v>
      </c>
      <c r="B2" s="7">
        <v>201841.0</v>
      </c>
      <c r="C2" s="8" t="s">
        <v>13</v>
      </c>
      <c r="D2" s="8" t="s">
        <v>14</v>
      </c>
      <c r="E2" s="9">
        <v>281.06</v>
      </c>
      <c r="F2" s="9">
        <v>74.95</v>
      </c>
      <c r="G2" s="9">
        <v>56.1</v>
      </c>
      <c r="H2" s="9">
        <v>14.96</v>
      </c>
      <c r="I2" s="10" t="s">
        <v>15</v>
      </c>
      <c r="J2" s="8" t="s">
        <v>16</v>
      </c>
      <c r="K2" s="8" t="s">
        <v>17</v>
      </c>
      <c r="L2" s="9">
        <f t="shared" ref="L2:M2" si="1">E2*0.12</f>
        <v>33.7272</v>
      </c>
      <c r="M2" s="11">
        <f t="shared" si="1"/>
        <v>8.994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12">
        <v>45729.0</v>
      </c>
      <c r="B3" s="7">
        <v>202755.0</v>
      </c>
      <c r="C3" s="8" t="s">
        <v>13</v>
      </c>
      <c r="D3" s="8" t="s">
        <v>18</v>
      </c>
      <c r="E3" s="9">
        <v>309.97</v>
      </c>
      <c r="F3" s="9">
        <v>82.66</v>
      </c>
      <c r="G3" s="9">
        <v>67.39</v>
      </c>
      <c r="H3" s="9">
        <v>17.97</v>
      </c>
      <c r="I3" s="10" t="s">
        <v>15</v>
      </c>
      <c r="J3" s="8" t="s">
        <v>19</v>
      </c>
      <c r="K3" s="8" t="s">
        <v>17</v>
      </c>
      <c r="L3" s="9">
        <f t="shared" ref="L3:M3" si="2">E3*0.12</f>
        <v>37.1964</v>
      </c>
      <c r="M3" s="11">
        <f t="shared" si="2"/>
        <v>9.9192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12">
        <v>45735.0</v>
      </c>
      <c r="B4" s="7">
        <v>203846.0</v>
      </c>
      <c r="C4" s="8" t="s">
        <v>13</v>
      </c>
      <c r="D4" s="8" t="s">
        <v>20</v>
      </c>
      <c r="E4" s="9">
        <v>305.39</v>
      </c>
      <c r="F4" s="9">
        <v>81.44</v>
      </c>
      <c r="G4" s="9">
        <v>62.64</v>
      </c>
      <c r="H4" s="9">
        <v>16.7</v>
      </c>
      <c r="I4" s="10" t="s">
        <v>15</v>
      </c>
      <c r="J4" s="8" t="s">
        <v>21</v>
      </c>
      <c r="K4" s="8" t="s">
        <v>17</v>
      </c>
      <c r="L4" s="9">
        <f t="shared" ref="L4:M4" si="3">E4*0.12</f>
        <v>36.6468</v>
      </c>
      <c r="M4" s="11">
        <f t="shared" si="3"/>
        <v>9.7728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12">
        <v>45736.0</v>
      </c>
      <c r="B5" s="7">
        <v>204010.0</v>
      </c>
      <c r="C5" s="8" t="s">
        <v>13</v>
      </c>
      <c r="D5" s="8" t="s">
        <v>18</v>
      </c>
      <c r="E5" s="9">
        <v>340.4</v>
      </c>
      <c r="F5" s="9">
        <v>90.77</v>
      </c>
      <c r="G5" s="9">
        <v>74.0</v>
      </c>
      <c r="H5" s="9">
        <v>19.73</v>
      </c>
      <c r="I5" s="10" t="s">
        <v>15</v>
      </c>
      <c r="J5" s="8" t="s">
        <v>22</v>
      </c>
      <c r="K5" s="8" t="s">
        <v>17</v>
      </c>
      <c r="L5" s="9">
        <f t="shared" ref="L5:M5" si="4">E5*0.12</f>
        <v>40.848</v>
      </c>
      <c r="M5" s="11">
        <f t="shared" si="4"/>
        <v>10.8924</v>
      </c>
    </row>
    <row r="6">
      <c r="A6" s="6">
        <v>45737.0</v>
      </c>
      <c r="B6" s="7">
        <v>204230.0</v>
      </c>
      <c r="C6" s="8" t="s">
        <v>23</v>
      </c>
      <c r="D6" s="8" t="s">
        <v>24</v>
      </c>
      <c r="E6" s="9">
        <v>325.38</v>
      </c>
      <c r="F6" s="9">
        <v>86.77</v>
      </c>
      <c r="G6" s="9">
        <v>66.98</v>
      </c>
      <c r="H6" s="9">
        <v>17.86</v>
      </c>
      <c r="I6" s="13" t="s">
        <v>25</v>
      </c>
      <c r="J6" s="8" t="s">
        <v>26</v>
      </c>
      <c r="K6" s="8" t="s">
        <v>17</v>
      </c>
      <c r="L6" s="14">
        <v>0.0</v>
      </c>
      <c r="M6" s="15">
        <v>0.0</v>
      </c>
    </row>
    <row r="7">
      <c r="A7" s="6">
        <v>45739.0</v>
      </c>
      <c r="B7" s="7">
        <v>204503.0</v>
      </c>
      <c r="C7" s="8" t="s">
        <v>13</v>
      </c>
      <c r="D7" s="8" t="s">
        <v>14</v>
      </c>
      <c r="E7" s="9">
        <v>281.54</v>
      </c>
      <c r="F7" s="9">
        <v>75.08</v>
      </c>
      <c r="G7" s="9">
        <v>57.45</v>
      </c>
      <c r="H7" s="9">
        <v>15.32</v>
      </c>
      <c r="I7" s="10" t="s">
        <v>15</v>
      </c>
      <c r="J7" s="8" t="s">
        <v>27</v>
      </c>
      <c r="K7" s="8" t="s">
        <v>17</v>
      </c>
      <c r="L7" s="9">
        <f t="shared" ref="L7:M7" si="5">E7*0.12</f>
        <v>33.7848</v>
      </c>
      <c r="M7" s="11">
        <f t="shared" si="5"/>
        <v>9.0096</v>
      </c>
    </row>
    <row r="8">
      <c r="A8" s="6">
        <v>45742.0</v>
      </c>
      <c r="B8" s="7">
        <v>205124.0</v>
      </c>
      <c r="C8" s="8" t="s">
        <v>13</v>
      </c>
      <c r="D8" s="8" t="s">
        <v>28</v>
      </c>
      <c r="E8" s="9">
        <v>782.28</v>
      </c>
      <c r="F8" s="9">
        <v>208.61</v>
      </c>
      <c r="G8" s="9">
        <v>149.56</v>
      </c>
      <c r="H8" s="9">
        <v>39.88</v>
      </c>
      <c r="I8" s="10" t="s">
        <v>15</v>
      </c>
      <c r="J8" s="8" t="s">
        <v>26</v>
      </c>
      <c r="K8" s="8" t="s">
        <v>17</v>
      </c>
      <c r="L8" s="9">
        <f t="shared" ref="L8:M8" si="6">E8*0.12</f>
        <v>93.8736</v>
      </c>
      <c r="M8" s="11">
        <f t="shared" si="6"/>
        <v>25.0332</v>
      </c>
    </row>
    <row r="9">
      <c r="A9" s="6">
        <v>45743.0</v>
      </c>
      <c r="B9" s="7">
        <v>205326.0</v>
      </c>
      <c r="C9" s="8" t="s">
        <v>13</v>
      </c>
      <c r="D9" s="8" t="s">
        <v>18</v>
      </c>
      <c r="E9" s="9">
        <v>437.34</v>
      </c>
      <c r="F9" s="9">
        <v>116.62</v>
      </c>
      <c r="G9" s="9">
        <v>91.32</v>
      </c>
      <c r="H9" s="9">
        <v>24.35</v>
      </c>
      <c r="I9" s="16" t="s">
        <v>29</v>
      </c>
      <c r="J9" s="8" t="s">
        <v>26</v>
      </c>
      <c r="K9" s="8" t="s">
        <v>17</v>
      </c>
      <c r="L9" s="17">
        <v>0.0</v>
      </c>
      <c r="M9" s="18">
        <v>0.0</v>
      </c>
    </row>
    <row r="10">
      <c r="A10" s="6">
        <v>45744.0</v>
      </c>
      <c r="B10" s="7">
        <v>205368.0</v>
      </c>
      <c r="C10" s="8" t="s">
        <v>13</v>
      </c>
      <c r="D10" s="8" t="s">
        <v>24</v>
      </c>
      <c r="E10" s="9">
        <v>734.29</v>
      </c>
      <c r="F10" s="9">
        <v>195.81</v>
      </c>
      <c r="G10" s="9">
        <v>155.88</v>
      </c>
      <c r="H10" s="9">
        <v>41.57</v>
      </c>
      <c r="I10" s="10" t="s">
        <v>15</v>
      </c>
      <c r="J10" s="8" t="s">
        <v>30</v>
      </c>
      <c r="K10" s="8" t="s">
        <v>17</v>
      </c>
      <c r="L10" s="9">
        <f t="shared" ref="L10:M10" si="7">E10*0.12</f>
        <v>88.1148</v>
      </c>
      <c r="M10" s="11">
        <f t="shared" si="7"/>
        <v>23.4972</v>
      </c>
    </row>
    <row r="11">
      <c r="A11" s="19" t="s">
        <v>31</v>
      </c>
      <c r="B11" s="20"/>
      <c r="C11" s="20"/>
      <c r="D11" s="20"/>
      <c r="E11" s="21">
        <f t="shared" ref="E11:H11" si="8">sum(E2:E10)</f>
        <v>3797.65</v>
      </c>
      <c r="F11" s="21">
        <f t="shared" si="8"/>
        <v>1012.71</v>
      </c>
      <c r="G11" s="21">
        <f t="shared" si="8"/>
        <v>781.32</v>
      </c>
      <c r="H11" s="21">
        <f t="shared" si="8"/>
        <v>208.34</v>
      </c>
      <c r="I11" s="20"/>
      <c r="J11" s="20"/>
      <c r="K11" s="20"/>
      <c r="L11" s="21">
        <f t="shared" ref="L11:M11" si="9">sum(L2:L10)</f>
        <v>364.1916</v>
      </c>
      <c r="M11" s="22">
        <f t="shared" si="9"/>
        <v>97.1184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4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2">
        <v>45748.0</v>
      </c>
      <c r="B2" s="7">
        <v>205708.0</v>
      </c>
      <c r="C2" s="8" t="s">
        <v>13</v>
      </c>
      <c r="D2" s="25" t="s">
        <v>18</v>
      </c>
      <c r="E2" s="9">
        <v>277.84</v>
      </c>
      <c r="F2" s="11">
        <v>74.09</v>
      </c>
      <c r="G2" s="9">
        <v>60.4</v>
      </c>
      <c r="H2" s="11">
        <v>16.11</v>
      </c>
      <c r="I2" s="26" t="s">
        <v>15</v>
      </c>
      <c r="J2" s="8" t="s">
        <v>26</v>
      </c>
      <c r="K2" s="25" t="s">
        <v>17</v>
      </c>
      <c r="L2" s="9">
        <f t="shared" ref="L2:M2" si="1">E2*0.12</f>
        <v>33.3408</v>
      </c>
      <c r="M2" s="11">
        <f t="shared" si="1"/>
        <v>8.8908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2">
        <v>45749.0</v>
      </c>
      <c r="B3" s="7">
        <v>205726.0</v>
      </c>
      <c r="C3" s="8" t="s">
        <v>13</v>
      </c>
      <c r="D3" s="25" t="s">
        <v>18</v>
      </c>
      <c r="E3" s="9">
        <v>294.67</v>
      </c>
      <c r="F3" s="11">
        <v>78.58</v>
      </c>
      <c r="G3" s="9">
        <v>60.31</v>
      </c>
      <c r="H3" s="11">
        <v>16.08</v>
      </c>
      <c r="I3" s="26" t="s">
        <v>15</v>
      </c>
      <c r="J3" s="8" t="s">
        <v>26</v>
      </c>
      <c r="K3" s="25" t="s">
        <v>17</v>
      </c>
      <c r="L3" s="9">
        <f t="shared" ref="L3:M3" si="2">E3*0.12</f>
        <v>35.3604</v>
      </c>
      <c r="M3" s="11">
        <f t="shared" si="2"/>
        <v>9.4296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2">
        <v>45749.0</v>
      </c>
      <c r="B4" s="7">
        <v>205728.0</v>
      </c>
      <c r="C4" s="8" t="s">
        <v>13</v>
      </c>
      <c r="D4" s="25" t="s">
        <v>32</v>
      </c>
      <c r="E4" s="9">
        <v>281.29</v>
      </c>
      <c r="F4" s="11">
        <v>75.01</v>
      </c>
      <c r="G4" s="9">
        <v>57.4</v>
      </c>
      <c r="H4" s="11">
        <v>15.31</v>
      </c>
      <c r="I4" s="26" t="s">
        <v>15</v>
      </c>
      <c r="J4" s="8" t="s">
        <v>33</v>
      </c>
      <c r="K4" s="25" t="s">
        <v>17</v>
      </c>
      <c r="L4" s="9">
        <f t="shared" ref="L4:M4" si="3">E4*0.12</f>
        <v>33.7548</v>
      </c>
      <c r="M4" s="11">
        <f t="shared" si="3"/>
        <v>9.0012</v>
      </c>
    </row>
    <row r="5">
      <c r="A5" s="12">
        <v>45750.0</v>
      </c>
      <c r="B5" s="7">
        <v>205813.0</v>
      </c>
      <c r="C5" s="8" t="s">
        <v>13</v>
      </c>
      <c r="D5" s="25" t="s">
        <v>28</v>
      </c>
      <c r="E5" s="9">
        <v>534.52</v>
      </c>
      <c r="F5" s="11">
        <v>142.54</v>
      </c>
      <c r="G5" s="9">
        <v>116.2</v>
      </c>
      <c r="H5" s="11">
        <v>30.99</v>
      </c>
      <c r="I5" s="26" t="s">
        <v>15</v>
      </c>
      <c r="J5" s="8" t="s">
        <v>34</v>
      </c>
      <c r="K5" s="27" t="s">
        <v>17</v>
      </c>
      <c r="L5" s="9">
        <f t="shared" ref="L5:M5" si="4">E5*0.12</f>
        <v>64.1424</v>
      </c>
      <c r="M5" s="11">
        <f t="shared" si="4"/>
        <v>17.1048</v>
      </c>
    </row>
    <row r="6">
      <c r="A6" s="6">
        <v>45755.0</v>
      </c>
      <c r="B6" s="7">
        <v>206459.0</v>
      </c>
      <c r="C6" s="25" t="s">
        <v>13</v>
      </c>
      <c r="D6" s="25" t="s">
        <v>35</v>
      </c>
      <c r="E6" s="9">
        <v>555.68</v>
      </c>
      <c r="F6" s="11">
        <v>148.18</v>
      </c>
      <c r="G6" s="9">
        <v>120.8</v>
      </c>
      <c r="H6" s="11">
        <v>32.21</v>
      </c>
      <c r="I6" s="26" t="s">
        <v>15</v>
      </c>
      <c r="J6" s="28" t="s">
        <v>30</v>
      </c>
      <c r="K6" s="27" t="s">
        <v>17</v>
      </c>
      <c r="L6" s="9">
        <f t="shared" ref="L6:M6" si="5">E6*0.12</f>
        <v>66.6816</v>
      </c>
      <c r="M6" s="11">
        <f t="shared" si="5"/>
        <v>17.7816</v>
      </c>
    </row>
    <row r="7">
      <c r="A7" s="6">
        <v>45758.0</v>
      </c>
      <c r="B7" s="29">
        <v>206643.0</v>
      </c>
      <c r="C7" s="25" t="s">
        <v>13</v>
      </c>
      <c r="D7" s="25" t="s">
        <v>18</v>
      </c>
      <c r="E7" s="9">
        <v>250.06</v>
      </c>
      <c r="F7" s="11">
        <v>66.68</v>
      </c>
      <c r="G7" s="9">
        <v>54.36</v>
      </c>
      <c r="H7" s="11">
        <v>14.5</v>
      </c>
      <c r="I7" s="26" t="s">
        <v>15</v>
      </c>
      <c r="J7" s="25" t="s">
        <v>33</v>
      </c>
      <c r="K7" s="25" t="s">
        <v>17</v>
      </c>
      <c r="L7" s="9">
        <f t="shared" ref="L7:M7" si="6">E7*0.12</f>
        <v>30.0072</v>
      </c>
      <c r="M7" s="11">
        <f t="shared" si="6"/>
        <v>8.0016</v>
      </c>
    </row>
    <row r="8">
      <c r="A8" s="6">
        <v>45761.0</v>
      </c>
      <c r="B8" s="29">
        <v>206744.0</v>
      </c>
      <c r="C8" s="25" t="s">
        <v>13</v>
      </c>
      <c r="D8" s="25" t="s">
        <v>36</v>
      </c>
      <c r="E8" s="9">
        <v>421.59</v>
      </c>
      <c r="F8" s="11">
        <v>112.42</v>
      </c>
      <c r="G8" s="9">
        <v>91.65</v>
      </c>
      <c r="H8" s="11">
        <v>24.44</v>
      </c>
      <c r="I8" s="26" t="s">
        <v>15</v>
      </c>
      <c r="J8" s="25" t="s">
        <v>26</v>
      </c>
      <c r="K8" s="25" t="s">
        <v>17</v>
      </c>
      <c r="L8" s="9">
        <f t="shared" ref="L8:M8" si="7">E8*0.12</f>
        <v>50.5908</v>
      </c>
      <c r="M8" s="11">
        <f t="shared" si="7"/>
        <v>13.4904</v>
      </c>
    </row>
    <row r="9">
      <c r="A9" s="6">
        <v>45769.0</v>
      </c>
      <c r="B9" s="29">
        <v>207175.0</v>
      </c>
      <c r="C9" s="25" t="s">
        <v>13</v>
      </c>
      <c r="D9" s="25" t="s">
        <v>24</v>
      </c>
      <c r="E9" s="9">
        <v>457.47</v>
      </c>
      <c r="F9" s="11">
        <v>121.99</v>
      </c>
      <c r="G9" s="9">
        <v>99.45</v>
      </c>
      <c r="H9" s="11">
        <v>26.52</v>
      </c>
      <c r="I9" s="26" t="s">
        <v>15</v>
      </c>
      <c r="J9" s="25" t="s">
        <v>30</v>
      </c>
      <c r="K9" s="25" t="s">
        <v>17</v>
      </c>
      <c r="L9" s="9">
        <f t="shared" ref="L9:M9" si="8">E9*0.12</f>
        <v>54.8964</v>
      </c>
      <c r="M9" s="11">
        <f t="shared" si="8"/>
        <v>14.6388</v>
      </c>
    </row>
    <row r="10">
      <c r="A10" s="6">
        <v>45772.0</v>
      </c>
      <c r="B10" s="29">
        <v>207388.0</v>
      </c>
      <c r="C10" s="25" t="s">
        <v>13</v>
      </c>
      <c r="D10" s="25" t="s">
        <v>37</v>
      </c>
      <c r="E10" s="9">
        <v>478.58</v>
      </c>
      <c r="F10" s="11">
        <v>127.62</v>
      </c>
      <c r="G10" s="9">
        <v>104.04</v>
      </c>
      <c r="H10" s="11">
        <v>27.74</v>
      </c>
      <c r="I10" s="26" t="s">
        <v>15</v>
      </c>
      <c r="J10" s="25" t="s">
        <v>33</v>
      </c>
      <c r="K10" s="25" t="s">
        <v>17</v>
      </c>
      <c r="L10" s="9">
        <f t="shared" ref="L10:M10" si="9">E10*0.12</f>
        <v>57.4296</v>
      </c>
      <c r="M10" s="11">
        <f t="shared" si="9"/>
        <v>15.3144</v>
      </c>
    </row>
    <row r="11">
      <c r="A11" s="6">
        <v>45773.0</v>
      </c>
      <c r="B11" s="29">
        <v>207450.0</v>
      </c>
      <c r="C11" s="25" t="s">
        <v>13</v>
      </c>
      <c r="D11" s="25" t="s">
        <v>32</v>
      </c>
      <c r="E11" s="9">
        <v>296.24</v>
      </c>
      <c r="F11" s="11">
        <v>79.0</v>
      </c>
      <c r="G11" s="9">
        <v>64.4</v>
      </c>
      <c r="H11" s="11">
        <v>17.17</v>
      </c>
      <c r="I11" s="26" t="s">
        <v>15</v>
      </c>
      <c r="J11" s="25" t="s">
        <v>38</v>
      </c>
      <c r="K11" s="25" t="s">
        <v>17</v>
      </c>
      <c r="L11" s="9">
        <f t="shared" ref="L11:M11" si="10">E11*0.12</f>
        <v>35.5488</v>
      </c>
      <c r="M11" s="11">
        <f t="shared" si="10"/>
        <v>9.48</v>
      </c>
    </row>
    <row r="12">
      <c r="A12" s="6">
        <v>45775.0</v>
      </c>
      <c r="B12" s="29">
        <v>207694.0</v>
      </c>
      <c r="C12" s="25" t="s">
        <v>13</v>
      </c>
      <c r="D12" s="25" t="s">
        <v>32</v>
      </c>
      <c r="E12" s="9">
        <v>294.4</v>
      </c>
      <c r="F12" s="11">
        <v>78.51</v>
      </c>
      <c r="G12" s="9">
        <v>64.0</v>
      </c>
      <c r="H12" s="11">
        <v>17.07</v>
      </c>
      <c r="I12" s="26" t="s">
        <v>15</v>
      </c>
      <c r="J12" s="25" t="s">
        <v>39</v>
      </c>
      <c r="K12" s="25" t="s">
        <v>17</v>
      </c>
      <c r="L12" s="9">
        <f t="shared" ref="L12:M12" si="11">E12*0.12</f>
        <v>35.328</v>
      </c>
      <c r="M12" s="11">
        <f t="shared" si="11"/>
        <v>9.4212</v>
      </c>
    </row>
    <row r="13">
      <c r="A13" s="19" t="s">
        <v>31</v>
      </c>
      <c r="B13" s="20"/>
      <c r="C13" s="20"/>
      <c r="D13" s="20"/>
      <c r="E13" s="21">
        <f t="shared" ref="E13:H13" si="12">sum(E2:E12)</f>
        <v>4142.34</v>
      </c>
      <c r="F13" s="22">
        <f t="shared" si="12"/>
        <v>1104.62</v>
      </c>
      <c r="G13" s="21">
        <f t="shared" si="12"/>
        <v>893.01</v>
      </c>
      <c r="H13" s="22">
        <f t="shared" si="12"/>
        <v>238.14</v>
      </c>
      <c r="I13" s="20"/>
      <c r="J13" s="20"/>
      <c r="K13" s="20"/>
      <c r="L13" s="21">
        <f t="shared" ref="L13:M13" si="13">sum(L2:L12)</f>
        <v>497.0808</v>
      </c>
      <c r="M13" s="22">
        <f t="shared" si="13"/>
        <v>132.5544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4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2">
        <v>45779.0</v>
      </c>
      <c r="B2" s="7">
        <v>208155.0</v>
      </c>
      <c r="C2" s="25" t="s">
        <v>13</v>
      </c>
      <c r="D2" s="25" t="s">
        <v>24</v>
      </c>
      <c r="E2" s="9">
        <v>262.08</v>
      </c>
      <c r="F2" s="11">
        <v>69.89</v>
      </c>
      <c r="G2" s="9">
        <v>65.52</v>
      </c>
      <c r="H2" s="11">
        <v>17.47</v>
      </c>
      <c r="I2" s="16" t="s">
        <v>40</v>
      </c>
      <c r="J2" s="25" t="s">
        <v>41</v>
      </c>
      <c r="K2" s="25" t="s">
        <v>17</v>
      </c>
      <c r="L2" s="17">
        <v>0.0</v>
      </c>
      <c r="M2" s="18">
        <v>0.0</v>
      </c>
      <c r="O2" s="5"/>
      <c r="P2" s="5"/>
      <c r="Q2" s="5"/>
      <c r="R2" s="5"/>
      <c r="S2" s="5"/>
      <c r="T2" s="5"/>
    </row>
    <row r="3">
      <c r="A3" s="12">
        <v>45780.0</v>
      </c>
      <c r="B3" s="7">
        <v>208243.0</v>
      </c>
      <c r="C3" s="25" t="s">
        <v>13</v>
      </c>
      <c r="D3" s="25" t="s">
        <v>42</v>
      </c>
      <c r="E3" s="9">
        <v>324.56</v>
      </c>
      <c r="F3" s="11">
        <v>86.55</v>
      </c>
      <c r="G3" s="9">
        <v>81.14</v>
      </c>
      <c r="H3" s="11">
        <v>21.64</v>
      </c>
      <c r="I3" s="26" t="s">
        <v>15</v>
      </c>
      <c r="J3" s="25" t="s">
        <v>43</v>
      </c>
      <c r="K3" s="25" t="s">
        <v>17</v>
      </c>
      <c r="L3" s="9">
        <f t="shared" ref="L3:M3" si="1">E3*0.12</f>
        <v>38.9472</v>
      </c>
      <c r="M3" s="11">
        <f t="shared" si="1"/>
        <v>10.386</v>
      </c>
      <c r="N3" s="5"/>
      <c r="O3" s="5"/>
      <c r="P3" s="5"/>
      <c r="Q3" s="5"/>
      <c r="R3" s="5"/>
      <c r="S3" s="5"/>
      <c r="T3" s="5"/>
    </row>
    <row r="4">
      <c r="A4" s="12">
        <v>45783.0</v>
      </c>
      <c r="B4" s="7">
        <v>208472.0</v>
      </c>
      <c r="C4" s="25" t="s">
        <v>13</v>
      </c>
      <c r="D4" s="25" t="s">
        <v>24</v>
      </c>
      <c r="E4" s="9">
        <v>422.4</v>
      </c>
      <c r="F4" s="11">
        <v>112.64</v>
      </c>
      <c r="G4" s="9">
        <v>105.6</v>
      </c>
      <c r="H4" s="11">
        <v>28.16</v>
      </c>
      <c r="I4" s="26" t="s">
        <v>15</v>
      </c>
      <c r="J4" s="25" t="s">
        <v>33</v>
      </c>
      <c r="K4" s="25" t="s">
        <v>17</v>
      </c>
      <c r="L4" s="9">
        <f t="shared" ref="L4:M4" si="2">E4*0.12</f>
        <v>50.688</v>
      </c>
      <c r="M4" s="11">
        <f t="shared" si="2"/>
        <v>13.5168</v>
      </c>
    </row>
    <row r="5">
      <c r="A5" s="12">
        <v>45785.0</v>
      </c>
      <c r="B5" s="7">
        <v>208604.0</v>
      </c>
      <c r="C5" s="25" t="s">
        <v>13</v>
      </c>
      <c r="D5" s="25" t="s">
        <v>37</v>
      </c>
      <c r="E5" s="9">
        <v>328.32</v>
      </c>
      <c r="F5" s="11">
        <v>87.55</v>
      </c>
      <c r="G5" s="9">
        <v>82.08</v>
      </c>
      <c r="H5" s="11">
        <v>21.89</v>
      </c>
      <c r="I5" s="26" t="s">
        <v>15</v>
      </c>
      <c r="J5" s="25" t="s">
        <v>44</v>
      </c>
      <c r="K5" s="25" t="s">
        <v>17</v>
      </c>
      <c r="L5" s="9">
        <f t="shared" ref="L5:M5" si="3">E5*0.12</f>
        <v>39.3984</v>
      </c>
      <c r="M5" s="11">
        <f t="shared" si="3"/>
        <v>10.506</v>
      </c>
    </row>
    <row r="6">
      <c r="A6" s="12">
        <v>45790.0</v>
      </c>
      <c r="B6" s="7">
        <v>209007.0</v>
      </c>
      <c r="C6" s="25" t="s">
        <v>13</v>
      </c>
      <c r="D6" s="25" t="s">
        <v>24</v>
      </c>
      <c r="E6" s="9">
        <v>441.16</v>
      </c>
      <c r="F6" s="11">
        <v>117.64</v>
      </c>
      <c r="G6" s="9">
        <v>110.29</v>
      </c>
      <c r="H6" s="11">
        <v>29.41</v>
      </c>
      <c r="I6" s="10" t="s">
        <v>15</v>
      </c>
      <c r="J6" s="8" t="s">
        <v>33</v>
      </c>
      <c r="K6" s="27" t="s">
        <v>17</v>
      </c>
      <c r="L6" s="9">
        <f t="shared" ref="L6:M6" si="4">E6*0.12</f>
        <v>52.9392</v>
      </c>
      <c r="M6" s="11">
        <f t="shared" si="4"/>
        <v>14.1168</v>
      </c>
    </row>
    <row r="7">
      <c r="A7" s="12">
        <v>45793.0</v>
      </c>
      <c r="B7" s="30">
        <v>209263.0</v>
      </c>
      <c r="C7" s="25" t="s">
        <v>13</v>
      </c>
      <c r="D7" s="25" t="s">
        <v>32</v>
      </c>
      <c r="E7" s="9">
        <v>217.44</v>
      </c>
      <c r="F7" s="11">
        <v>57.98</v>
      </c>
      <c r="G7" s="9">
        <v>54.36</v>
      </c>
      <c r="H7" s="11">
        <v>14.5</v>
      </c>
      <c r="I7" s="10" t="s">
        <v>15</v>
      </c>
      <c r="J7" s="25" t="s">
        <v>33</v>
      </c>
      <c r="K7" s="25" t="s">
        <v>17</v>
      </c>
      <c r="L7" s="9">
        <f t="shared" ref="L7:M7" si="5">E7*0.12</f>
        <v>26.0928</v>
      </c>
      <c r="M7" s="11">
        <f t="shared" si="5"/>
        <v>6.9576</v>
      </c>
    </row>
    <row r="8">
      <c r="A8" s="12">
        <v>45794.0</v>
      </c>
      <c r="B8" s="30">
        <v>209272.0</v>
      </c>
      <c r="C8" s="25" t="s">
        <v>13</v>
      </c>
      <c r="D8" s="25" t="s">
        <v>45</v>
      </c>
      <c r="E8" s="9">
        <v>500.4</v>
      </c>
      <c r="F8" s="11">
        <v>133.44</v>
      </c>
      <c r="G8" s="9">
        <v>125.1</v>
      </c>
      <c r="H8" s="11">
        <v>33.36</v>
      </c>
      <c r="I8" s="10" t="s">
        <v>15</v>
      </c>
      <c r="J8" s="25" t="s">
        <v>26</v>
      </c>
      <c r="K8" s="25" t="s">
        <v>17</v>
      </c>
      <c r="L8" s="9">
        <f t="shared" ref="L8:M8" si="6">E8*0.12</f>
        <v>60.048</v>
      </c>
      <c r="M8" s="11">
        <f t="shared" si="6"/>
        <v>16.0128</v>
      </c>
    </row>
    <row r="9">
      <c r="A9" s="12">
        <v>45797.0</v>
      </c>
      <c r="B9" s="30">
        <v>209590.0</v>
      </c>
      <c r="C9" s="25" t="s">
        <v>13</v>
      </c>
      <c r="D9" s="25" t="s">
        <v>24</v>
      </c>
      <c r="E9" s="9">
        <v>449.32</v>
      </c>
      <c r="F9" s="11">
        <v>119.82</v>
      </c>
      <c r="G9" s="9">
        <v>108.58</v>
      </c>
      <c r="H9" s="11">
        <v>28.95</v>
      </c>
      <c r="I9" s="10" t="s">
        <v>15</v>
      </c>
      <c r="J9" s="25" t="s">
        <v>26</v>
      </c>
      <c r="K9" s="25" t="s">
        <v>17</v>
      </c>
      <c r="L9" s="9">
        <f t="shared" ref="L9:M9" si="7">E9*0.12</f>
        <v>53.9184</v>
      </c>
      <c r="M9" s="11">
        <f t="shared" si="7"/>
        <v>14.3784</v>
      </c>
    </row>
    <row r="10">
      <c r="A10" s="12">
        <v>45800.0</v>
      </c>
      <c r="B10" s="30">
        <v>209676.0</v>
      </c>
      <c r="C10" s="25" t="s">
        <v>13</v>
      </c>
      <c r="D10" s="25" t="s">
        <v>32</v>
      </c>
      <c r="E10" s="9">
        <v>268.6</v>
      </c>
      <c r="F10" s="11">
        <v>71.63</v>
      </c>
      <c r="G10" s="9">
        <v>67.16</v>
      </c>
      <c r="H10" s="11">
        <v>17.91</v>
      </c>
      <c r="I10" s="10" t="s">
        <v>15</v>
      </c>
      <c r="J10" s="25" t="s">
        <v>27</v>
      </c>
      <c r="K10" s="25" t="s">
        <v>17</v>
      </c>
      <c r="L10" s="9">
        <f t="shared" ref="L10:M10" si="8">E10*0.12</f>
        <v>32.232</v>
      </c>
      <c r="M10" s="11">
        <f t="shared" si="8"/>
        <v>8.5956</v>
      </c>
    </row>
    <row r="11">
      <c r="A11" s="12">
        <v>45804.0</v>
      </c>
      <c r="B11" s="30">
        <v>209983.0</v>
      </c>
      <c r="C11" s="25" t="s">
        <v>13</v>
      </c>
      <c r="D11" s="25" t="s">
        <v>36</v>
      </c>
      <c r="E11" s="9">
        <v>724.08</v>
      </c>
      <c r="F11" s="11">
        <v>193.09</v>
      </c>
      <c r="G11" s="9">
        <v>181.02</v>
      </c>
      <c r="H11" s="11">
        <v>48.27</v>
      </c>
      <c r="I11" s="31" t="s">
        <v>15</v>
      </c>
      <c r="J11" s="25" t="s">
        <v>33</v>
      </c>
      <c r="K11" s="25" t="s">
        <v>17</v>
      </c>
      <c r="L11" s="9">
        <f t="shared" ref="L11:M11" si="9">E11*0.12</f>
        <v>86.8896</v>
      </c>
      <c r="M11" s="11">
        <f t="shared" si="9"/>
        <v>23.1708</v>
      </c>
      <c r="O11" s="5"/>
      <c r="P11" s="5"/>
      <c r="Q11" s="5"/>
      <c r="R11" s="5"/>
      <c r="S11" s="5"/>
      <c r="T11" s="5"/>
      <c r="U11" s="5"/>
      <c r="V11" s="5"/>
      <c r="W11" s="5"/>
    </row>
    <row r="12">
      <c r="A12" s="12">
        <v>45804.0</v>
      </c>
      <c r="B12" s="30">
        <v>209965.0</v>
      </c>
      <c r="C12" s="25" t="s">
        <v>13</v>
      </c>
      <c r="D12" s="25" t="s">
        <v>24</v>
      </c>
      <c r="E12" s="9">
        <v>615.2</v>
      </c>
      <c r="F12" s="11">
        <v>164.05</v>
      </c>
      <c r="G12" s="9">
        <v>153.8</v>
      </c>
      <c r="H12" s="11">
        <v>41.01</v>
      </c>
      <c r="I12" s="10" t="s">
        <v>15</v>
      </c>
      <c r="J12" s="25" t="s">
        <v>33</v>
      </c>
      <c r="K12" s="25" t="s">
        <v>17</v>
      </c>
      <c r="L12" s="9">
        <f t="shared" ref="L12:M12" si="10">E12*0.12</f>
        <v>73.824</v>
      </c>
      <c r="M12" s="11">
        <f t="shared" si="10"/>
        <v>19.686</v>
      </c>
      <c r="O12" s="5"/>
      <c r="P12" s="5"/>
      <c r="Q12" s="5"/>
      <c r="R12" s="5"/>
      <c r="S12" s="5"/>
      <c r="T12" s="5"/>
      <c r="U12" s="5"/>
      <c r="V12" s="5"/>
      <c r="W12" s="5"/>
    </row>
    <row r="13">
      <c r="A13" s="19" t="s">
        <v>31</v>
      </c>
      <c r="B13" s="20"/>
      <c r="C13" s="20"/>
      <c r="D13" s="20"/>
      <c r="E13" s="21">
        <f t="shared" ref="E13:H13" si="11">sum(E2:E12)</f>
        <v>4553.56</v>
      </c>
      <c r="F13" s="22">
        <f t="shared" si="11"/>
        <v>1214.28</v>
      </c>
      <c r="G13" s="21">
        <f t="shared" si="11"/>
        <v>1134.65</v>
      </c>
      <c r="H13" s="22">
        <f t="shared" si="11"/>
        <v>302.57</v>
      </c>
      <c r="I13" s="20"/>
      <c r="J13" s="20"/>
      <c r="K13" s="20"/>
      <c r="L13" s="21">
        <f t="shared" ref="L13:M13" si="12">sum(L2:L12)</f>
        <v>514.9776</v>
      </c>
      <c r="M13" s="22">
        <f t="shared" si="12"/>
        <v>137.3268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4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2">
        <v>45811.0</v>
      </c>
      <c r="B2" s="7">
        <v>210473.0</v>
      </c>
      <c r="C2" s="25" t="s">
        <v>13</v>
      </c>
      <c r="D2" s="25" t="s">
        <v>24</v>
      </c>
      <c r="E2" s="9">
        <v>337.09</v>
      </c>
      <c r="F2" s="11">
        <v>89.89</v>
      </c>
      <c r="G2" s="9">
        <v>84.27</v>
      </c>
      <c r="H2" s="11">
        <v>22.47</v>
      </c>
      <c r="I2" s="31" t="s">
        <v>15</v>
      </c>
      <c r="J2" s="25" t="s">
        <v>46</v>
      </c>
      <c r="K2" s="25" t="s">
        <v>17</v>
      </c>
      <c r="L2" s="32">
        <f t="shared" ref="L2:M2" si="1">E2*0.12</f>
        <v>40.4508</v>
      </c>
      <c r="M2" s="33">
        <f t="shared" si="1"/>
        <v>10.7868</v>
      </c>
      <c r="O2" s="5"/>
      <c r="P2" s="5"/>
      <c r="Q2" s="5"/>
      <c r="R2" s="5"/>
      <c r="S2" s="5"/>
      <c r="T2" s="5"/>
    </row>
    <row r="3">
      <c r="A3" s="12">
        <v>45812.0</v>
      </c>
      <c r="B3" s="7">
        <v>210570.0</v>
      </c>
      <c r="C3" s="25" t="s">
        <v>13</v>
      </c>
      <c r="D3" s="25" t="s">
        <v>24</v>
      </c>
      <c r="E3" s="9">
        <v>260.71</v>
      </c>
      <c r="F3" s="11">
        <v>69.52</v>
      </c>
      <c r="G3" s="9">
        <v>65.18</v>
      </c>
      <c r="H3" s="11">
        <v>17.38</v>
      </c>
      <c r="I3" s="31" t="s">
        <v>15</v>
      </c>
      <c r="J3" s="25" t="s">
        <v>26</v>
      </c>
      <c r="K3" s="25" t="s">
        <v>17</v>
      </c>
      <c r="L3" s="32">
        <f t="shared" ref="L3:M3" si="2">E3*0.12</f>
        <v>31.2852</v>
      </c>
      <c r="M3" s="33">
        <f t="shared" si="2"/>
        <v>8.3424</v>
      </c>
      <c r="N3" s="5"/>
      <c r="O3" s="5"/>
      <c r="P3" s="5"/>
      <c r="Q3" s="5"/>
      <c r="R3" s="5"/>
      <c r="S3" s="5"/>
      <c r="T3" s="5"/>
    </row>
    <row r="4">
      <c r="A4" s="12">
        <v>45820.0</v>
      </c>
      <c r="B4" s="7">
        <v>210989.0</v>
      </c>
      <c r="C4" s="25" t="s">
        <v>13</v>
      </c>
      <c r="D4" s="25" t="s">
        <v>32</v>
      </c>
      <c r="E4" s="9">
        <v>315.36</v>
      </c>
      <c r="F4" s="11">
        <v>84.1</v>
      </c>
      <c r="G4" s="9">
        <v>78.84</v>
      </c>
      <c r="H4" s="11">
        <v>21.02</v>
      </c>
      <c r="I4" s="31" t="s">
        <v>15</v>
      </c>
      <c r="J4" s="25" t="s">
        <v>47</v>
      </c>
      <c r="K4" s="25" t="s">
        <v>17</v>
      </c>
      <c r="L4" s="32">
        <f t="shared" ref="L4:M4" si="3">E4*0.12</f>
        <v>37.8432</v>
      </c>
      <c r="M4" s="33">
        <f t="shared" si="3"/>
        <v>10.092</v>
      </c>
    </row>
    <row r="5">
      <c r="A5" s="12">
        <v>45823.0</v>
      </c>
      <c r="B5" s="7">
        <v>211072.0</v>
      </c>
      <c r="C5" s="25" t="s">
        <v>13</v>
      </c>
      <c r="D5" s="25" t="s">
        <v>37</v>
      </c>
      <c r="E5" s="9">
        <v>302.4</v>
      </c>
      <c r="F5" s="11">
        <v>80.64</v>
      </c>
      <c r="G5" s="9">
        <v>75.6</v>
      </c>
      <c r="H5" s="11">
        <v>20.16</v>
      </c>
      <c r="I5" s="31" t="s">
        <v>15</v>
      </c>
      <c r="J5" s="25" t="s">
        <v>33</v>
      </c>
      <c r="K5" s="25" t="s">
        <v>17</v>
      </c>
      <c r="L5" s="32">
        <f t="shared" ref="L5:M5" si="4">E5*0.12</f>
        <v>36.288</v>
      </c>
      <c r="M5" s="33">
        <f t="shared" si="4"/>
        <v>9.6768</v>
      </c>
    </row>
    <row r="6">
      <c r="A6" s="12">
        <v>45824.0</v>
      </c>
      <c r="B6" s="7">
        <v>211152.0</v>
      </c>
      <c r="C6" s="25" t="s">
        <v>13</v>
      </c>
      <c r="D6" s="25" t="s">
        <v>36</v>
      </c>
      <c r="E6" s="9">
        <v>227.66</v>
      </c>
      <c r="F6" s="11">
        <v>60.71</v>
      </c>
      <c r="G6" s="9">
        <v>56.92</v>
      </c>
      <c r="H6" s="11">
        <v>15.18</v>
      </c>
      <c r="I6" s="26" t="s">
        <v>15</v>
      </c>
      <c r="J6" s="27" t="s">
        <v>26</v>
      </c>
      <c r="K6" s="25" t="s">
        <v>17</v>
      </c>
      <c r="L6" s="32">
        <f t="shared" ref="L6:M6" si="5">E6*0.12</f>
        <v>27.3192</v>
      </c>
      <c r="M6" s="33">
        <f t="shared" si="5"/>
        <v>7.2852</v>
      </c>
    </row>
    <row r="7">
      <c r="A7" s="12">
        <v>45826.0</v>
      </c>
      <c r="B7" s="30">
        <v>211353.0</v>
      </c>
      <c r="C7" s="25" t="s">
        <v>13</v>
      </c>
      <c r="D7" s="25" t="s">
        <v>24</v>
      </c>
      <c r="E7" s="9">
        <v>269.04</v>
      </c>
      <c r="F7" s="11">
        <v>71.74</v>
      </c>
      <c r="G7" s="9">
        <v>67.26</v>
      </c>
      <c r="H7" s="11">
        <v>17.94</v>
      </c>
      <c r="I7" s="26" t="s">
        <v>15</v>
      </c>
      <c r="J7" s="25" t="s">
        <v>27</v>
      </c>
      <c r="K7" s="25" t="s">
        <v>17</v>
      </c>
      <c r="L7" s="32">
        <f t="shared" ref="L7:M7" si="6">E7*0.12</f>
        <v>32.2848</v>
      </c>
      <c r="M7" s="33">
        <f t="shared" si="6"/>
        <v>8.6088</v>
      </c>
    </row>
    <row r="8">
      <c r="A8" s="12">
        <v>45837.0</v>
      </c>
      <c r="B8" s="30">
        <v>211838.0</v>
      </c>
      <c r="C8" s="25" t="s">
        <v>13</v>
      </c>
      <c r="D8" s="25" t="s">
        <v>24</v>
      </c>
      <c r="E8" s="9">
        <v>290.0</v>
      </c>
      <c r="F8" s="11">
        <v>77.33</v>
      </c>
      <c r="G8" s="9">
        <v>72.0</v>
      </c>
      <c r="H8" s="11">
        <v>19.2</v>
      </c>
      <c r="I8" s="31" t="s">
        <v>15</v>
      </c>
      <c r="J8" s="25" t="s">
        <v>33</v>
      </c>
      <c r="K8" s="25" t="s">
        <v>17</v>
      </c>
      <c r="L8" s="32">
        <f t="shared" ref="L8:M8" si="7">E8*0.12</f>
        <v>34.8</v>
      </c>
      <c r="M8" s="33">
        <f t="shared" si="7"/>
        <v>9.2796</v>
      </c>
    </row>
    <row r="9">
      <c r="A9" s="12">
        <v>45838.0</v>
      </c>
      <c r="B9" s="30">
        <v>211892.0</v>
      </c>
      <c r="C9" s="25" t="s">
        <v>13</v>
      </c>
      <c r="D9" s="25" t="s">
        <v>42</v>
      </c>
      <c r="E9" s="9">
        <v>374.0</v>
      </c>
      <c r="F9" s="11">
        <v>99.73</v>
      </c>
      <c r="G9" s="9">
        <v>93.0</v>
      </c>
      <c r="H9" s="11">
        <v>24.8</v>
      </c>
      <c r="I9" s="31" t="s">
        <v>15</v>
      </c>
      <c r="J9" s="25" t="s">
        <v>48</v>
      </c>
      <c r="K9" s="25" t="s">
        <v>17</v>
      </c>
      <c r="L9" s="32">
        <f t="shared" ref="L9:M9" si="8">E9*0.12</f>
        <v>44.88</v>
      </c>
      <c r="M9" s="33">
        <f t="shared" si="8"/>
        <v>11.9676</v>
      </c>
    </row>
    <row r="10">
      <c r="A10" s="19" t="s">
        <v>31</v>
      </c>
      <c r="B10" s="20"/>
      <c r="C10" s="20"/>
      <c r="D10" s="20"/>
      <c r="E10" s="21">
        <f t="shared" ref="E10:H10" si="9">sum(E2:E9)</f>
        <v>2376.26</v>
      </c>
      <c r="F10" s="22">
        <f t="shared" si="9"/>
        <v>633.66</v>
      </c>
      <c r="G10" s="21">
        <f t="shared" si="9"/>
        <v>593.07</v>
      </c>
      <c r="H10" s="22">
        <f t="shared" si="9"/>
        <v>158.15</v>
      </c>
      <c r="I10" s="20"/>
      <c r="J10" s="20"/>
      <c r="K10" s="20"/>
      <c r="L10" s="21">
        <f t="shared" ref="L10:M10" si="10">sum(L2:L9)</f>
        <v>285.1512</v>
      </c>
      <c r="M10" s="22">
        <f t="shared" si="10"/>
        <v>76.0392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4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2">
        <v>45839.0</v>
      </c>
      <c r="B2" s="7">
        <v>211918.0</v>
      </c>
      <c r="C2" s="25" t="s">
        <v>13</v>
      </c>
      <c r="D2" s="25" t="s">
        <v>37</v>
      </c>
      <c r="E2" s="9">
        <v>269.0</v>
      </c>
      <c r="F2" s="11">
        <v>71.73</v>
      </c>
      <c r="G2" s="9">
        <v>67.0</v>
      </c>
      <c r="H2" s="11">
        <v>17.87</v>
      </c>
      <c r="I2" s="31" t="s">
        <v>15</v>
      </c>
      <c r="J2" s="25" t="s">
        <v>27</v>
      </c>
      <c r="K2" s="25" t="s">
        <v>17</v>
      </c>
      <c r="L2" s="32">
        <f t="shared" ref="L2:M2" si="1">E2*0.12</f>
        <v>32.28</v>
      </c>
      <c r="M2" s="33">
        <f t="shared" si="1"/>
        <v>8.6076</v>
      </c>
      <c r="O2" s="5"/>
      <c r="P2" s="5"/>
      <c r="Q2" s="5"/>
      <c r="R2" s="5"/>
      <c r="S2" s="5"/>
      <c r="T2" s="5"/>
    </row>
    <row r="3">
      <c r="A3" s="12">
        <v>45839.0</v>
      </c>
      <c r="B3" s="7">
        <v>211933.0</v>
      </c>
      <c r="C3" s="25" t="s">
        <v>13</v>
      </c>
      <c r="D3" s="25" t="s">
        <v>24</v>
      </c>
      <c r="E3" s="9">
        <v>254.0</v>
      </c>
      <c r="F3" s="11">
        <v>67.73</v>
      </c>
      <c r="G3" s="9">
        <v>63.0</v>
      </c>
      <c r="H3" s="11">
        <v>16.8</v>
      </c>
      <c r="I3" s="31" t="s">
        <v>15</v>
      </c>
      <c r="J3" s="25" t="s">
        <v>33</v>
      </c>
      <c r="K3" s="25" t="s">
        <v>17</v>
      </c>
      <c r="L3" s="32">
        <f t="shared" ref="L3:M3" si="2">E3*0.12</f>
        <v>30.48</v>
      </c>
      <c r="M3" s="33">
        <f t="shared" si="2"/>
        <v>8.1276</v>
      </c>
      <c r="N3" s="5"/>
      <c r="O3" s="5"/>
      <c r="P3" s="5"/>
      <c r="Q3" s="5"/>
      <c r="R3" s="5"/>
      <c r="S3" s="5"/>
      <c r="T3" s="5"/>
    </row>
    <row r="4">
      <c r="A4" s="12">
        <v>45847.0</v>
      </c>
      <c r="B4" s="7">
        <v>212465.0</v>
      </c>
      <c r="C4" s="25" t="s">
        <v>13</v>
      </c>
      <c r="D4" s="25" t="s">
        <v>36</v>
      </c>
      <c r="E4" s="9">
        <v>289.0</v>
      </c>
      <c r="F4" s="11">
        <v>77.07</v>
      </c>
      <c r="G4" s="9">
        <v>68.0</v>
      </c>
      <c r="H4" s="11">
        <v>18.13</v>
      </c>
      <c r="I4" s="31" t="s">
        <v>15</v>
      </c>
      <c r="J4" s="25" t="s">
        <v>49</v>
      </c>
      <c r="K4" s="25" t="s">
        <v>17</v>
      </c>
      <c r="L4" s="32">
        <f t="shared" ref="L4:M4" si="3">E4*0.12</f>
        <v>34.68</v>
      </c>
      <c r="M4" s="33">
        <f t="shared" si="3"/>
        <v>9.2484</v>
      </c>
    </row>
    <row r="5">
      <c r="A5" s="12">
        <v>45860.0</v>
      </c>
      <c r="B5" s="7">
        <v>213029.0</v>
      </c>
      <c r="C5" s="25" t="s">
        <v>13</v>
      </c>
      <c r="D5" s="25" t="s">
        <v>50</v>
      </c>
      <c r="E5" s="9">
        <v>444.0</v>
      </c>
      <c r="F5" s="11">
        <v>118.4</v>
      </c>
      <c r="G5" s="9">
        <v>148.0</v>
      </c>
      <c r="H5" s="11">
        <v>39.47</v>
      </c>
      <c r="I5" s="31" t="s">
        <v>15</v>
      </c>
      <c r="J5" s="25" t="s">
        <v>26</v>
      </c>
      <c r="K5" s="25" t="s">
        <v>17</v>
      </c>
      <c r="L5" s="32">
        <f t="shared" ref="L5:M5" si="4">E5*0.12</f>
        <v>53.28</v>
      </c>
      <c r="M5" s="33">
        <f t="shared" si="4"/>
        <v>14.208</v>
      </c>
    </row>
    <row r="6">
      <c r="A6" s="12">
        <v>45865.0</v>
      </c>
      <c r="B6" s="7">
        <v>213255.0</v>
      </c>
      <c r="C6" s="25" t="s">
        <v>13</v>
      </c>
      <c r="D6" s="25" t="s">
        <v>32</v>
      </c>
      <c r="E6" s="9">
        <v>344.0</v>
      </c>
      <c r="F6" s="11">
        <v>91.73</v>
      </c>
      <c r="G6" s="9">
        <v>86.0</v>
      </c>
      <c r="H6" s="11">
        <v>22.93</v>
      </c>
      <c r="I6" s="31" t="s">
        <v>15</v>
      </c>
      <c r="J6" s="25" t="s">
        <v>27</v>
      </c>
      <c r="K6" s="25" t="s">
        <v>17</v>
      </c>
      <c r="L6" s="32">
        <f t="shared" ref="L6:M6" si="5">E6*0.12</f>
        <v>41.28</v>
      </c>
      <c r="M6" s="33">
        <f t="shared" si="5"/>
        <v>11.0076</v>
      </c>
    </row>
    <row r="7">
      <c r="A7" s="19" t="s">
        <v>31</v>
      </c>
      <c r="B7" s="20"/>
      <c r="C7" s="20"/>
      <c r="D7" s="20"/>
      <c r="E7" s="21">
        <f t="shared" ref="E7:H7" si="6">sum(E2:E6)</f>
        <v>1600</v>
      </c>
      <c r="F7" s="22">
        <f t="shared" si="6"/>
        <v>426.66</v>
      </c>
      <c r="G7" s="21">
        <f t="shared" si="6"/>
        <v>432</v>
      </c>
      <c r="H7" s="22">
        <f t="shared" si="6"/>
        <v>115.2</v>
      </c>
      <c r="I7" s="20"/>
      <c r="J7" s="20"/>
      <c r="K7" s="20"/>
      <c r="L7" s="21">
        <f t="shared" ref="L7:M7" si="7">sum(L2:L6)</f>
        <v>192</v>
      </c>
      <c r="M7" s="22">
        <f t="shared" si="7"/>
        <v>51.1992</v>
      </c>
      <c r="N7" s="23"/>
      <c r="O7" s="23"/>
      <c r="P7" s="23"/>
      <c r="Q7" s="23"/>
      <c r="R7" s="23"/>
      <c r="S7" s="23"/>
      <c r="T7" s="23"/>
      <c r="U7" s="23"/>
      <c r="V7" s="23"/>
      <c r="W7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4" t="s">
        <v>9</v>
      </c>
      <c r="K1" s="2" t="s">
        <v>10</v>
      </c>
      <c r="L1" s="4" t="s">
        <v>11</v>
      </c>
      <c r="M1" s="4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</row>
    <row r="2">
      <c r="A2" s="12">
        <v>45874.0</v>
      </c>
      <c r="B2" s="7">
        <v>214079.0</v>
      </c>
      <c r="C2" s="25" t="s">
        <v>13</v>
      </c>
      <c r="D2" s="25" t="s">
        <v>32</v>
      </c>
      <c r="E2" s="9">
        <v>220.0</v>
      </c>
      <c r="F2" s="11">
        <v>58.67</v>
      </c>
      <c r="G2" s="9">
        <v>55.0</v>
      </c>
      <c r="H2" s="11">
        <v>14.67</v>
      </c>
      <c r="I2" s="31" t="s">
        <v>15</v>
      </c>
      <c r="J2" s="25" t="s">
        <v>51</v>
      </c>
      <c r="K2" s="25" t="s">
        <v>17</v>
      </c>
      <c r="L2" s="32">
        <f t="shared" ref="L2:M2" si="1">E2*0.12</f>
        <v>26.4</v>
      </c>
      <c r="M2" s="33">
        <f t="shared" si="1"/>
        <v>7.0404</v>
      </c>
      <c r="O2" s="5"/>
      <c r="P2" s="5"/>
      <c r="Q2" s="5"/>
      <c r="R2" s="5"/>
      <c r="S2" s="5"/>
      <c r="T2" s="5"/>
    </row>
    <row r="3">
      <c r="A3" s="12">
        <v>45876.0</v>
      </c>
      <c r="B3" s="7">
        <v>214200.0</v>
      </c>
      <c r="C3" s="25" t="s">
        <v>13</v>
      </c>
      <c r="D3" s="25" t="s">
        <v>36</v>
      </c>
      <c r="E3" s="9">
        <v>226.0</v>
      </c>
      <c r="F3" s="11">
        <v>60.27</v>
      </c>
      <c r="G3" s="9">
        <v>57.0</v>
      </c>
      <c r="H3" s="11">
        <v>15.2</v>
      </c>
      <c r="I3" s="31" t="s">
        <v>15</v>
      </c>
      <c r="J3" s="25" t="s">
        <v>26</v>
      </c>
      <c r="K3" s="25" t="s">
        <v>17</v>
      </c>
      <c r="L3" s="32">
        <f t="shared" ref="L3:M3" si="2">E3*0.12</f>
        <v>27.12</v>
      </c>
      <c r="M3" s="33">
        <f t="shared" si="2"/>
        <v>7.2324</v>
      </c>
      <c r="N3" s="5"/>
      <c r="O3" s="5"/>
      <c r="P3" s="5"/>
      <c r="Q3" s="5"/>
      <c r="R3" s="5"/>
      <c r="S3" s="5"/>
      <c r="T3" s="5"/>
    </row>
    <row r="4">
      <c r="A4" s="12">
        <v>45876.0</v>
      </c>
      <c r="B4" s="7">
        <v>214222.0</v>
      </c>
      <c r="C4" s="25" t="s">
        <v>13</v>
      </c>
      <c r="D4" s="25" t="s">
        <v>24</v>
      </c>
      <c r="E4" s="9">
        <v>417.0</v>
      </c>
      <c r="F4" s="11">
        <v>111.2</v>
      </c>
      <c r="G4" s="9">
        <v>100.0</v>
      </c>
      <c r="H4" s="11">
        <v>26.67</v>
      </c>
      <c r="I4" s="34" t="s">
        <v>25</v>
      </c>
      <c r="J4" s="25" t="s">
        <v>33</v>
      </c>
      <c r="K4" s="25" t="s">
        <v>17</v>
      </c>
      <c r="L4" s="14">
        <v>0.0</v>
      </c>
      <c r="M4" s="14">
        <v>0.0</v>
      </c>
    </row>
    <row r="5">
      <c r="A5" s="12">
        <v>45879.0</v>
      </c>
      <c r="B5" s="7">
        <v>214349.0</v>
      </c>
      <c r="C5" s="25" t="s">
        <v>13</v>
      </c>
      <c r="D5" s="25" t="s">
        <v>32</v>
      </c>
      <c r="E5" s="9">
        <v>739.0</v>
      </c>
      <c r="F5" s="11">
        <v>197.07</v>
      </c>
      <c r="G5" s="9">
        <v>173.0</v>
      </c>
      <c r="H5" s="11">
        <v>46.13</v>
      </c>
      <c r="I5" s="31" t="s">
        <v>15</v>
      </c>
      <c r="J5" s="25" t="s">
        <v>52</v>
      </c>
      <c r="K5" s="25" t="s">
        <v>53</v>
      </c>
      <c r="L5" s="32">
        <f t="shared" ref="L5:M5" si="3">E5*0.12</f>
        <v>88.68</v>
      </c>
      <c r="M5" s="33">
        <f t="shared" si="3"/>
        <v>23.6484</v>
      </c>
    </row>
    <row r="6">
      <c r="A6" s="12">
        <v>45888.0</v>
      </c>
      <c r="B6" s="7">
        <v>214773.0</v>
      </c>
      <c r="C6" s="25" t="s">
        <v>13</v>
      </c>
      <c r="D6" s="25" t="s">
        <v>36</v>
      </c>
      <c r="E6" s="9">
        <v>279.0</v>
      </c>
      <c r="F6" s="11">
        <v>74.4</v>
      </c>
      <c r="G6" s="9">
        <v>93.0</v>
      </c>
      <c r="H6" s="11">
        <v>24.8</v>
      </c>
      <c r="I6" s="31" t="s">
        <v>15</v>
      </c>
      <c r="J6" s="25" t="s">
        <v>54</v>
      </c>
      <c r="K6" s="25" t="s">
        <v>17</v>
      </c>
      <c r="L6" s="32">
        <f t="shared" ref="L6:M6" si="4">E6*0.12</f>
        <v>33.48</v>
      </c>
      <c r="M6" s="33">
        <f t="shared" si="4"/>
        <v>8.928</v>
      </c>
    </row>
    <row r="7">
      <c r="A7" s="6">
        <v>45896.0</v>
      </c>
      <c r="B7" s="29">
        <v>215120.0</v>
      </c>
      <c r="C7" s="25" t="s">
        <v>13</v>
      </c>
      <c r="D7" s="25" t="s">
        <v>36</v>
      </c>
      <c r="E7" s="9">
        <v>252.0</v>
      </c>
      <c r="F7" s="11">
        <v>67.2</v>
      </c>
      <c r="G7" s="9">
        <v>84.0</v>
      </c>
      <c r="H7" s="11">
        <v>22.4</v>
      </c>
      <c r="I7" s="35" t="s">
        <v>55</v>
      </c>
      <c r="J7" s="25" t="s">
        <v>33</v>
      </c>
      <c r="K7" s="25" t="s">
        <v>17</v>
      </c>
      <c r="L7" s="32"/>
      <c r="M7" s="36"/>
    </row>
    <row r="8">
      <c r="A8" s="12"/>
      <c r="B8" s="7"/>
      <c r="C8" s="25"/>
      <c r="D8" s="25"/>
      <c r="E8" s="9"/>
      <c r="F8" s="11"/>
      <c r="G8" s="9"/>
      <c r="H8" s="11"/>
      <c r="I8" s="25"/>
      <c r="J8" s="25"/>
      <c r="K8" s="25"/>
      <c r="L8" s="32"/>
      <c r="M8" s="36"/>
    </row>
    <row r="9">
      <c r="A9" s="12"/>
      <c r="B9" s="7"/>
      <c r="C9" s="25"/>
      <c r="D9" s="25"/>
      <c r="E9" s="9"/>
      <c r="F9" s="11"/>
      <c r="G9" s="9"/>
      <c r="H9" s="11"/>
      <c r="I9" s="25"/>
      <c r="J9" s="25"/>
      <c r="K9" s="25"/>
      <c r="L9" s="32"/>
      <c r="M9" s="36"/>
    </row>
    <row r="10">
      <c r="A10" s="12"/>
      <c r="B10" s="7"/>
      <c r="C10" s="25"/>
      <c r="D10" s="25"/>
      <c r="E10" s="9"/>
      <c r="F10" s="11"/>
      <c r="G10" s="9"/>
      <c r="H10" s="11"/>
      <c r="I10" s="25"/>
      <c r="J10" s="25"/>
      <c r="K10" s="25"/>
      <c r="L10" s="32"/>
      <c r="M10" s="36"/>
    </row>
    <row r="11">
      <c r="A11" s="12"/>
      <c r="B11" s="7"/>
      <c r="C11" s="25"/>
      <c r="D11" s="25"/>
      <c r="E11" s="9"/>
      <c r="F11" s="11"/>
      <c r="G11" s="9"/>
      <c r="H11" s="11"/>
      <c r="I11" s="25"/>
      <c r="J11" s="25"/>
      <c r="K11" s="25"/>
      <c r="L11" s="32"/>
      <c r="M11" s="36"/>
    </row>
    <row r="12">
      <c r="A12" s="19" t="s">
        <v>31</v>
      </c>
      <c r="B12" s="20"/>
      <c r="C12" s="20"/>
      <c r="D12" s="20"/>
      <c r="E12" s="21">
        <f t="shared" ref="E12:H12" si="5">sum(E2:E11)</f>
        <v>2133</v>
      </c>
      <c r="F12" s="22">
        <f t="shared" si="5"/>
        <v>568.81</v>
      </c>
      <c r="G12" s="21">
        <f t="shared" si="5"/>
        <v>562</v>
      </c>
      <c r="H12" s="22">
        <f t="shared" si="5"/>
        <v>149.87</v>
      </c>
      <c r="I12" s="20"/>
      <c r="J12" s="20"/>
      <c r="K12" s="20"/>
      <c r="L12" s="21">
        <f t="shared" ref="L12:M12" si="6">sum(L2:L11)</f>
        <v>175.68</v>
      </c>
      <c r="M12" s="22">
        <f t="shared" si="6"/>
        <v>46.8492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12.75"/>
    <col customWidth="1" min="4" max="4" width="13.0"/>
  </cols>
  <sheetData>
    <row r="1">
      <c r="A1" s="19" t="s">
        <v>56</v>
      </c>
      <c r="B1" s="37" t="s">
        <v>57</v>
      </c>
      <c r="C1" s="37" t="s">
        <v>58</v>
      </c>
      <c r="D1" s="37" t="s">
        <v>12</v>
      </c>
      <c r="E1" s="37" t="s">
        <v>8</v>
      </c>
    </row>
    <row r="2">
      <c r="A2" s="14" t="s">
        <v>59</v>
      </c>
      <c r="B2" s="14">
        <v>7.0</v>
      </c>
      <c r="C2" s="38">
        <f>'March 2025'!F11-('March 2025'!F6+'March 2025'!F9)</f>
        <v>809.32</v>
      </c>
      <c r="D2" s="38">
        <f t="shared" ref="D2:D6" si="1">C1:C2*0.12</f>
        <v>97.1184</v>
      </c>
      <c r="E2" s="36"/>
    </row>
    <row r="3">
      <c r="A3" s="14" t="s">
        <v>60</v>
      </c>
      <c r="B3" s="14">
        <v>11.0</v>
      </c>
      <c r="C3" s="38">
        <f>'April 2025'!F13</f>
        <v>1104.62</v>
      </c>
      <c r="D3" s="38">
        <f t="shared" si="1"/>
        <v>132.5544</v>
      </c>
      <c r="E3" s="36"/>
    </row>
    <row r="4">
      <c r="A4" s="14" t="s">
        <v>61</v>
      </c>
      <c r="B4" s="14">
        <v>10.0</v>
      </c>
      <c r="C4" s="38">
        <f>'May 2025'!F13-'May 2025'!F2</f>
        <v>1144.39</v>
      </c>
      <c r="D4" s="38">
        <f t="shared" si="1"/>
        <v>137.3268</v>
      </c>
      <c r="E4" s="36"/>
    </row>
    <row r="5">
      <c r="A5" s="14" t="s">
        <v>62</v>
      </c>
      <c r="B5" s="14">
        <v>8.0</v>
      </c>
      <c r="C5" s="33">
        <f>'June 2025'!F10</f>
        <v>633.66</v>
      </c>
      <c r="D5" s="38">
        <f t="shared" si="1"/>
        <v>76.0392</v>
      </c>
      <c r="E5" s="36"/>
    </row>
    <row r="6">
      <c r="A6" s="14" t="s">
        <v>63</v>
      </c>
      <c r="B6" s="14">
        <v>5.0</v>
      </c>
      <c r="C6" s="33">
        <f>'July 2025'!F7</f>
        <v>426.66</v>
      </c>
      <c r="D6" s="38">
        <f t="shared" si="1"/>
        <v>51.1992</v>
      </c>
      <c r="E6" s="36"/>
    </row>
    <row r="7">
      <c r="A7" s="14"/>
      <c r="B7" s="36"/>
      <c r="C7" s="36"/>
      <c r="D7" s="36"/>
      <c r="E7" s="36"/>
    </row>
    <row r="8">
      <c r="A8" s="19" t="s">
        <v>31</v>
      </c>
      <c r="B8" s="20">
        <f t="shared" ref="B8:D8" si="2">Sum(B2:B7)</f>
        <v>41</v>
      </c>
      <c r="C8" s="39">
        <f t="shared" si="2"/>
        <v>4118.65</v>
      </c>
      <c r="D8" s="39">
        <f t="shared" si="2"/>
        <v>494.238</v>
      </c>
      <c r="E8" s="36"/>
    </row>
  </sheetData>
  <drawing r:id="rId1"/>
</worksheet>
</file>