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 KHAN\OneDrive\Pictures\Saved Pictures\Documents\"/>
    </mc:Choice>
  </mc:AlternateContent>
  <xr:revisionPtr revIDLastSave="1" documentId="13_ncr:1_{30A9C6CD-792F-42C0-A70A-7FBB8D30E414}" xr6:coauthVersionLast="36" xr6:coauthVersionMax="47" xr10:uidLastSave="{E21DDE13-C72B-47F6-9991-928B5AE6564B}"/>
  <bookViews>
    <workbookView xWindow="-120" yWindow="-120" windowWidth="19440" windowHeight="14040" xr2:uid="{454692E4-42C5-436A-8F9C-C60BF14A2F6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J25" i="1"/>
  <c r="J24" i="1"/>
  <c r="J23" i="1"/>
  <c r="H21" i="1"/>
  <c r="I21" i="1" s="1"/>
  <c r="H20" i="1"/>
  <c r="J20" i="1" s="1"/>
  <c r="H19" i="1"/>
  <c r="J19" i="1" s="1"/>
  <c r="H18" i="1"/>
  <c r="J18" i="1" s="1"/>
  <c r="H17" i="1"/>
  <c r="J17" i="1" s="1"/>
  <c r="E12" i="1"/>
  <c r="E14" i="1"/>
  <c r="E13" i="1"/>
  <c r="E11" i="1"/>
  <c r="I19" i="1" l="1"/>
  <c r="J21" i="1"/>
  <c r="I20" i="1"/>
  <c r="I17" i="1"/>
  <c r="I18" i="1"/>
</calcChain>
</file>

<file path=xl/sharedStrings.xml><?xml version="1.0" encoding="utf-8"?>
<sst xmlns="http://schemas.openxmlformats.org/spreadsheetml/2006/main" count="80" uniqueCount="62">
  <si>
    <t>Roll no.</t>
  </si>
  <si>
    <t>Class</t>
  </si>
  <si>
    <t>Student Name</t>
  </si>
  <si>
    <t>Father's Name</t>
  </si>
  <si>
    <t>DOB</t>
  </si>
  <si>
    <t>:</t>
  </si>
  <si>
    <t>Total Marks</t>
  </si>
  <si>
    <t>Passing Marks</t>
  </si>
  <si>
    <t>Percentage</t>
  </si>
  <si>
    <t>Pass/Fail</t>
  </si>
  <si>
    <t>Subject</t>
  </si>
  <si>
    <t>English</t>
  </si>
  <si>
    <t>Urdu</t>
  </si>
  <si>
    <t>Science</t>
  </si>
  <si>
    <t>Maths</t>
  </si>
  <si>
    <t>sst</t>
  </si>
  <si>
    <t>Obtained Marks</t>
  </si>
  <si>
    <t>Final result :</t>
  </si>
  <si>
    <t xml:space="preserve">Grades : </t>
  </si>
  <si>
    <t>MANAGER</t>
  </si>
  <si>
    <t>Zaid sidiqui</t>
  </si>
  <si>
    <t>S.No</t>
  </si>
  <si>
    <t>Roll No.</t>
  </si>
  <si>
    <t xml:space="preserve">English </t>
  </si>
  <si>
    <t xml:space="preserve">Maths </t>
  </si>
  <si>
    <t>SST</t>
  </si>
  <si>
    <t>Alina</t>
  </si>
  <si>
    <t>Maaz</t>
  </si>
  <si>
    <t>Saba</t>
  </si>
  <si>
    <t>Fatima</t>
  </si>
  <si>
    <t>Haniya</t>
  </si>
  <si>
    <t>Vareesha</t>
  </si>
  <si>
    <t>Hamza</t>
  </si>
  <si>
    <t>Zain</t>
  </si>
  <si>
    <t>Haris</t>
  </si>
  <si>
    <t>Daniyal</t>
  </si>
  <si>
    <t>Kinza</t>
  </si>
  <si>
    <t>saad</t>
  </si>
  <si>
    <t>Anas</t>
  </si>
  <si>
    <t>Fahad</t>
  </si>
  <si>
    <t>Asad</t>
  </si>
  <si>
    <t>Baig</t>
  </si>
  <si>
    <t>Khan</t>
  </si>
  <si>
    <t>Sheroz</t>
  </si>
  <si>
    <t>Aslam</t>
  </si>
  <si>
    <t>Rauf</t>
  </si>
  <si>
    <t>Ubaid</t>
  </si>
  <si>
    <t>Hashmi</t>
  </si>
  <si>
    <t>15/8/2005</t>
  </si>
  <si>
    <t>16/12/2004</t>
  </si>
  <si>
    <t>25/2/2009</t>
  </si>
  <si>
    <t>28/8/2008</t>
  </si>
  <si>
    <t>10th</t>
  </si>
  <si>
    <t>11th</t>
  </si>
  <si>
    <t>9th</t>
  </si>
  <si>
    <t>12th</t>
  </si>
  <si>
    <t>7th</t>
  </si>
  <si>
    <t>5th</t>
  </si>
  <si>
    <t>8th</t>
  </si>
  <si>
    <t>6th</t>
  </si>
  <si>
    <t xml:space="preserve">         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</si>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</sst>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2" borderId="1" xfId="0" applyFill="1" applyBorder="1"/>
    <xf numFmtId="0" fontId="0" fillId="2" borderId="2" xfId="0" applyFill="1" applyBorder="1"/>
    <xf numFmtId="0" fontId="2" fillId="2" borderId="1" xfId="0" applyFont="1" applyFill="1" applyBorder="1"/>
    <xf numFmtId="15" fontId="0" fillId="2" borderId="0" xfId="0" applyNumberFormat="1" applyFill="1"/>
    <xf numFmtId="14" fontId="0" fillId="0" borderId="0" xfId="0" applyNumberFormat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/>
    <xf numFmtId="14" fontId="0" fillId="2" borderId="2" xfId="0" applyNumberFormat="1" applyFill="1" applyBorder="1"/>
    <xf numFmtId="9" fontId="0" fillId="2" borderId="1" xfId="1" applyFont="1" applyFill="1" applyBorder="1"/>
    <xf numFmtId="9" fontId="0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13</xdr:col>
      <xdr:colOff>9525</xdr:colOff>
      <xdr:row>29</xdr:row>
      <xdr:rowOff>180975</xdr:rowOff>
    </xdr:to>
    <xdr:sp macro="" textlink="">
      <xdr:nvSpPr>
        <xdr:cNvPr id="2" name="Frame 1">
          <a:extLst>
            <a:ext uri="{FF2B5EF4-FFF2-40B4-BE49-F238E27FC236}">
              <a16:creationId xmlns:a16="http://schemas.microsoft.com/office/drawing/2014/main" id="{3CC8DC86-B636-E4DE-FA1C-788ECE412CAA}"/>
            </a:ext>
          </a:extLst>
        </xdr:cNvPr>
        <xdr:cNvSpPr/>
      </xdr:nvSpPr>
      <xdr:spPr>
        <a:xfrm>
          <a:off x="609600" y="381000"/>
          <a:ext cx="9620250" cy="5448300"/>
        </a:xfrm>
        <a:prstGeom prst="frame">
          <a:avLst>
            <a:gd name="adj1" fmla="val 1051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4</xdr:col>
      <xdr:colOff>666750</xdr:colOff>
      <xdr:row>2</xdr:row>
      <xdr:rowOff>57150</xdr:rowOff>
    </xdr:from>
    <xdr:ext cx="4743450" cy="67743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D657E0-03E7-2B37-E9F4-BC5B7B6EAC79}"/>
            </a:ext>
          </a:extLst>
        </xdr:cNvPr>
        <xdr:cNvSpPr txBox="1"/>
      </xdr:nvSpPr>
      <xdr:spPr>
        <a:xfrm>
          <a:off x="3000375" y="438150"/>
          <a:ext cx="4743450" cy="6774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4000" b="1" i="1">
              <a:latin typeface="Baskerville Old Face" panose="02020602080505020303" pitchFamily="18" charset="0"/>
            </a:rPr>
            <a:t>REPORT</a:t>
          </a:r>
          <a:r>
            <a:rPr lang="en-US" sz="4000" b="1" i="1" baseline="0">
              <a:latin typeface="Baskerville Old Face" panose="02020602080505020303" pitchFamily="18" charset="0"/>
            </a:rPr>
            <a:t> CARD</a:t>
          </a:r>
          <a:endParaRPr lang="en-US" sz="4000" b="1" i="1">
            <a:latin typeface="Baskerville Old Face" panose="02020602080505020303" pitchFamily="18" charset="0"/>
          </a:endParaRPr>
        </a:p>
      </xdr:txBody>
    </xdr:sp>
    <xdr:clientData/>
  </xdr:oneCellAnchor>
  <xdr:oneCellAnchor>
    <xdr:from>
      <xdr:col>6</xdr:col>
      <xdr:colOff>266700</xdr:colOff>
      <xdr:row>7</xdr:row>
      <xdr:rowOff>38100</xdr:rowOff>
    </xdr:from>
    <xdr:ext cx="184731" cy="29501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BE75674-B0EA-D2AB-6D07-4C503094570A}"/>
            </a:ext>
          </a:extLst>
        </xdr:cNvPr>
        <xdr:cNvSpPr txBox="1"/>
      </xdr:nvSpPr>
      <xdr:spPr>
        <a:xfrm>
          <a:off x="4219575" y="1371600"/>
          <a:ext cx="184731" cy="2950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600" b="1" i="1"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oneCellAnchor>
  <xdr:oneCellAnchor>
    <xdr:from>
      <xdr:col>5</xdr:col>
      <xdr:colOff>609600</xdr:colOff>
      <xdr:row>5</xdr:row>
      <xdr:rowOff>28575</xdr:rowOff>
    </xdr:from>
    <xdr:ext cx="3167021" cy="3455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9679EF-97C5-F564-83CF-730CC104CAB5}"/>
            </a:ext>
          </a:extLst>
        </xdr:cNvPr>
        <xdr:cNvSpPr txBox="1"/>
      </xdr:nvSpPr>
      <xdr:spPr>
        <a:xfrm>
          <a:off x="3724275" y="981075"/>
          <a:ext cx="3167021" cy="345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latin typeface="Arial Black" panose="020B0A04020102020204" pitchFamily="34" charset="0"/>
              <a:cs typeface="Aharoni" panose="02010803020104030203" pitchFamily="2" charset="-79"/>
            </a:rPr>
            <a:t>20</a:t>
          </a:r>
          <a:r>
            <a:rPr lang="en-US" sz="1400" b="1" baseline="0">
              <a:latin typeface="Arial Black" panose="020B0A04020102020204" pitchFamily="34" charset="0"/>
              <a:cs typeface="Aharoni" panose="02010803020104030203" pitchFamily="2" charset="-79"/>
            </a:rPr>
            <a:t> min for resolve this sheet...</a:t>
          </a:r>
          <a:endParaRPr lang="en-US" sz="1400" b="1">
            <a:latin typeface="Arial Black" panose="020B0A04020102020204" pitchFamily="34" charset="0"/>
            <a:cs typeface="Aharoni" panose="02010803020104030203" pitchFamily="2" charset="-79"/>
          </a:endParaRPr>
        </a:p>
      </xdr:txBody>
    </xdr:sp>
    <xdr:clientData/>
  </xdr:oneCellAnchor>
  <xdr:twoCellAnchor editAs="oneCell">
    <xdr:from>
      <xdr:col>1</xdr:col>
      <xdr:colOff>180975</xdr:colOff>
      <xdr:row>2</xdr:row>
      <xdr:rowOff>141549</xdr:rowOff>
    </xdr:from>
    <xdr:to>
      <xdr:col>4</xdr:col>
      <xdr:colOff>571500</xdr:colOff>
      <xdr:row>6</xdr:row>
      <xdr:rowOff>47625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85D33C4-760D-712C-EA40-26C1C71E0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" y="522549"/>
          <a:ext cx="2114550" cy="6680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D3986-8E59-4DC5-92DD-8AB7EA65D6C1}">
  <dimension ref="B3:M30"/>
  <sheetViews>
    <sheetView tabSelected="1" topLeftCell="A11" zoomScaleNormal="100" workbookViewId="0">
      <selection activeCell="E10" sqref="E10"/>
    </sheetView>
  </sheetViews>
  <sheetFormatPr defaultRowHeight="15" x14ac:dyDescent="0.25"/>
  <cols>
    <col min="3" max="3" width="14.5703125" customWidth="1"/>
    <col min="4" max="4" width="2.140625" customWidth="1"/>
    <col min="5" max="5" width="11.7109375" customWidth="1"/>
    <col min="6" max="6" width="12.5703125" bestFit="1" customWidth="1"/>
    <col min="7" max="7" width="14.85546875" bestFit="1" customWidth="1"/>
    <col min="8" max="9" width="16.85546875" bestFit="1" customWidth="1"/>
    <col min="10" max="10" width="9.42578125" bestFit="1" customWidth="1"/>
    <col min="12" max="12" width="12.7109375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2:13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2:13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7">
        <v>45286</v>
      </c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2:13" ht="15.75" x14ac:dyDescent="0.25">
      <c r="B10" s="1"/>
      <c r="C10" s="2" t="s">
        <v>0</v>
      </c>
      <c r="D10" s="3" t="s">
        <v>5</v>
      </c>
      <c r="E10" s="5">
        <v>111</v>
      </c>
      <c r="F10" s="1"/>
      <c r="G10" s="1"/>
      <c r="H10" s="1"/>
      <c r="I10" s="1"/>
      <c r="J10" s="1"/>
      <c r="K10" s="1"/>
      <c r="L10" s="1"/>
      <c r="M10" s="1"/>
    </row>
    <row r="11" spans="2:13" ht="15.75" x14ac:dyDescent="0.25">
      <c r="B11" s="1"/>
      <c r="C11" s="2" t="s">
        <v>1</v>
      </c>
      <c r="D11" s="3" t="s">
        <v>5</v>
      </c>
      <c r="E11" s="5" t="str">
        <f>VLOOKUP(E10,Sheet2!B2:K12,5,0)</f>
        <v>11th</v>
      </c>
      <c r="F11" s="1"/>
      <c r="G11" s="1"/>
      <c r="H11" s="1"/>
      <c r="I11" s="1"/>
      <c r="J11" s="1"/>
      <c r="K11" s="1"/>
      <c r="L11" s="1"/>
      <c r="M11" s="1"/>
    </row>
    <row r="12" spans="2:13" ht="15.75" x14ac:dyDescent="0.25">
      <c r="B12" s="1"/>
      <c r="C12" s="2" t="s">
        <v>2</v>
      </c>
      <c r="D12" s="3" t="s">
        <v>5</v>
      </c>
      <c r="E12" s="5" t="str">
        <f>VLOOKUP(E10,Sheet2!B2:K12,2,0)</f>
        <v>Daniyal</v>
      </c>
      <c r="F12" s="1"/>
      <c r="G12" s="1"/>
      <c r="H12" s="1"/>
      <c r="I12" s="1"/>
      <c r="J12" s="1"/>
      <c r="K12" s="1"/>
      <c r="L12" s="1"/>
      <c r="M12" s="1"/>
    </row>
    <row r="13" spans="2:13" ht="15.75" x14ac:dyDescent="0.25">
      <c r="B13" s="1"/>
      <c r="C13" s="2" t="s">
        <v>3</v>
      </c>
      <c r="D13" s="3" t="s">
        <v>5</v>
      </c>
      <c r="E13" s="5" t="str">
        <f>VLOOKUP(E10,Sheet2!B2:K12,3,0)</f>
        <v>Ubaid</v>
      </c>
      <c r="F13" s="1"/>
      <c r="G13" s="1"/>
      <c r="H13" s="1"/>
      <c r="I13" s="1"/>
      <c r="J13" s="1"/>
      <c r="K13" s="1"/>
      <c r="L13" s="1"/>
      <c r="M13" s="1"/>
    </row>
    <row r="14" spans="2:13" x14ac:dyDescent="0.25">
      <c r="B14" s="1"/>
      <c r="C14" s="2" t="s">
        <v>4</v>
      </c>
      <c r="D14" s="2" t="s">
        <v>5</v>
      </c>
      <c r="E14" s="12" t="str">
        <f>VLOOKUP(E10,Sheet2!B2:K12,4,0)</f>
        <v>25/2/2009</v>
      </c>
      <c r="F14" s="1"/>
      <c r="G14" s="1"/>
      <c r="H14" s="1"/>
      <c r="I14" s="1"/>
      <c r="J14" s="1"/>
      <c r="K14" s="1"/>
      <c r="L14" s="1"/>
      <c r="M14" s="1"/>
    </row>
    <row r="15" spans="2:13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2:13" ht="15.75" x14ac:dyDescent="0.25">
      <c r="B16" s="1"/>
      <c r="C16" s="1"/>
      <c r="D16" s="1"/>
      <c r="E16" s="6" t="s">
        <v>10</v>
      </c>
      <c r="F16" s="6" t="s">
        <v>6</v>
      </c>
      <c r="G16" s="6" t="s">
        <v>7</v>
      </c>
      <c r="H16" s="6" t="s">
        <v>16</v>
      </c>
      <c r="I16" s="6" t="s">
        <v>8</v>
      </c>
      <c r="J16" s="6" t="s">
        <v>9</v>
      </c>
      <c r="K16" s="1"/>
      <c r="L16" s="1"/>
      <c r="M16" s="1"/>
    </row>
    <row r="17" spans="2:13" ht="15.75" x14ac:dyDescent="0.25">
      <c r="B17" s="1"/>
      <c r="C17" s="1"/>
      <c r="D17" s="1"/>
      <c r="E17" s="6" t="s">
        <v>11</v>
      </c>
      <c r="F17" s="4">
        <v>100</v>
      </c>
      <c r="G17" s="4">
        <v>50</v>
      </c>
      <c r="H17" s="4">
        <f>VLOOKUP(E10,Sheet2!B2:K12,6,0)</f>
        <v>69</v>
      </c>
      <c r="I17" s="13">
        <f>H17/F17</f>
        <v>0.69</v>
      </c>
      <c r="J17" s="4" t="str">
        <f>IF(H17&lt;G17,"fail","passed")</f>
        <v>passed</v>
      </c>
      <c r="K17" s="1"/>
      <c r="L17" s="1"/>
      <c r="M17" s="1"/>
    </row>
    <row r="18" spans="2:13" ht="15.75" x14ac:dyDescent="0.25">
      <c r="B18" s="1"/>
      <c r="C18" s="1"/>
      <c r="D18" s="1"/>
      <c r="E18" s="6" t="s">
        <v>12</v>
      </c>
      <c r="F18" s="4">
        <v>100</v>
      </c>
      <c r="G18" s="4">
        <v>50</v>
      </c>
      <c r="H18" s="4">
        <f>VLOOKUP(E10,Sheet2!B2:K12,7,0)</f>
        <v>35</v>
      </c>
      <c r="I18" s="13">
        <f t="shared" ref="I18:I21" si="0">H18/F18</f>
        <v>0.35</v>
      </c>
      <c r="J18" s="4" t="str">
        <f t="shared" ref="J18:J21" si="1">IF(H18&lt;G18,"fail","passed")</f>
        <v>fail</v>
      </c>
      <c r="K18" s="1"/>
      <c r="L18" s="1"/>
      <c r="M18" s="1"/>
    </row>
    <row r="19" spans="2:13" ht="15.75" x14ac:dyDescent="0.25">
      <c r="B19" s="1"/>
      <c r="C19" s="1"/>
      <c r="D19" s="1"/>
      <c r="E19" s="6" t="s">
        <v>13</v>
      </c>
      <c r="F19" s="4">
        <v>100</v>
      </c>
      <c r="G19" s="4">
        <v>50</v>
      </c>
      <c r="H19" s="4">
        <f>VLOOKUP(E10,Sheet2!B2:K12,8,0)</f>
        <v>69</v>
      </c>
      <c r="I19" s="13">
        <f t="shared" si="0"/>
        <v>0.69</v>
      </c>
      <c r="J19" s="4" t="str">
        <f t="shared" si="1"/>
        <v>passed</v>
      </c>
      <c r="K19" s="1"/>
      <c r="L19" s="1"/>
      <c r="M19" s="1"/>
    </row>
    <row r="20" spans="2:13" ht="15.75" x14ac:dyDescent="0.25">
      <c r="B20" s="1"/>
      <c r="C20" s="1"/>
      <c r="D20" s="1"/>
      <c r="E20" s="6" t="s">
        <v>14</v>
      </c>
      <c r="F20" s="4">
        <v>100</v>
      </c>
      <c r="G20" s="4">
        <v>50</v>
      </c>
      <c r="H20" s="4">
        <f>VLOOKUP(E10,Sheet2!B2:K12,10,0)</f>
        <v>82</v>
      </c>
      <c r="I20" s="13">
        <f t="shared" si="0"/>
        <v>0.82</v>
      </c>
      <c r="J20" s="4" t="str">
        <f t="shared" si="1"/>
        <v>passed</v>
      </c>
      <c r="K20" s="1"/>
      <c r="L20" s="1"/>
      <c r="M20" s="1"/>
    </row>
    <row r="21" spans="2:13" ht="15.75" x14ac:dyDescent="0.25">
      <c r="B21" s="1"/>
      <c r="C21" s="1"/>
      <c r="D21" s="1"/>
      <c r="E21" s="6" t="s">
        <v>15</v>
      </c>
      <c r="F21" s="4">
        <v>100</v>
      </c>
      <c r="G21" s="4">
        <v>50</v>
      </c>
      <c r="H21" s="4">
        <f>VLOOKUP(E10,Sheet2!B2:K12,10,0)</f>
        <v>82</v>
      </c>
      <c r="I21" s="13">
        <f t="shared" si="0"/>
        <v>0.82</v>
      </c>
      <c r="J21" s="4" t="str">
        <f t="shared" si="1"/>
        <v>passed</v>
      </c>
      <c r="K21" s="1"/>
      <c r="L21" s="1"/>
      <c r="M21" s="1"/>
    </row>
    <row r="22" spans="2:13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2:13" ht="15.75" x14ac:dyDescent="0.25">
      <c r="B23" s="1"/>
      <c r="C23" s="1"/>
      <c r="D23" s="1"/>
      <c r="E23" s="1"/>
      <c r="F23" s="1"/>
      <c r="G23" s="1"/>
      <c r="H23" s="1"/>
      <c r="I23" s="6" t="s">
        <v>6</v>
      </c>
      <c r="J23" s="1">
        <f>SUM(F17:F21)</f>
        <v>500</v>
      </c>
      <c r="K23" s="1"/>
      <c r="L23" s="1"/>
      <c r="M23" s="1"/>
    </row>
    <row r="24" spans="2:13" ht="15.75" x14ac:dyDescent="0.25">
      <c r="B24" s="1"/>
      <c r="C24" s="1"/>
      <c r="D24" s="1"/>
      <c r="E24" s="1"/>
      <c r="F24" s="3" t="s">
        <v>17</v>
      </c>
      <c r="G24" s="5" t="str">
        <f>IF(J25&gt;=45%,"passed","failed")</f>
        <v>passed</v>
      </c>
      <c r="H24" s="1"/>
      <c r="I24" s="6" t="s">
        <v>16</v>
      </c>
      <c r="J24" s="1">
        <f>SUM(G17:G21)</f>
        <v>250</v>
      </c>
      <c r="K24" s="1"/>
      <c r="L24" s="1"/>
      <c r="M24" s="1"/>
    </row>
    <row r="25" spans="2:13" ht="15.75" x14ac:dyDescent="0.25">
      <c r="B25" s="1"/>
      <c r="C25" s="1"/>
      <c r="D25" s="1"/>
      <c r="E25" s="1"/>
      <c r="F25" s="3" t="s">
        <v>18</v>
      </c>
      <c r="G25" s="5"/>
      <c r="H25" s="1"/>
      <c r="I25" s="6" t="s">
        <v>8</v>
      </c>
      <c r="J25" s="14">
        <f>J24/J23</f>
        <v>0.5</v>
      </c>
      <c r="K25" s="1"/>
      <c r="L25" s="1"/>
      <c r="M25" s="1"/>
    </row>
    <row r="26" spans="2:13" x14ac:dyDescent="0.25">
      <c r="B26" s="1"/>
      <c r="C26" s="1"/>
      <c r="D26" s="1"/>
      <c r="E26" s="1"/>
      <c r="F26" s="1"/>
      <c r="G26" s="1"/>
      <c r="H26" s="1"/>
      <c r="I26" s="1"/>
      <c r="J26" s="14"/>
      <c r="K26" s="1"/>
      <c r="L26" s="1"/>
      <c r="M26" s="1"/>
    </row>
    <row r="27" spans="2:13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2:13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2:13" x14ac:dyDescent="0.25">
      <c r="B29" s="1"/>
      <c r="C29" s="2" t="s">
        <v>19</v>
      </c>
      <c r="D29" s="1" t="s">
        <v>5</v>
      </c>
      <c r="E29" s="2" t="s">
        <v>20</v>
      </c>
      <c r="F29" s="1"/>
      <c r="G29" s="1"/>
      <c r="H29" s="1"/>
      <c r="I29" s="1"/>
      <c r="J29" s="1"/>
      <c r="K29" s="1"/>
      <c r="L29" s="1"/>
      <c r="M29" s="1"/>
    </row>
    <row r="30" spans="2:13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B4BEC2-F952-4B17-9272-2ECE637ED0AC}">
          <x14:formula1>
            <xm:f>Sheet2!$B$2:$B$12</xm:f>
          </x14:formula1>
          <xm:sqref>E10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387C-F030-47DA-A291-59070A0C1B9C}">
  <dimension ref="A1:M16"/>
  <sheetViews>
    <sheetView workbookViewId="0">
      <selection activeCell="D16" sqref="D16"/>
    </sheetView>
  </sheetViews>
  <sheetFormatPr defaultRowHeight="15" x14ac:dyDescent="0.25"/>
  <cols>
    <col min="3" max="3" width="16.140625" customWidth="1"/>
    <col min="4" max="4" width="15.5703125" customWidth="1"/>
    <col min="5" max="5" width="9.7109375" bestFit="1" customWidth="1"/>
    <col min="6" max="6" width="9.5703125" customWidth="1"/>
    <col min="7" max="7" width="10.42578125" customWidth="1"/>
  </cols>
  <sheetData>
    <row r="1" spans="1:13" x14ac:dyDescent="0.25">
      <c r="A1" s="9" t="s">
        <v>21</v>
      </c>
      <c r="B1" s="9" t="s">
        <v>22</v>
      </c>
      <c r="C1" s="9" t="s">
        <v>2</v>
      </c>
      <c r="D1" s="9" t="s">
        <v>3</v>
      </c>
      <c r="E1" s="9" t="s">
        <v>4</v>
      </c>
      <c r="F1" s="9" t="s">
        <v>1</v>
      </c>
      <c r="G1" s="9" t="s">
        <v>23</v>
      </c>
      <c r="H1" s="9" t="s">
        <v>12</v>
      </c>
      <c r="I1" s="9" t="s">
        <v>13</v>
      </c>
      <c r="J1" s="9" t="s">
        <v>24</v>
      </c>
      <c r="K1" s="9" t="s">
        <v>25</v>
      </c>
    </row>
    <row r="2" spans="1:13" x14ac:dyDescent="0.25">
      <c r="A2" s="10">
        <v>1</v>
      </c>
      <c r="B2" s="10">
        <v>102</v>
      </c>
      <c r="C2" s="10" t="s">
        <v>26</v>
      </c>
      <c r="D2" s="10" t="s">
        <v>37</v>
      </c>
      <c r="E2" s="11">
        <v>39417</v>
      </c>
      <c r="F2" s="10" t="s">
        <v>52</v>
      </c>
      <c r="G2" s="10">
        <v>89</v>
      </c>
      <c r="H2" s="10">
        <v>74</v>
      </c>
      <c r="I2" s="10">
        <v>89</v>
      </c>
      <c r="J2" s="10">
        <v>74</v>
      </c>
      <c r="K2" s="10">
        <v>54</v>
      </c>
    </row>
    <row r="3" spans="1:13" x14ac:dyDescent="0.25">
      <c r="A3" s="10">
        <v>2</v>
      </c>
      <c r="B3" s="10">
        <v>103</v>
      </c>
      <c r="C3" s="10" t="s">
        <v>28</v>
      </c>
      <c r="D3" s="10" t="s">
        <v>38</v>
      </c>
      <c r="E3" s="10" t="s">
        <v>48</v>
      </c>
      <c r="F3" s="10" t="s">
        <v>53</v>
      </c>
      <c r="G3" s="10">
        <v>75</v>
      </c>
      <c r="H3" s="10">
        <v>94</v>
      </c>
      <c r="I3" s="10">
        <v>75</v>
      </c>
      <c r="J3" s="10">
        <v>94</v>
      </c>
      <c r="K3" s="10">
        <v>90</v>
      </c>
    </row>
    <row r="4" spans="1:13" x14ac:dyDescent="0.25">
      <c r="A4" s="10">
        <v>3</v>
      </c>
      <c r="B4" s="10">
        <v>104</v>
      </c>
      <c r="C4" s="10" t="s">
        <v>27</v>
      </c>
      <c r="D4" s="10" t="s">
        <v>39</v>
      </c>
      <c r="E4" s="11">
        <v>38295</v>
      </c>
      <c r="F4" s="10" t="s">
        <v>54</v>
      </c>
      <c r="G4" s="10">
        <v>74</v>
      </c>
      <c r="H4" s="10">
        <v>94</v>
      </c>
      <c r="I4" s="10">
        <v>74</v>
      </c>
      <c r="J4" s="10">
        <v>94</v>
      </c>
      <c r="K4" s="10">
        <v>73</v>
      </c>
    </row>
    <row r="5" spans="1:13" x14ac:dyDescent="0.25">
      <c r="A5" s="10">
        <v>4</v>
      </c>
      <c r="B5" s="10">
        <v>105</v>
      </c>
      <c r="C5" s="10" t="s">
        <v>29</v>
      </c>
      <c r="D5" s="10" t="s">
        <v>40</v>
      </c>
      <c r="E5" s="11">
        <v>37568</v>
      </c>
      <c r="F5" s="10" t="s">
        <v>55</v>
      </c>
      <c r="G5" s="10">
        <v>54</v>
      </c>
      <c r="H5" s="10">
        <v>99</v>
      </c>
      <c r="I5" s="10">
        <v>54</v>
      </c>
      <c r="J5" s="10">
        <v>99</v>
      </c>
      <c r="K5" s="10">
        <v>62</v>
      </c>
    </row>
    <row r="6" spans="1:13" x14ac:dyDescent="0.25">
      <c r="A6" s="10">
        <v>5</v>
      </c>
      <c r="B6" s="10">
        <v>106</v>
      </c>
      <c r="C6" s="10" t="s">
        <v>30</v>
      </c>
      <c r="D6" s="10" t="s">
        <v>41</v>
      </c>
      <c r="E6" s="11">
        <v>40453</v>
      </c>
      <c r="F6" s="10" t="s">
        <v>56</v>
      </c>
      <c r="G6" s="10">
        <v>90</v>
      </c>
      <c r="H6" s="10">
        <v>34</v>
      </c>
      <c r="I6" s="10">
        <v>90</v>
      </c>
      <c r="J6" s="10">
        <v>34</v>
      </c>
      <c r="K6" s="10">
        <v>88</v>
      </c>
    </row>
    <row r="7" spans="1:13" x14ac:dyDescent="0.25">
      <c r="A7" s="10">
        <v>6</v>
      </c>
      <c r="B7" s="10">
        <v>107</v>
      </c>
      <c r="C7" s="10" t="s">
        <v>31</v>
      </c>
      <c r="D7" s="10" t="s">
        <v>43</v>
      </c>
      <c r="E7" s="11">
        <v>39417</v>
      </c>
      <c r="F7" s="10" t="s">
        <v>57</v>
      </c>
      <c r="G7" s="10">
        <v>73</v>
      </c>
      <c r="H7" s="10">
        <v>78</v>
      </c>
      <c r="I7" s="10">
        <v>73</v>
      </c>
      <c r="J7" s="10">
        <v>78</v>
      </c>
      <c r="K7" s="10">
        <v>72</v>
      </c>
    </row>
    <row r="8" spans="1:13" x14ac:dyDescent="0.25">
      <c r="A8" s="10">
        <v>7</v>
      </c>
      <c r="B8" s="10">
        <v>108</v>
      </c>
      <c r="C8" s="10" t="s">
        <v>32</v>
      </c>
      <c r="D8" s="10" t="s">
        <v>42</v>
      </c>
      <c r="E8" s="10" t="s">
        <v>48</v>
      </c>
      <c r="F8" s="10" t="s">
        <v>58</v>
      </c>
      <c r="G8" s="10">
        <v>62</v>
      </c>
      <c r="H8" s="10">
        <v>98</v>
      </c>
      <c r="I8" s="10">
        <v>62</v>
      </c>
      <c r="J8" s="10">
        <v>98</v>
      </c>
      <c r="K8" s="10">
        <v>73</v>
      </c>
    </row>
    <row r="9" spans="1:13" x14ac:dyDescent="0.25">
      <c r="A9" s="10">
        <v>8</v>
      </c>
      <c r="B9" s="10">
        <v>109</v>
      </c>
      <c r="C9" s="10" t="s">
        <v>33</v>
      </c>
      <c r="D9" s="10" t="s">
        <v>44</v>
      </c>
      <c r="E9" s="11" t="s">
        <v>49</v>
      </c>
      <c r="F9" s="10" t="s">
        <v>52</v>
      </c>
      <c r="G9" s="10">
        <v>88</v>
      </c>
      <c r="H9" s="10">
        <v>73</v>
      </c>
      <c r="I9" s="10">
        <v>88</v>
      </c>
      <c r="J9" s="10">
        <v>73</v>
      </c>
      <c r="K9" s="10">
        <v>90</v>
      </c>
    </row>
    <row r="10" spans="1:13" x14ac:dyDescent="0.25">
      <c r="A10" s="10">
        <v>9</v>
      </c>
      <c r="B10" s="10">
        <v>110</v>
      </c>
      <c r="C10" s="10" t="s">
        <v>34</v>
      </c>
      <c r="D10" s="10" t="s">
        <v>45</v>
      </c>
      <c r="E10" s="11" t="s">
        <v>51</v>
      </c>
      <c r="F10" s="10" t="s">
        <v>55</v>
      </c>
      <c r="G10" s="10">
        <v>72</v>
      </c>
      <c r="H10" s="10">
        <v>90</v>
      </c>
      <c r="I10" s="10">
        <v>72</v>
      </c>
      <c r="J10" s="10">
        <v>90</v>
      </c>
      <c r="K10" s="10">
        <v>35</v>
      </c>
    </row>
    <row r="11" spans="1:13" x14ac:dyDescent="0.25">
      <c r="A11" s="10">
        <v>10</v>
      </c>
      <c r="B11" s="10">
        <v>111</v>
      </c>
      <c r="C11" s="10" t="s">
        <v>35</v>
      </c>
      <c r="D11" s="10" t="s">
        <v>46</v>
      </c>
      <c r="E11" s="11" t="s">
        <v>50</v>
      </c>
      <c r="F11" s="10" t="s">
        <v>53</v>
      </c>
      <c r="G11" s="10">
        <v>69</v>
      </c>
      <c r="H11" s="10">
        <v>35</v>
      </c>
      <c r="I11" s="10">
        <v>69</v>
      </c>
      <c r="J11" s="10">
        <v>35</v>
      </c>
      <c r="K11" s="10">
        <v>82</v>
      </c>
    </row>
    <row r="12" spans="1:13" x14ac:dyDescent="0.25">
      <c r="A12" s="10">
        <v>11</v>
      </c>
      <c r="B12" s="10">
        <v>112</v>
      </c>
      <c r="C12" s="10" t="s">
        <v>36</v>
      </c>
      <c r="D12" s="10" t="s">
        <v>47</v>
      </c>
      <c r="E12" s="11">
        <v>37956</v>
      </c>
      <c r="F12" s="10" t="s">
        <v>59</v>
      </c>
      <c r="G12" s="10">
        <v>89</v>
      </c>
      <c r="H12" s="10">
        <v>82</v>
      </c>
      <c r="I12" s="10">
        <v>89</v>
      </c>
      <c r="J12" s="10">
        <v>82</v>
      </c>
      <c r="K12" s="10">
        <v>89</v>
      </c>
    </row>
    <row r="14" spans="1:13" x14ac:dyDescent="0.25">
      <c r="E14" s="8"/>
    </row>
    <row r="15" spans="1:13" x14ac:dyDescent="0.25">
      <c r="E15" s="8"/>
    </row>
    <row r="16" spans="1:13" x14ac:dyDescent="0.25">
      <c r="E16" s="8"/>
      <c r="L16" t="s">
        <v>61</v>
      </c>
      <c r="M16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Anas Khan</cp:lastModifiedBy>
  <dcterms:created xsi:type="dcterms:W3CDTF">2023-12-23T10:20:11Z</dcterms:created>
  <dcterms:modified xsi:type="dcterms:W3CDTF">2024-01-02T16:52:11Z</dcterms:modified>
</cp:coreProperties>
</file>