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Recrut\"/>
    </mc:Choice>
  </mc:AlternateContent>
  <xr:revisionPtr revIDLastSave="0" documentId="13_ncr:1_{79F921EA-1B6B-49D6-83BB-D3CD4613B6DC}" xr6:coauthVersionLast="47" xr6:coauthVersionMax="47" xr10:uidLastSave="{00000000-0000-0000-0000-000000000000}"/>
  <bookViews>
    <workbookView xWindow="-120" yWindow="-120" windowWidth="20640" windowHeight="11160" activeTab="1" xr2:uid="{B0C69DC1-A069-4A20-BF0C-71885CC61F37}"/>
  </bookViews>
  <sheets>
    <sheet name="Regulasi" sheetId="1" r:id="rId1"/>
    <sheet name="Sheet1" sheetId="3" r:id="rId2"/>
    <sheet name="Kriteria" sheetId="2" r:id="rId3"/>
  </sheets>
  <definedNames>
    <definedName name="_xlnm._FilterDatabase" localSheetId="1" hidden="1">Sheet1!$C$2:$F$21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15" i="1"/>
  <c r="D16" i="1"/>
  <c r="D17" i="1"/>
  <c r="D18" i="1"/>
  <c r="D14" i="1"/>
  <c r="F15" i="1"/>
  <c r="F16" i="1"/>
  <c r="F17" i="1"/>
  <c r="F18" i="1"/>
  <c r="F14" i="1"/>
  <c r="E15" i="1"/>
  <c r="E16" i="1"/>
  <c r="E17" i="1"/>
  <c r="E18" i="1"/>
  <c r="E14" i="1"/>
  <c r="C14" i="1"/>
  <c r="C15" i="1"/>
  <c r="C16" i="1"/>
  <c r="C17" i="1"/>
  <c r="C18" i="1"/>
  <c r="B18" i="1"/>
  <c r="B17" i="1"/>
  <c r="B16" i="1"/>
  <c r="B15" i="1"/>
  <c r="B14" i="1"/>
  <c r="B25" i="1" l="1"/>
  <c r="B23" i="1"/>
  <c r="B24" i="1"/>
  <c r="C24" i="1" s="1"/>
  <c r="B27" i="1"/>
  <c r="B26" i="1"/>
  <c r="C23" i="1" l="1"/>
  <c r="C27" i="1"/>
  <c r="C25" i="1"/>
  <c r="C26" i="1"/>
</calcChain>
</file>

<file path=xl/sharedStrings.xml><?xml version="1.0" encoding="utf-8"?>
<sst xmlns="http://schemas.openxmlformats.org/spreadsheetml/2006/main" count="204" uniqueCount="84">
  <si>
    <t>SISTEM PENDUKUNG KEPUTUSAN SELEKSI KANDIDAT</t>
  </si>
  <si>
    <t>DATA</t>
  </si>
  <si>
    <t>PENGALAMAN</t>
  </si>
  <si>
    <t>JENJANG PENDIDIKAN</t>
  </si>
  <si>
    <t>BENEFIT</t>
  </si>
  <si>
    <t>IPK</t>
  </si>
  <si>
    <t>JENIS KELAMIN</t>
  </si>
  <si>
    <t>COST</t>
  </si>
  <si>
    <t>ALTERNATIVE</t>
  </si>
  <si>
    <t>RAIHAN UTAMA</t>
  </si>
  <si>
    <t>ANAS MUSTAQIN</t>
  </si>
  <si>
    <t>ANDRI WICAKSONO</t>
  </si>
  <si>
    <t>MARIA ANASTASIA</t>
  </si>
  <si>
    <t>DEVIAN PRATAMA</t>
  </si>
  <si>
    <t>NORMALISASI</t>
  </si>
  <si>
    <t>BOBOT</t>
  </si>
  <si>
    <t>PERANGKINGAN</t>
  </si>
  <si>
    <t>JUMLAH TOTAL</t>
  </si>
  <si>
    <t>RANGKING</t>
  </si>
  <si>
    <t>teknik listrik</t>
  </si>
  <si>
    <t>3.78</t>
  </si>
  <si>
    <t>teknik informatika</t>
  </si>
  <si>
    <t>3.80</t>
  </si>
  <si>
    <t>teknik industri</t>
  </si>
  <si>
    <t>3.89</t>
  </si>
  <si>
    <t>ekonomi bisnis</t>
  </si>
  <si>
    <t>2.89</t>
  </si>
  <si>
    <t>mekatronika medis</t>
  </si>
  <si>
    <t>3.67</t>
  </si>
  <si>
    <t>Ada</t>
  </si>
  <si>
    <t>Laki-Laki</t>
  </si>
  <si>
    <t>MENCARI KARYAWAN IT DEVELOPMENT</t>
  </si>
  <si>
    <t>TEKNIK INFORMATIKA</t>
  </si>
  <si>
    <t>TEKNOLOGI INFORMASI</t>
  </si>
  <si>
    <t>TEKNIK TELEKOMUNIKASI</t>
  </si>
  <si>
    <t>Bobot</t>
  </si>
  <si>
    <t>LAIN-LAIN</t>
  </si>
  <si>
    <t>2.00 - 2.25</t>
  </si>
  <si>
    <t>2.26-3.00</t>
  </si>
  <si>
    <t>3.01 - 3.50</t>
  </si>
  <si>
    <t>3.51-4.00</t>
  </si>
  <si>
    <t>1500001-2000000</t>
  </si>
  <si>
    <t>2000001-4000000</t>
  </si>
  <si>
    <t>4000001-6500000</t>
  </si>
  <si>
    <t>&gt;6500000</t>
  </si>
  <si>
    <t>&lt;1500000</t>
  </si>
  <si>
    <t>GAJI TERAKHIR</t>
  </si>
  <si>
    <t>TIDAK ADA</t>
  </si>
  <si>
    <t>ADA PENGALAMAN</t>
  </si>
  <si>
    <t>WANITA</t>
  </si>
  <si>
    <t>LAKI-LAKI</t>
  </si>
  <si>
    <t>TEKNIK ELEKTRONIKA</t>
  </si>
  <si>
    <t>GAJI KELUAR</t>
  </si>
  <si>
    <t>GAJI SAAT KELUAR</t>
  </si>
  <si>
    <t>PEREMPUAN</t>
  </si>
  <si>
    <t>&lt;= 1500000</t>
  </si>
  <si>
    <t>&gt;1500001 dan &lt;=2000000</t>
  </si>
  <si>
    <t>&gt;2000001 dan &lt;=4000000</t>
  </si>
  <si>
    <t>&gt;4000001 dan &lt;=6500000</t>
  </si>
  <si>
    <t>&gt;6500000 dan &lt;=10000000</t>
  </si>
  <si>
    <t>&gt;10000000</t>
  </si>
  <si>
    <t>GAJI</t>
  </si>
  <si>
    <t>JURUSAN</t>
  </si>
  <si>
    <t>KELAMIN</t>
  </si>
  <si>
    <t>KATEGORI</t>
  </si>
  <si>
    <t>CEK</t>
  </si>
  <si>
    <t>RANGE</t>
  </si>
  <si>
    <t>FIX</t>
  </si>
  <si>
    <t>FROM</t>
  </si>
  <si>
    <t>TO</t>
  </si>
  <si>
    <t>2.00</t>
  </si>
  <si>
    <t>2.25</t>
  </si>
  <si>
    <t>2.26</t>
  </si>
  <si>
    <t>3.00</t>
  </si>
  <si>
    <t>3.50</t>
  </si>
  <si>
    <t>3.01</t>
  </si>
  <si>
    <t>3.51</t>
  </si>
  <si>
    <t>4.00</t>
  </si>
  <si>
    <t>pengalaman,kelamin,jurusan,ipk,gaji\</t>
  </si>
  <si>
    <t>Alternatif</t>
  </si>
  <si>
    <t>1 = BENEFIT, 2 = COST</t>
  </si>
  <si>
    <t>id_alternatif</t>
  </si>
  <si>
    <t>id_kriteria</t>
  </si>
  <si>
    <t>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</si>
</sst>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164" fontId="0" fillId="0" borderId="1" xfId="0" applyNumberFormat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E7D5-4EED-4EB0-BC1D-2B2DFC712137}">
  <dimension ref="A1:S36"/>
  <sheetViews>
    <sheetView zoomScale="85" zoomScaleNormal="85" workbookViewId="0">
      <selection activeCell="B23" sqref="B23:B27"/>
    </sheetView>
  </sheetViews>
  <sheetFormatPr defaultRowHeight="15" x14ac:dyDescent="0.25"/>
  <cols>
    <col min="1" max="1" width="22.5703125" customWidth="1"/>
    <col min="2" max="2" width="24.85546875" bestFit="1" customWidth="1"/>
    <col min="3" max="3" width="12.28515625" customWidth="1"/>
    <col min="4" max="4" width="19.5703125" bestFit="1" customWidth="1"/>
    <col min="5" max="5" width="19.5703125" customWidth="1"/>
    <col min="6" max="6" width="16.28515625" bestFit="1" customWidth="1"/>
    <col min="9" max="9" width="23.5703125" bestFit="1" customWidth="1"/>
    <col min="10" max="11" width="9.140625" customWidth="1"/>
    <col min="12" max="12" width="23.28515625" bestFit="1" customWidth="1"/>
    <col min="15" max="15" width="18.28515625" bestFit="1" customWidth="1"/>
    <col min="18" max="18" width="14.28515625" bestFit="1" customWidth="1"/>
  </cols>
  <sheetData>
    <row r="1" spans="1:19" x14ac:dyDescent="0.25">
      <c r="A1" s="21" t="s">
        <v>0</v>
      </c>
      <c r="B1" s="21"/>
      <c r="C1" s="21"/>
      <c r="D1" s="21"/>
      <c r="E1" s="21"/>
      <c r="F1" s="21"/>
    </row>
    <row r="2" spans="1:19" x14ac:dyDescent="0.25">
      <c r="A2" s="3" t="s">
        <v>1</v>
      </c>
      <c r="B2" s="2" t="s">
        <v>3</v>
      </c>
      <c r="C2" s="2" t="s">
        <v>5</v>
      </c>
      <c r="D2" s="2" t="s">
        <v>53</v>
      </c>
      <c r="E2" s="2" t="s">
        <v>2</v>
      </c>
      <c r="F2" s="2" t="s">
        <v>6</v>
      </c>
    </row>
    <row r="3" spans="1:19" x14ac:dyDescent="0.25">
      <c r="A3" s="4" t="s">
        <v>8</v>
      </c>
      <c r="B3" s="4" t="s">
        <v>4</v>
      </c>
      <c r="C3" s="4" t="s">
        <v>4</v>
      </c>
      <c r="D3" s="4" t="s">
        <v>7</v>
      </c>
      <c r="E3" s="4" t="s">
        <v>4</v>
      </c>
      <c r="F3" s="4" t="s">
        <v>4</v>
      </c>
      <c r="I3" s="10" t="s">
        <v>5</v>
      </c>
      <c r="J3" s="10" t="s">
        <v>35</v>
      </c>
      <c r="L3" s="10" t="s">
        <v>46</v>
      </c>
      <c r="M3" s="10" t="s">
        <v>35</v>
      </c>
      <c r="O3" s="10" t="s">
        <v>2</v>
      </c>
      <c r="P3" s="10" t="s">
        <v>35</v>
      </c>
      <c r="R3" s="10" t="s">
        <v>6</v>
      </c>
      <c r="S3" s="10" t="s">
        <v>35</v>
      </c>
    </row>
    <row r="4" spans="1:19" x14ac:dyDescent="0.25">
      <c r="A4" s="1" t="s">
        <v>9</v>
      </c>
      <c r="B4" s="3">
        <v>20</v>
      </c>
      <c r="C4" s="3">
        <v>80</v>
      </c>
      <c r="D4" s="17">
        <v>70</v>
      </c>
      <c r="E4" s="3">
        <v>80</v>
      </c>
      <c r="F4" s="3">
        <v>80</v>
      </c>
      <c r="I4" s="3" t="s">
        <v>37</v>
      </c>
      <c r="J4" s="3">
        <v>50</v>
      </c>
      <c r="L4" s="3" t="s">
        <v>55</v>
      </c>
      <c r="M4" s="3">
        <v>10</v>
      </c>
      <c r="O4" s="3" t="s">
        <v>47</v>
      </c>
      <c r="P4" s="3">
        <v>20</v>
      </c>
      <c r="R4" s="3" t="s">
        <v>49</v>
      </c>
      <c r="S4" s="3">
        <v>20</v>
      </c>
    </row>
    <row r="5" spans="1:19" x14ac:dyDescent="0.25">
      <c r="A5" s="1" t="s">
        <v>10</v>
      </c>
      <c r="B5" s="3">
        <v>70</v>
      </c>
      <c r="C5" s="3">
        <v>80</v>
      </c>
      <c r="D5" s="17">
        <v>60</v>
      </c>
      <c r="E5" s="3">
        <v>80</v>
      </c>
      <c r="F5" s="3">
        <v>80</v>
      </c>
      <c r="I5" s="3" t="s">
        <v>38</v>
      </c>
      <c r="J5" s="3">
        <v>60</v>
      </c>
      <c r="L5" s="3" t="s">
        <v>56</v>
      </c>
      <c r="M5" s="3">
        <v>50</v>
      </c>
      <c r="O5" s="3" t="s">
        <v>48</v>
      </c>
      <c r="P5" s="3">
        <v>80</v>
      </c>
      <c r="R5" s="3" t="s">
        <v>50</v>
      </c>
      <c r="S5" s="3">
        <v>80</v>
      </c>
    </row>
    <row r="6" spans="1:19" x14ac:dyDescent="0.25">
      <c r="A6" s="1" t="s">
        <v>11</v>
      </c>
      <c r="B6" s="3">
        <v>20</v>
      </c>
      <c r="C6" s="3">
        <v>80</v>
      </c>
      <c r="D6" s="17">
        <v>50</v>
      </c>
      <c r="E6" s="3">
        <v>80</v>
      </c>
      <c r="F6" s="3">
        <v>80</v>
      </c>
      <c r="I6" s="3" t="s">
        <v>39</v>
      </c>
      <c r="J6" s="3">
        <v>70</v>
      </c>
      <c r="L6" s="3" t="s">
        <v>57</v>
      </c>
      <c r="M6" s="3">
        <v>60</v>
      </c>
    </row>
    <row r="7" spans="1:19" x14ac:dyDescent="0.25">
      <c r="A7" s="1" t="s">
        <v>12</v>
      </c>
      <c r="B7" s="3">
        <v>20</v>
      </c>
      <c r="C7" s="3">
        <v>60</v>
      </c>
      <c r="D7" s="17">
        <v>70</v>
      </c>
      <c r="E7" s="3">
        <v>80</v>
      </c>
      <c r="F7" s="3">
        <v>20</v>
      </c>
      <c r="I7" s="3" t="s">
        <v>40</v>
      </c>
      <c r="J7" s="3">
        <v>80</v>
      </c>
      <c r="L7" s="3" t="s">
        <v>58</v>
      </c>
      <c r="M7" s="3">
        <v>70</v>
      </c>
    </row>
    <row r="8" spans="1:19" x14ac:dyDescent="0.25">
      <c r="A8" s="1" t="s">
        <v>13</v>
      </c>
      <c r="B8" s="3">
        <v>20</v>
      </c>
      <c r="C8" s="3">
        <v>80</v>
      </c>
      <c r="D8" s="17">
        <v>80</v>
      </c>
      <c r="E8" s="3">
        <v>80</v>
      </c>
      <c r="F8" s="3">
        <v>80</v>
      </c>
      <c r="L8" s="3" t="s">
        <v>59</v>
      </c>
      <c r="M8" s="3">
        <v>80</v>
      </c>
    </row>
    <row r="9" spans="1:19" x14ac:dyDescent="0.25">
      <c r="L9" s="3" t="s">
        <v>60</v>
      </c>
      <c r="M9" s="3">
        <v>100</v>
      </c>
    </row>
    <row r="10" spans="1:19" x14ac:dyDescent="0.25">
      <c r="B10">
        <f>20/70</f>
        <v>0.2857142857142857</v>
      </c>
    </row>
    <row r="11" spans="1:19" x14ac:dyDescent="0.25">
      <c r="A11" s="22" t="s">
        <v>14</v>
      </c>
      <c r="B11" s="22"/>
      <c r="C11" s="22"/>
      <c r="D11" s="22"/>
      <c r="E11" s="22"/>
      <c r="F11" s="22"/>
      <c r="I11" s="11" t="s">
        <v>3</v>
      </c>
      <c r="J11" s="11" t="s">
        <v>35</v>
      </c>
    </row>
    <row r="12" spans="1:19" x14ac:dyDescent="0.25">
      <c r="A12" s="3" t="s">
        <v>1</v>
      </c>
      <c r="B12" s="2" t="s">
        <v>3</v>
      </c>
      <c r="C12" s="2" t="s">
        <v>5</v>
      </c>
      <c r="D12" s="2" t="s">
        <v>53</v>
      </c>
      <c r="E12" s="2" t="s">
        <v>2</v>
      </c>
      <c r="F12" s="2" t="s">
        <v>6</v>
      </c>
      <c r="I12" s="12" t="s">
        <v>36</v>
      </c>
      <c r="J12" s="3">
        <v>20</v>
      </c>
    </row>
    <row r="13" spans="1:19" x14ac:dyDescent="0.25">
      <c r="A13" s="5" t="s">
        <v>15</v>
      </c>
      <c r="B13" s="8">
        <v>0.2</v>
      </c>
      <c r="C13" s="8">
        <v>0.2</v>
      </c>
      <c r="D13" s="8">
        <v>0.1</v>
      </c>
      <c r="E13" s="8">
        <v>0.2</v>
      </c>
      <c r="F13" s="8">
        <v>0.3</v>
      </c>
      <c r="I13" s="12" t="s">
        <v>51</v>
      </c>
      <c r="J13" s="3">
        <v>40</v>
      </c>
    </row>
    <row r="14" spans="1:19" x14ac:dyDescent="0.25">
      <c r="A14" s="1" t="s">
        <v>9</v>
      </c>
      <c r="B14" s="13">
        <f>IF($B$3="BENEFIT",B4/MAX($B$4:$B$8),MIN($B$4:$B$8)/B4)</f>
        <v>0.2857142857142857</v>
      </c>
      <c r="C14" s="13">
        <f>IF($C$4="BENEFIT",C4/MAX($C$4:$C$8),MIN($C$4:$C$8)/C4)</f>
        <v>0.75</v>
      </c>
      <c r="D14" s="18">
        <f>IF($D$3="COST",MIN($D$4:$D$8)/D4)</f>
        <v>0.7142857142857143</v>
      </c>
      <c r="E14" s="13">
        <f>IF($E$3="BENEFIT",E4/MAX($E$4:$E$8),MIN($E$4:$E$8)/E4)</f>
        <v>1</v>
      </c>
      <c r="F14" s="13">
        <f>IF($F$3="BENEFIT",F4/MAX($F$4:$F$8),MIN($F$4:$F$8)/F4)</f>
        <v>1</v>
      </c>
      <c r="I14" s="12" t="s">
        <v>34</v>
      </c>
      <c r="J14" s="3">
        <v>50</v>
      </c>
    </row>
    <row r="15" spans="1:19" x14ac:dyDescent="0.25">
      <c r="A15" s="1" t="s">
        <v>10</v>
      </c>
      <c r="B15" s="13">
        <f>IF($B$3="BENEFIT",B5/MAX($B$4:$B$8),MIN($B$4:$B$8)/B5)</f>
        <v>1</v>
      </c>
      <c r="C15" s="13">
        <f t="shared" ref="C15:C18" si="0">IF($C$4="BENEFIT",C5/MAX($C$4:$C$8),MIN($C$4:$C$8)/C5)</f>
        <v>0.75</v>
      </c>
      <c r="D15" s="18">
        <f t="shared" ref="D15:D18" si="1">IF($D$3="COST",MIN($D$4:$D$8)/D5)</f>
        <v>0.83333333333333337</v>
      </c>
      <c r="E15" s="13">
        <f t="shared" ref="E15:E18" si="2">IF($E$3="BENEFIT",E5/MAX($E$4:$E$8),MIN($E$4:$E$8)/E5)</f>
        <v>1</v>
      </c>
      <c r="F15" s="13">
        <f t="shared" ref="F15:F18" si="3">IF($F$3="BENEFIT",F5/MAX($F$4:$F$8),MIN($F$4:$F$8)/F5)</f>
        <v>1</v>
      </c>
      <c r="I15" s="12" t="s">
        <v>32</v>
      </c>
      <c r="J15" s="3">
        <v>60</v>
      </c>
    </row>
    <row r="16" spans="1:19" x14ac:dyDescent="0.25">
      <c r="A16" s="1" t="s">
        <v>11</v>
      </c>
      <c r="B16" s="13">
        <f>IF($B$3="BENEFIT",B6/MAX($B$4:$B$8),MIN($B$4:$B$8)/B6)</f>
        <v>0.2857142857142857</v>
      </c>
      <c r="C16" s="13">
        <f t="shared" si="0"/>
        <v>0.75</v>
      </c>
      <c r="D16" s="18">
        <f t="shared" si="1"/>
        <v>1</v>
      </c>
      <c r="E16" s="13">
        <f t="shared" si="2"/>
        <v>1</v>
      </c>
      <c r="F16" s="13">
        <f t="shared" si="3"/>
        <v>1</v>
      </c>
      <c r="I16" s="12" t="s">
        <v>33</v>
      </c>
      <c r="J16" s="3">
        <v>70</v>
      </c>
    </row>
    <row r="17" spans="1:6" x14ac:dyDescent="0.25">
      <c r="A17" s="1" t="s">
        <v>12</v>
      </c>
      <c r="B17" s="13">
        <f>IF($B$3="BENEFIT",B7/MAX($B$4:$B$8),MIN($B$4:$B$8)/B7)</f>
        <v>0.2857142857142857</v>
      </c>
      <c r="C17" s="13">
        <f t="shared" si="0"/>
        <v>1</v>
      </c>
      <c r="D17" s="18">
        <f t="shared" si="1"/>
        <v>0.7142857142857143</v>
      </c>
      <c r="E17" s="13">
        <f t="shared" si="2"/>
        <v>1</v>
      </c>
      <c r="F17" s="13">
        <f t="shared" si="3"/>
        <v>0.25</v>
      </c>
    </row>
    <row r="18" spans="1:6" x14ac:dyDescent="0.25">
      <c r="A18" s="1" t="s">
        <v>13</v>
      </c>
      <c r="B18" s="13">
        <f>IF($B$3="BENEFIT",B8/MAX($B$4:$B$8),MIN($B$4:$B$8)/B8)</f>
        <v>0.2857142857142857</v>
      </c>
      <c r="C18" s="13">
        <f t="shared" si="0"/>
        <v>0.75</v>
      </c>
      <c r="D18" s="18">
        <f t="shared" si="1"/>
        <v>0.625</v>
      </c>
      <c r="E18" s="13">
        <f t="shared" si="2"/>
        <v>1</v>
      </c>
      <c r="F18" s="13">
        <f t="shared" si="3"/>
        <v>1</v>
      </c>
    </row>
    <row r="20" spans="1:6" x14ac:dyDescent="0.25">
      <c r="A20" s="20" t="s">
        <v>31</v>
      </c>
      <c r="B20" s="20"/>
      <c r="C20" s="20"/>
      <c r="D20" s="20"/>
    </row>
    <row r="21" spans="1:6" x14ac:dyDescent="0.25">
      <c r="A21" s="19" t="s">
        <v>16</v>
      </c>
      <c r="B21" s="19"/>
      <c r="C21" s="19"/>
      <c r="D21" s="19"/>
    </row>
    <row r="22" spans="1:6" x14ac:dyDescent="0.25">
      <c r="A22" s="3" t="s">
        <v>8</v>
      </c>
      <c r="B22" s="2" t="s">
        <v>17</v>
      </c>
      <c r="C22" s="26" t="s">
        <v>18</v>
      </c>
      <c r="D22" s="26"/>
    </row>
    <row r="23" spans="1:6" x14ac:dyDescent="0.25">
      <c r="A23" s="1" t="s">
        <v>9</v>
      </c>
      <c r="B23" s="3">
        <f>($B$13*B14)+($C$13*C14)+($D$13*D14)+($E$13*E14)+($F$13*F14)</f>
        <v>0.77857142857142858</v>
      </c>
      <c r="C23" s="23">
        <f>_xlfn.RANK.AVG(B23,$B$23:$B$27)</f>
        <v>3</v>
      </c>
      <c r="D23" s="23"/>
    </row>
    <row r="24" spans="1:6" x14ac:dyDescent="0.25">
      <c r="A24" s="14" t="s">
        <v>10</v>
      </c>
      <c r="B24" s="10">
        <f t="shared" ref="B24:B27" si="4">($B$13*B15)+($C$13*C15)+($D$13*D15)+($E$13*E15)+($F$13*F15)</f>
        <v>0.93333333333333335</v>
      </c>
      <c r="C24" s="25">
        <f t="shared" ref="C24:C27" si="5">_xlfn.RANK.AVG(B24,$B$23:$B$27)</f>
        <v>1</v>
      </c>
      <c r="D24" s="25"/>
    </row>
    <row r="25" spans="1:6" x14ac:dyDescent="0.25">
      <c r="A25" s="1" t="s">
        <v>11</v>
      </c>
      <c r="B25" s="3">
        <f t="shared" si="4"/>
        <v>0.80714285714285716</v>
      </c>
      <c r="C25" s="23">
        <f t="shared" si="5"/>
        <v>2</v>
      </c>
      <c r="D25" s="23"/>
    </row>
    <row r="26" spans="1:6" x14ac:dyDescent="0.25">
      <c r="A26" s="15" t="s">
        <v>12</v>
      </c>
      <c r="B26" s="16">
        <f t="shared" si="4"/>
        <v>0.60357142857142865</v>
      </c>
      <c r="C26" s="24">
        <f t="shared" si="5"/>
        <v>5</v>
      </c>
      <c r="D26" s="24"/>
    </row>
    <row r="27" spans="1:6" x14ac:dyDescent="0.25">
      <c r="A27" s="1" t="s">
        <v>13</v>
      </c>
      <c r="B27" s="3">
        <f t="shared" si="4"/>
        <v>0.76964285714285718</v>
      </c>
      <c r="C27" s="23">
        <f t="shared" si="5"/>
        <v>4</v>
      </c>
      <c r="D27" s="23"/>
    </row>
    <row r="28" spans="1:6" x14ac:dyDescent="0.25">
      <c r="C28" s="6"/>
      <c r="D28" s="6"/>
    </row>
    <row r="31" spans="1:6" x14ac:dyDescent="0.25">
      <c r="A31" s="10" t="s">
        <v>1</v>
      </c>
      <c r="B31" s="2" t="s">
        <v>3</v>
      </c>
      <c r="C31" s="2" t="s">
        <v>5</v>
      </c>
      <c r="D31" s="2" t="s">
        <v>52</v>
      </c>
      <c r="E31" s="2" t="s">
        <v>2</v>
      </c>
      <c r="F31" s="2" t="s">
        <v>6</v>
      </c>
    </row>
    <row r="32" spans="1:6" x14ac:dyDescent="0.25">
      <c r="A32" s="1" t="s">
        <v>9</v>
      </c>
      <c r="B32" s="1" t="s">
        <v>19</v>
      </c>
      <c r="C32" s="3" t="s">
        <v>20</v>
      </c>
      <c r="D32" s="7">
        <v>4900000</v>
      </c>
      <c r="E32" s="9" t="s">
        <v>29</v>
      </c>
      <c r="F32" s="9" t="s">
        <v>30</v>
      </c>
    </row>
    <row r="33" spans="1:6" x14ac:dyDescent="0.25">
      <c r="A33" s="1" t="s">
        <v>10</v>
      </c>
      <c r="B33" s="1" t="s">
        <v>21</v>
      </c>
      <c r="C33" s="3" t="s">
        <v>22</v>
      </c>
      <c r="D33" s="7">
        <v>2500000</v>
      </c>
      <c r="E33" s="9" t="s">
        <v>29</v>
      </c>
      <c r="F33" s="9" t="s">
        <v>30</v>
      </c>
    </row>
    <row r="34" spans="1:6" x14ac:dyDescent="0.25">
      <c r="A34" s="1" t="s">
        <v>11</v>
      </c>
      <c r="B34" s="1" t="s">
        <v>23</v>
      </c>
      <c r="C34" s="3" t="s">
        <v>24</v>
      </c>
      <c r="D34" s="7">
        <v>2000000</v>
      </c>
      <c r="E34" s="9" t="s">
        <v>29</v>
      </c>
      <c r="F34" s="9" t="s">
        <v>30</v>
      </c>
    </row>
    <row r="35" spans="1:6" x14ac:dyDescent="0.25">
      <c r="A35" s="1" t="s">
        <v>12</v>
      </c>
      <c r="B35" s="1" t="s">
        <v>25</v>
      </c>
      <c r="C35" s="3" t="s">
        <v>26</v>
      </c>
      <c r="D35" s="7">
        <v>4500000</v>
      </c>
      <c r="E35" s="9" t="s">
        <v>29</v>
      </c>
      <c r="F35" s="9" t="s">
        <v>54</v>
      </c>
    </row>
    <row r="36" spans="1:6" x14ac:dyDescent="0.25">
      <c r="A36" s="1" t="s">
        <v>13</v>
      </c>
      <c r="B36" s="1" t="s">
        <v>27</v>
      </c>
      <c r="C36" s="3" t="s">
        <v>28</v>
      </c>
      <c r="D36" s="7">
        <v>7000000</v>
      </c>
      <c r="E36" s="9" t="s">
        <v>29</v>
      </c>
      <c r="F36" s="9" t="s">
        <v>30</v>
      </c>
    </row>
  </sheetData>
  <mergeCells count="10">
    <mergeCell ref="A21:D21"/>
    <mergeCell ref="A20:D20"/>
    <mergeCell ref="A1:F1"/>
    <mergeCell ref="A11:F11"/>
    <mergeCell ref="C27:D27"/>
    <mergeCell ref="C26:D26"/>
    <mergeCell ref="C25:D25"/>
    <mergeCell ref="C24:D24"/>
    <mergeCell ref="C23:D23"/>
    <mergeCell ref="C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CE4-5C1D-481A-998F-14E008E878DC}">
  <dimension ref="A1:O22"/>
  <sheetViews>
    <sheetView tabSelected="1" workbookViewId="0">
      <selection activeCell="G16" sqref="G1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7.140625" bestFit="1" customWidth="1"/>
    <col min="4" max="4" width="9" bestFit="1" customWidth="1"/>
    <col min="5" max="5" width="23.5703125" bestFit="1" customWidth="1"/>
    <col min="6" max="6" width="9.42578125" bestFit="1" customWidth="1"/>
    <col min="7" max="7" width="9.42578125" customWidth="1"/>
    <col min="8" max="8" width="19.7109375" hidden="1" customWidth="1"/>
    <col min="10" max="10" width="12" bestFit="1" customWidth="1"/>
    <col min="11" max="11" width="13.85546875" bestFit="1" customWidth="1"/>
    <col min="12" max="12" width="9.5703125" bestFit="1" customWidth="1"/>
    <col min="13" max="14" width="9.5703125" customWidth="1"/>
  </cols>
  <sheetData>
    <row r="1" spans="1:15" x14ac:dyDescent="0.25">
      <c r="A1" t="s">
        <v>83</v>
      </c>
      <c r="J1" t="s">
        <v>79</v>
      </c>
    </row>
    <row r="2" spans="1:15" x14ac:dyDescent="0.25">
      <c r="A2" s="1" t="s">
        <v>82</v>
      </c>
      <c r="B2" s="1" t="s">
        <v>81</v>
      </c>
      <c r="C2" s="1" t="s">
        <v>65</v>
      </c>
      <c r="D2" s="1" t="s">
        <v>68</v>
      </c>
      <c r="E2" s="1" t="s">
        <v>69</v>
      </c>
      <c r="F2" s="1" t="s">
        <v>15</v>
      </c>
      <c r="G2" s="1"/>
      <c r="H2" s="1" t="s">
        <v>64</v>
      </c>
      <c r="J2" s="1" t="s">
        <v>81</v>
      </c>
      <c r="K2" s="1" t="s">
        <v>64</v>
      </c>
      <c r="L2" s="1" t="s">
        <v>79</v>
      </c>
      <c r="M2" s="1" t="s">
        <v>35</v>
      </c>
      <c r="O2" t="s">
        <v>80</v>
      </c>
    </row>
    <row r="3" spans="1:15" x14ac:dyDescent="0.25">
      <c r="A3" s="1">
        <v>1</v>
      </c>
      <c r="B3" s="1">
        <v>1</v>
      </c>
      <c r="C3" s="1" t="s">
        <v>67</v>
      </c>
      <c r="D3" s="1"/>
      <c r="E3" s="12" t="s">
        <v>36</v>
      </c>
      <c r="F3" s="3">
        <v>20</v>
      </c>
      <c r="G3" s="3"/>
      <c r="H3" s="1" t="s">
        <v>62</v>
      </c>
      <c r="J3" s="1">
        <v>1</v>
      </c>
      <c r="K3" s="1" t="s">
        <v>62</v>
      </c>
      <c r="L3" s="1">
        <v>1</v>
      </c>
      <c r="M3" s="1">
        <v>20</v>
      </c>
    </row>
    <row r="4" spans="1:15" x14ac:dyDescent="0.25">
      <c r="A4" s="1">
        <v>2</v>
      </c>
      <c r="B4" s="1">
        <v>1</v>
      </c>
      <c r="C4" s="1" t="s">
        <v>67</v>
      </c>
      <c r="D4" s="1"/>
      <c r="E4" s="12" t="s">
        <v>51</v>
      </c>
      <c r="F4" s="3">
        <v>40</v>
      </c>
      <c r="G4" s="3"/>
      <c r="H4" s="1" t="s">
        <v>62</v>
      </c>
      <c r="J4" s="1">
        <v>2</v>
      </c>
      <c r="K4" s="1" t="s">
        <v>2</v>
      </c>
      <c r="L4" s="1">
        <v>1</v>
      </c>
      <c r="M4" s="1">
        <v>20</v>
      </c>
    </row>
    <row r="5" spans="1:15" x14ac:dyDescent="0.25">
      <c r="A5" s="1">
        <v>3</v>
      </c>
      <c r="B5" s="1">
        <v>1</v>
      </c>
      <c r="C5" s="1" t="s">
        <v>67</v>
      </c>
      <c r="D5" s="1"/>
      <c r="E5" s="12" t="s">
        <v>34</v>
      </c>
      <c r="F5" s="3">
        <v>50</v>
      </c>
      <c r="G5" s="3"/>
      <c r="H5" s="1" t="s">
        <v>62</v>
      </c>
      <c r="J5" s="1">
        <v>3</v>
      </c>
      <c r="K5" s="1" t="s">
        <v>63</v>
      </c>
      <c r="L5" s="1">
        <v>1</v>
      </c>
      <c r="M5" s="1">
        <v>30</v>
      </c>
    </row>
    <row r="6" spans="1:15" x14ac:dyDescent="0.25">
      <c r="A6" s="1">
        <v>4</v>
      </c>
      <c r="B6" s="1">
        <v>1</v>
      </c>
      <c r="C6" s="1" t="s">
        <v>67</v>
      </c>
      <c r="D6" s="1"/>
      <c r="E6" s="12" t="s">
        <v>32</v>
      </c>
      <c r="F6" s="3">
        <v>60</v>
      </c>
      <c r="G6" s="3"/>
      <c r="H6" s="1" t="s">
        <v>62</v>
      </c>
      <c r="J6" s="1">
        <v>4</v>
      </c>
      <c r="K6" s="1" t="s">
        <v>5</v>
      </c>
      <c r="L6" s="1">
        <v>1</v>
      </c>
      <c r="M6" s="1">
        <v>20</v>
      </c>
    </row>
    <row r="7" spans="1:15" x14ac:dyDescent="0.25">
      <c r="A7" s="1">
        <v>5</v>
      </c>
      <c r="B7" s="1">
        <v>1</v>
      </c>
      <c r="C7" s="1" t="s">
        <v>67</v>
      </c>
      <c r="D7" s="1"/>
      <c r="E7" s="12" t="s">
        <v>33</v>
      </c>
      <c r="F7" s="3">
        <v>70</v>
      </c>
      <c r="G7" s="3"/>
      <c r="H7" s="1" t="s">
        <v>62</v>
      </c>
      <c r="J7" s="1">
        <v>5</v>
      </c>
      <c r="K7" s="1" t="s">
        <v>61</v>
      </c>
      <c r="L7" s="1">
        <v>2</v>
      </c>
      <c r="M7" s="1">
        <v>10</v>
      </c>
      <c r="O7" t="s">
        <v>78</v>
      </c>
    </row>
    <row r="8" spans="1:15" x14ac:dyDescent="0.25">
      <c r="A8" s="1">
        <v>6</v>
      </c>
      <c r="B8" s="1">
        <v>2</v>
      </c>
      <c r="C8" s="1" t="s">
        <v>67</v>
      </c>
      <c r="D8" s="1"/>
      <c r="E8" s="3" t="s">
        <v>47</v>
      </c>
      <c r="F8" s="3">
        <v>20</v>
      </c>
      <c r="G8" s="3"/>
      <c r="H8" s="1" t="s">
        <v>2</v>
      </c>
      <c r="K8" s="27"/>
    </row>
    <row r="9" spans="1:15" x14ac:dyDescent="0.25">
      <c r="A9" s="1">
        <v>7</v>
      </c>
      <c r="B9" s="1">
        <v>2</v>
      </c>
      <c r="C9" s="1" t="s">
        <v>67</v>
      </c>
      <c r="D9" s="1"/>
      <c r="E9" s="3" t="s">
        <v>48</v>
      </c>
      <c r="F9" s="3">
        <v>80</v>
      </c>
      <c r="G9" s="3"/>
      <c r="H9" s="1" t="s">
        <v>2</v>
      </c>
    </row>
    <row r="10" spans="1:15" x14ac:dyDescent="0.25">
      <c r="A10" s="1">
        <v>8</v>
      </c>
      <c r="B10" s="1">
        <v>3</v>
      </c>
      <c r="C10" s="1" t="s">
        <v>67</v>
      </c>
      <c r="D10" s="1"/>
      <c r="E10" s="3" t="s">
        <v>49</v>
      </c>
      <c r="F10" s="3">
        <v>20</v>
      </c>
      <c r="G10" s="3"/>
      <c r="H10" s="1" t="s">
        <v>63</v>
      </c>
    </row>
    <row r="11" spans="1:15" x14ac:dyDescent="0.25">
      <c r="A11" s="1">
        <v>9</v>
      </c>
      <c r="B11" s="1">
        <v>3</v>
      </c>
      <c r="C11" s="1" t="s">
        <v>67</v>
      </c>
      <c r="D11" s="1"/>
      <c r="E11" s="3" t="s">
        <v>50</v>
      </c>
      <c r="F11" s="3">
        <v>80</v>
      </c>
      <c r="G11" s="3"/>
      <c r="H11" s="1" t="s">
        <v>63</v>
      </c>
    </row>
    <row r="12" spans="1:15" x14ac:dyDescent="0.25">
      <c r="A12" s="1">
        <v>10</v>
      </c>
      <c r="B12" s="1">
        <v>4</v>
      </c>
      <c r="C12" s="1" t="s">
        <v>66</v>
      </c>
      <c r="D12" s="3" t="s">
        <v>70</v>
      </c>
      <c r="E12" s="3" t="s">
        <v>71</v>
      </c>
      <c r="F12" s="3">
        <v>50</v>
      </c>
      <c r="G12" s="3"/>
      <c r="H12" s="1" t="s">
        <v>5</v>
      </c>
    </row>
    <row r="13" spans="1:15" x14ac:dyDescent="0.25">
      <c r="A13" s="1">
        <v>11</v>
      </c>
      <c r="B13" s="1">
        <v>4</v>
      </c>
      <c r="C13" s="1" t="s">
        <v>66</v>
      </c>
      <c r="D13" s="3" t="s">
        <v>72</v>
      </c>
      <c r="E13" s="3" t="s">
        <v>73</v>
      </c>
      <c r="F13" s="3">
        <v>60</v>
      </c>
      <c r="G13" s="3"/>
      <c r="H13" s="1" t="s">
        <v>5</v>
      </c>
    </row>
    <row r="14" spans="1:15" x14ac:dyDescent="0.25">
      <c r="A14" s="1">
        <v>12</v>
      </c>
      <c r="B14" s="1">
        <v>4</v>
      </c>
      <c r="C14" s="1" t="s">
        <v>66</v>
      </c>
      <c r="D14" s="3" t="s">
        <v>75</v>
      </c>
      <c r="E14" s="3" t="s">
        <v>74</v>
      </c>
      <c r="F14" s="3">
        <v>70</v>
      </c>
      <c r="G14" s="3"/>
      <c r="H14" s="1" t="s">
        <v>5</v>
      </c>
    </row>
    <row r="15" spans="1:15" x14ac:dyDescent="0.25">
      <c r="A15" s="1">
        <v>13</v>
      </c>
      <c r="B15" s="1">
        <v>4</v>
      </c>
      <c r="C15" s="1" t="s">
        <v>66</v>
      </c>
      <c r="D15" s="3" t="s">
        <v>76</v>
      </c>
      <c r="E15" s="3" t="s">
        <v>77</v>
      </c>
      <c r="F15" s="3">
        <v>80</v>
      </c>
      <c r="G15" s="3"/>
      <c r="H15" s="1" t="s">
        <v>5</v>
      </c>
    </row>
    <row r="16" spans="1:15" x14ac:dyDescent="0.25">
      <c r="A16" s="1">
        <v>14</v>
      </c>
      <c r="B16" s="1">
        <v>5</v>
      </c>
      <c r="C16" s="1" t="s">
        <v>66</v>
      </c>
      <c r="D16" s="3">
        <v>0</v>
      </c>
      <c r="E16" s="3">
        <v>1500000</v>
      </c>
      <c r="F16" s="3">
        <v>10</v>
      </c>
      <c r="G16" s="3"/>
      <c r="H16" s="1" t="s">
        <v>61</v>
      </c>
    </row>
    <row r="17" spans="1:8" x14ac:dyDescent="0.25">
      <c r="A17" s="1">
        <v>15</v>
      </c>
      <c r="B17" s="1">
        <v>5</v>
      </c>
      <c r="C17" s="1" t="s">
        <v>66</v>
      </c>
      <c r="D17" s="3">
        <v>1500001</v>
      </c>
      <c r="E17" s="3">
        <v>2000000</v>
      </c>
      <c r="F17" s="3">
        <v>50</v>
      </c>
      <c r="G17" s="3"/>
      <c r="H17" s="1" t="s">
        <v>61</v>
      </c>
    </row>
    <row r="18" spans="1:8" x14ac:dyDescent="0.25">
      <c r="A18" s="1">
        <v>16</v>
      </c>
      <c r="B18" s="1">
        <v>5</v>
      </c>
      <c r="C18" s="1" t="s">
        <v>66</v>
      </c>
      <c r="D18" s="3">
        <v>2000001</v>
      </c>
      <c r="E18" s="3">
        <v>4000000</v>
      </c>
      <c r="F18" s="3">
        <v>60</v>
      </c>
      <c r="G18" s="3"/>
      <c r="H18" s="1" t="s">
        <v>61</v>
      </c>
    </row>
    <row r="19" spans="1:8" x14ac:dyDescent="0.25">
      <c r="A19" s="1">
        <v>17</v>
      </c>
      <c r="B19" s="1">
        <v>5</v>
      </c>
      <c r="C19" s="1" t="s">
        <v>66</v>
      </c>
      <c r="D19" s="3">
        <v>4000001</v>
      </c>
      <c r="E19" s="3">
        <v>6500000</v>
      </c>
      <c r="F19" s="3">
        <v>70</v>
      </c>
      <c r="G19" s="3"/>
      <c r="H19" s="1" t="s">
        <v>61</v>
      </c>
    </row>
    <row r="20" spans="1:8" x14ac:dyDescent="0.25">
      <c r="A20" s="1">
        <v>18</v>
      </c>
      <c r="B20" s="1">
        <v>5</v>
      </c>
      <c r="C20" s="1" t="s">
        <v>66</v>
      </c>
      <c r="D20" s="3">
        <v>6500001</v>
      </c>
      <c r="E20" s="3">
        <v>10000000</v>
      </c>
      <c r="F20" s="3">
        <v>80</v>
      </c>
      <c r="G20" s="3"/>
      <c r="H20" s="1" t="s">
        <v>61</v>
      </c>
    </row>
    <row r="21" spans="1:8" x14ac:dyDescent="0.25">
      <c r="A21" s="1">
        <v>19</v>
      </c>
      <c r="B21" s="1">
        <v>5</v>
      </c>
      <c r="C21" s="1" t="s">
        <v>66</v>
      </c>
      <c r="D21" s="3">
        <v>10000001</v>
      </c>
      <c r="E21" s="3">
        <v>999999999</v>
      </c>
      <c r="F21" s="3">
        <v>100</v>
      </c>
      <c r="G21" s="3"/>
      <c r="H21" s="1" t="s">
        <v>61</v>
      </c>
    </row>
    <row r="22" spans="1:8" x14ac:dyDescent="0.25">
      <c r="H22" s="27"/>
    </row>
  </sheetData>
  <autoFilter ref="C2:F21" xr:uid="{B3AD3CE4-5C1D-481A-998F-14E008E878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BD9-B0A8-43C6-B383-F617BDEC438F}">
  <dimension ref="A1:N6"/>
  <sheetViews>
    <sheetView topLeftCell="A23" workbookViewId="0">
      <selection activeCell="A34" sqref="A34"/>
    </sheetView>
  </sheetViews>
  <sheetFormatPr defaultRowHeight="15" x14ac:dyDescent="0.25"/>
  <cols>
    <col min="1" max="1" width="24.7109375" customWidth="1"/>
    <col min="4" max="4" width="23.5703125" bestFit="1" customWidth="1"/>
    <col min="7" max="7" width="23.5703125" bestFit="1" customWidth="1"/>
    <col min="9" max="9" width="9" customWidth="1"/>
    <col min="10" max="10" width="23.5703125" bestFit="1" customWidth="1"/>
    <col min="13" max="13" width="23.5703125" bestFit="1" customWidth="1"/>
  </cols>
  <sheetData>
    <row r="1" spans="1:14" x14ac:dyDescent="0.25">
      <c r="A1" s="10" t="s">
        <v>3</v>
      </c>
      <c r="B1" s="10" t="s">
        <v>35</v>
      </c>
      <c r="D1" s="10" t="s">
        <v>5</v>
      </c>
      <c r="E1" s="10" t="s">
        <v>35</v>
      </c>
      <c r="G1" s="10" t="s">
        <v>46</v>
      </c>
      <c r="H1" s="10" t="s">
        <v>35</v>
      </c>
      <c r="J1" s="10" t="s">
        <v>2</v>
      </c>
      <c r="K1" s="10" t="s">
        <v>35</v>
      </c>
      <c r="M1" s="10" t="s">
        <v>6</v>
      </c>
      <c r="N1" s="10" t="s">
        <v>35</v>
      </c>
    </row>
    <row r="2" spans="1:14" x14ac:dyDescent="0.25">
      <c r="A2" s="3" t="s">
        <v>36</v>
      </c>
      <c r="B2" s="3">
        <v>20</v>
      </c>
      <c r="D2" s="3" t="s">
        <v>37</v>
      </c>
      <c r="E2" s="3">
        <v>1</v>
      </c>
      <c r="G2" s="3" t="s">
        <v>45</v>
      </c>
      <c r="H2" s="3">
        <v>1</v>
      </c>
      <c r="J2" s="3" t="s">
        <v>47</v>
      </c>
      <c r="K2" s="3">
        <v>20</v>
      </c>
      <c r="M2" s="3" t="s">
        <v>49</v>
      </c>
      <c r="N2" s="3">
        <v>20</v>
      </c>
    </row>
    <row r="3" spans="1:14" x14ac:dyDescent="0.25">
      <c r="A3" s="3" t="s">
        <v>51</v>
      </c>
      <c r="B3" s="3">
        <v>40</v>
      </c>
      <c r="D3" s="3" t="s">
        <v>38</v>
      </c>
      <c r="E3" s="3">
        <v>2</v>
      </c>
      <c r="G3" s="3" t="s">
        <v>41</v>
      </c>
      <c r="H3" s="3">
        <v>2</v>
      </c>
      <c r="J3" s="3" t="s">
        <v>48</v>
      </c>
      <c r="K3" s="3">
        <v>80</v>
      </c>
      <c r="M3" s="3" t="s">
        <v>50</v>
      </c>
      <c r="N3" s="3">
        <v>80</v>
      </c>
    </row>
    <row r="4" spans="1:14" x14ac:dyDescent="0.25">
      <c r="A4" s="3" t="s">
        <v>34</v>
      </c>
      <c r="B4" s="3">
        <v>50</v>
      </c>
      <c r="D4" s="3" t="s">
        <v>39</v>
      </c>
      <c r="E4" s="3">
        <v>3</v>
      </c>
      <c r="G4" s="3" t="s">
        <v>42</v>
      </c>
      <c r="H4" s="3">
        <v>3</v>
      </c>
    </row>
    <row r="5" spans="1:14" x14ac:dyDescent="0.25">
      <c r="A5" s="3" t="s">
        <v>32</v>
      </c>
      <c r="B5" s="3">
        <v>60</v>
      </c>
      <c r="D5" s="3" t="s">
        <v>40</v>
      </c>
      <c r="E5" s="3">
        <v>4</v>
      </c>
      <c r="G5" s="3" t="s">
        <v>43</v>
      </c>
      <c r="H5" s="3">
        <v>4</v>
      </c>
    </row>
    <row r="6" spans="1:14" x14ac:dyDescent="0.25">
      <c r="A6" s="3" t="s">
        <v>33</v>
      </c>
      <c r="B6" s="3">
        <v>70</v>
      </c>
      <c r="G6" s="3" t="s">
        <v>44</v>
      </c>
      <c r="H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Regulasi</vt:lpstr>
      <vt:lpstr>Sheet1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2023-10-20T10:15:34Z</dcterms:created>
  <dcterms:modified xsi:type="dcterms:W3CDTF">2023-10-25T09:56:36Z</dcterms:modified>
</cp:coreProperties>
</file>