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215065410b6629c9/Documents/Anas 10 SIJA/Informatics/Excell/"/>
    </mc:Choice>
  </mc:AlternateContent>
  <xr:revisionPtr revIDLastSave="291" documentId="8_{ADE0D4D4-5976-4407-9CBB-E97DB02269F9}" xr6:coauthVersionLast="47" xr6:coauthVersionMax="47" xr10:uidLastSave="{D6427065-F20E-4533-BB4A-6D0A3586D8E3}"/>
  <bookViews>
    <workbookView xWindow="-120" yWindow="-120" windowWidth="20730" windowHeight="11040" firstSheet="3" activeTab="7" xr2:uid="{CBD6FC8D-7E55-4A53-9D70-F3DF9B31D765}"/>
  </bookViews>
  <sheets>
    <sheet name="LOOKUP" sheetId="2" r:id="rId1"/>
    <sheet name="Vlookup" sheetId="1" r:id="rId2"/>
    <sheet name="Data 1" sheetId="3" r:id="rId3"/>
    <sheet name="Data 2" sheetId="5" r:id="rId4"/>
    <sheet name="Sheet8" sheetId="10" r:id="rId5"/>
    <sheet name="Sheet11" sheetId="13" r:id="rId6"/>
    <sheet name="Sheet12" sheetId="14" r:id="rId7"/>
    <sheet name="Data 2 Pivot" sheetId="7" r:id="rId8"/>
    <sheet name="Data Penjualan Bulan Maret" sheetId="8" r:id="rId9"/>
  </sheets>
  <calcPr calcId="191029"/>
  <pivotCaches>
    <pivotCache cacheId="2"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0" l="1" a="1"/>
  <c r="C4" i="10" s="1"/>
  <c r="I219" i="3"/>
  <c r="E219" i="3"/>
  <c r="D219" i="3"/>
  <c r="I218" i="3"/>
  <c r="E218" i="3"/>
  <c r="D218" i="3"/>
  <c r="I217" i="3"/>
  <c r="E217" i="3"/>
  <c r="D217" i="3"/>
  <c r="I216" i="3"/>
  <c r="E216" i="3"/>
  <c r="D216" i="3"/>
  <c r="I215" i="3"/>
  <c r="E215" i="3"/>
  <c r="D215" i="3"/>
  <c r="I214" i="3"/>
  <c r="E214" i="3"/>
  <c r="D214" i="3"/>
  <c r="I213" i="3"/>
  <c r="E213" i="3"/>
  <c r="D213" i="3"/>
  <c r="I212" i="3"/>
  <c r="E212" i="3"/>
  <c r="D212" i="3"/>
  <c r="I211" i="3"/>
  <c r="E211" i="3"/>
  <c r="D211" i="3"/>
  <c r="I210" i="3"/>
  <c r="E210" i="3"/>
  <c r="D210" i="3"/>
  <c r="I209" i="3"/>
  <c r="E209" i="3"/>
  <c r="D209" i="3"/>
  <c r="I208" i="3"/>
  <c r="E208" i="3"/>
  <c r="D208" i="3"/>
  <c r="I207" i="3"/>
  <c r="E207" i="3"/>
  <c r="D207" i="3"/>
  <c r="I206" i="3"/>
  <c r="E206" i="3"/>
  <c r="D206" i="3"/>
  <c r="I205" i="3"/>
  <c r="E205" i="3"/>
  <c r="D205" i="3"/>
  <c r="I204" i="3"/>
  <c r="E204" i="3"/>
  <c r="D204" i="3"/>
  <c r="I203" i="3"/>
  <c r="E203" i="3"/>
  <c r="D203" i="3"/>
  <c r="I202" i="3"/>
  <c r="E202" i="3"/>
  <c r="D202" i="3"/>
  <c r="I201" i="3"/>
  <c r="E201" i="3"/>
  <c r="D201" i="3"/>
  <c r="I200" i="3"/>
  <c r="E200" i="3"/>
  <c r="D200" i="3"/>
  <c r="I199" i="3"/>
  <c r="E199" i="3"/>
  <c r="D199" i="3"/>
  <c r="I198" i="3"/>
  <c r="E198" i="3"/>
  <c r="D198" i="3"/>
  <c r="I197" i="3"/>
  <c r="E197" i="3"/>
  <c r="D197" i="3"/>
  <c r="I196" i="3"/>
  <c r="E196" i="3"/>
  <c r="D196" i="3"/>
  <c r="I195" i="3"/>
  <c r="E195" i="3"/>
  <c r="D195" i="3"/>
  <c r="I194" i="3"/>
  <c r="E194" i="3"/>
  <c r="D194" i="3"/>
  <c r="I193" i="3"/>
  <c r="E193" i="3"/>
  <c r="D193" i="3"/>
  <c r="I192" i="3"/>
  <c r="E192" i="3"/>
  <c r="D192" i="3"/>
  <c r="I191" i="3"/>
  <c r="E191" i="3"/>
  <c r="D191" i="3"/>
  <c r="I190" i="3"/>
  <c r="E190" i="3"/>
  <c r="D190" i="3"/>
  <c r="I189" i="3"/>
  <c r="E189" i="3"/>
  <c r="D189" i="3"/>
  <c r="I188" i="3"/>
  <c r="E188" i="3"/>
  <c r="D188" i="3"/>
  <c r="I187" i="3"/>
  <c r="E187" i="3"/>
  <c r="D187" i="3"/>
  <c r="I186" i="3"/>
  <c r="E186" i="3"/>
  <c r="D186" i="3"/>
  <c r="I185" i="3"/>
  <c r="E185" i="3"/>
  <c r="D185" i="3"/>
  <c r="I184" i="3"/>
  <c r="E184" i="3"/>
  <c r="D184" i="3"/>
  <c r="I183" i="3"/>
  <c r="E183" i="3"/>
  <c r="D183" i="3"/>
  <c r="I182" i="3"/>
  <c r="E182" i="3"/>
  <c r="D182" i="3"/>
  <c r="I181" i="3"/>
  <c r="E181" i="3"/>
  <c r="D181" i="3"/>
  <c r="I180" i="3"/>
  <c r="E180" i="3"/>
  <c r="D180" i="3"/>
  <c r="I179" i="3"/>
  <c r="E179" i="3"/>
  <c r="D179" i="3"/>
  <c r="I178" i="3"/>
  <c r="E178" i="3"/>
  <c r="D178" i="3"/>
  <c r="I177" i="3"/>
  <c r="E177" i="3"/>
  <c r="D177" i="3"/>
  <c r="I176" i="3"/>
  <c r="E176" i="3"/>
  <c r="D176" i="3"/>
  <c r="I175" i="3"/>
  <c r="E175" i="3"/>
  <c r="D175" i="3"/>
  <c r="I174" i="3"/>
  <c r="E174" i="3"/>
  <c r="D174" i="3"/>
  <c r="I173" i="3"/>
  <c r="E173" i="3"/>
  <c r="D173" i="3"/>
  <c r="I172" i="3"/>
  <c r="E172" i="3"/>
  <c r="D172" i="3"/>
  <c r="I171" i="3"/>
  <c r="E171" i="3"/>
  <c r="D171" i="3"/>
  <c r="I170" i="3"/>
  <c r="E170" i="3"/>
  <c r="D170" i="3"/>
  <c r="I169" i="3"/>
  <c r="E169" i="3"/>
  <c r="D169" i="3"/>
  <c r="I168" i="3"/>
  <c r="E168" i="3"/>
  <c r="D168" i="3"/>
  <c r="I167" i="3"/>
  <c r="E167" i="3"/>
  <c r="D167" i="3"/>
  <c r="I166" i="3"/>
  <c r="E166" i="3"/>
  <c r="D166" i="3"/>
  <c r="I165" i="3"/>
  <c r="E165" i="3"/>
  <c r="D165" i="3"/>
  <c r="I164" i="3"/>
  <c r="E164" i="3"/>
  <c r="D164" i="3"/>
  <c r="I163" i="3"/>
  <c r="E163" i="3"/>
  <c r="D163" i="3"/>
  <c r="I162" i="3"/>
  <c r="E162" i="3"/>
  <c r="D162" i="3"/>
  <c r="I161" i="3"/>
  <c r="E161" i="3"/>
  <c r="D161" i="3"/>
  <c r="I160" i="3"/>
  <c r="E160" i="3"/>
  <c r="D160" i="3"/>
  <c r="I159" i="3"/>
  <c r="E159" i="3"/>
  <c r="D159" i="3"/>
  <c r="I158" i="3"/>
  <c r="E158" i="3"/>
  <c r="D158" i="3"/>
  <c r="I157" i="3"/>
  <c r="E157" i="3"/>
  <c r="D157" i="3"/>
  <c r="I156" i="3"/>
  <c r="E156" i="3"/>
  <c r="D156" i="3"/>
  <c r="I155" i="3"/>
  <c r="E155" i="3"/>
  <c r="D155" i="3"/>
  <c r="I154" i="3"/>
  <c r="E154" i="3"/>
  <c r="D154" i="3"/>
  <c r="I153" i="3"/>
  <c r="E153" i="3"/>
  <c r="D153" i="3"/>
  <c r="I152" i="3"/>
  <c r="E152" i="3"/>
  <c r="D152" i="3"/>
  <c r="I151" i="3"/>
  <c r="E151" i="3"/>
  <c r="D151" i="3"/>
  <c r="I150" i="3"/>
  <c r="E150" i="3"/>
  <c r="D150" i="3"/>
  <c r="I149" i="3"/>
  <c r="E149" i="3"/>
  <c r="D149" i="3"/>
  <c r="I148" i="3"/>
  <c r="E148" i="3"/>
  <c r="D148" i="3"/>
  <c r="I147" i="3"/>
  <c r="E147" i="3"/>
  <c r="D147" i="3"/>
  <c r="I146" i="3"/>
  <c r="E146" i="3"/>
  <c r="D146" i="3"/>
  <c r="I145" i="3"/>
  <c r="E145" i="3"/>
  <c r="D145" i="3"/>
  <c r="I144" i="3"/>
  <c r="E144" i="3"/>
  <c r="D144" i="3"/>
  <c r="I143" i="3"/>
  <c r="E143" i="3"/>
  <c r="D143" i="3"/>
  <c r="I142" i="3"/>
  <c r="E142" i="3"/>
  <c r="D142" i="3"/>
  <c r="I141" i="3"/>
  <c r="E141" i="3"/>
  <c r="D141" i="3"/>
  <c r="I140" i="3"/>
  <c r="E140" i="3"/>
  <c r="D140" i="3"/>
  <c r="I139" i="3"/>
  <c r="E139" i="3"/>
  <c r="D139" i="3"/>
  <c r="I138" i="3"/>
  <c r="E138" i="3"/>
  <c r="D138" i="3"/>
  <c r="I137" i="3"/>
  <c r="E137" i="3"/>
  <c r="D137" i="3"/>
  <c r="I136" i="3"/>
  <c r="E136" i="3"/>
  <c r="D136" i="3"/>
  <c r="I135" i="3"/>
  <c r="E135" i="3"/>
  <c r="D135" i="3"/>
  <c r="I134" i="3"/>
  <c r="E134" i="3"/>
  <c r="D134" i="3"/>
  <c r="I133" i="3"/>
  <c r="E133" i="3"/>
  <c r="D133" i="3"/>
  <c r="I132" i="3"/>
  <c r="E132" i="3"/>
  <c r="D132" i="3"/>
  <c r="I131" i="3"/>
  <c r="E131" i="3"/>
  <c r="D131" i="3"/>
  <c r="I130" i="3"/>
  <c r="E130" i="3"/>
  <c r="D130" i="3"/>
  <c r="I129" i="3"/>
  <c r="E129" i="3"/>
  <c r="D129" i="3"/>
  <c r="I128" i="3"/>
  <c r="E128" i="3"/>
  <c r="D128" i="3"/>
  <c r="I127" i="3"/>
  <c r="E127" i="3"/>
  <c r="D127" i="3"/>
  <c r="I126" i="3"/>
  <c r="E126" i="3"/>
  <c r="D126" i="3"/>
  <c r="I125" i="3"/>
  <c r="E125" i="3"/>
  <c r="D125" i="3"/>
  <c r="I124" i="3"/>
  <c r="E124" i="3"/>
  <c r="D124" i="3"/>
  <c r="I123" i="3"/>
  <c r="E123" i="3"/>
  <c r="D123" i="3"/>
  <c r="I122" i="3"/>
  <c r="E122" i="3"/>
  <c r="D122" i="3"/>
  <c r="I121" i="3"/>
  <c r="E121" i="3"/>
  <c r="D121" i="3"/>
  <c r="I120" i="3"/>
  <c r="E120" i="3"/>
  <c r="D120" i="3"/>
  <c r="I119" i="3"/>
  <c r="E119" i="3"/>
  <c r="D119" i="3"/>
  <c r="I118" i="3"/>
  <c r="E118" i="3"/>
  <c r="D118" i="3"/>
  <c r="I117" i="3"/>
  <c r="E117" i="3"/>
  <c r="D117" i="3"/>
  <c r="I116" i="3"/>
  <c r="E116" i="3"/>
  <c r="D116" i="3"/>
  <c r="I115" i="3"/>
  <c r="E115" i="3"/>
  <c r="D115" i="3"/>
  <c r="I114" i="3"/>
  <c r="E114" i="3"/>
  <c r="D114" i="3"/>
  <c r="I113" i="3"/>
  <c r="E113" i="3"/>
  <c r="D113" i="3"/>
  <c r="I112" i="3"/>
  <c r="E112" i="3"/>
  <c r="D112" i="3"/>
  <c r="I111" i="3"/>
  <c r="E111" i="3"/>
  <c r="D111" i="3"/>
  <c r="I110" i="3"/>
  <c r="E110" i="3"/>
  <c r="D110" i="3"/>
  <c r="I109" i="3"/>
  <c r="E109" i="3"/>
  <c r="D109" i="3"/>
  <c r="I108" i="3"/>
  <c r="E108" i="3"/>
  <c r="D108" i="3"/>
  <c r="I107" i="3"/>
  <c r="E107" i="3"/>
  <c r="D107" i="3"/>
  <c r="I106" i="3"/>
  <c r="E106" i="3"/>
  <c r="D106" i="3"/>
  <c r="I105" i="3"/>
  <c r="E105" i="3"/>
  <c r="D105" i="3"/>
  <c r="I104" i="3"/>
  <c r="E104" i="3"/>
  <c r="D104" i="3"/>
  <c r="I103" i="3"/>
  <c r="E103" i="3"/>
  <c r="D103" i="3"/>
  <c r="I102" i="3"/>
  <c r="E102" i="3"/>
  <c r="D102" i="3"/>
  <c r="I101" i="3"/>
  <c r="E101" i="3"/>
  <c r="D101" i="3"/>
  <c r="I100" i="3"/>
  <c r="E100" i="3"/>
  <c r="D100" i="3"/>
  <c r="I99" i="3"/>
  <c r="E99" i="3"/>
  <c r="D99" i="3"/>
  <c r="I98" i="3"/>
  <c r="E98" i="3"/>
  <c r="D98" i="3"/>
  <c r="I97" i="3"/>
  <c r="E97" i="3"/>
  <c r="D97" i="3"/>
  <c r="I96" i="3"/>
  <c r="E96" i="3"/>
  <c r="D96" i="3"/>
  <c r="I95" i="3"/>
  <c r="E95" i="3"/>
  <c r="D95" i="3"/>
  <c r="I94" i="3"/>
  <c r="E94" i="3"/>
  <c r="D94" i="3"/>
  <c r="I93" i="3"/>
  <c r="E93" i="3"/>
  <c r="D93" i="3"/>
  <c r="I92" i="3"/>
  <c r="E92" i="3"/>
  <c r="D92" i="3"/>
  <c r="I91" i="3"/>
  <c r="E91" i="3"/>
  <c r="D91" i="3"/>
  <c r="I90" i="3"/>
  <c r="E90" i="3"/>
  <c r="D90" i="3"/>
  <c r="I89" i="3"/>
  <c r="E89" i="3"/>
  <c r="D89" i="3"/>
  <c r="I88" i="3"/>
  <c r="E88" i="3"/>
  <c r="D88" i="3"/>
  <c r="I87" i="3"/>
  <c r="E87" i="3"/>
  <c r="D87" i="3"/>
  <c r="I86" i="3"/>
  <c r="E86" i="3"/>
  <c r="D86" i="3"/>
  <c r="I85" i="3"/>
  <c r="E85" i="3"/>
  <c r="D85" i="3"/>
  <c r="I84" i="3"/>
  <c r="E84" i="3"/>
  <c r="D84" i="3"/>
  <c r="I83" i="3"/>
  <c r="E83" i="3"/>
  <c r="D83" i="3"/>
  <c r="I82" i="3"/>
  <c r="E82" i="3"/>
  <c r="D82" i="3"/>
  <c r="I81" i="3"/>
  <c r="E81" i="3"/>
  <c r="D81" i="3"/>
  <c r="I80" i="3"/>
  <c r="E80" i="3"/>
  <c r="D80" i="3"/>
  <c r="I79" i="3"/>
  <c r="E79" i="3"/>
  <c r="D79" i="3"/>
  <c r="I78" i="3"/>
  <c r="E78" i="3"/>
  <c r="D78" i="3"/>
  <c r="I77" i="3"/>
  <c r="E77" i="3"/>
  <c r="D77" i="3"/>
  <c r="I76" i="3"/>
  <c r="E76" i="3"/>
  <c r="D76" i="3"/>
  <c r="I75" i="3"/>
  <c r="E75" i="3"/>
  <c r="D75" i="3"/>
  <c r="I74" i="3"/>
  <c r="E74" i="3"/>
  <c r="D74" i="3"/>
  <c r="I73" i="3"/>
  <c r="E73" i="3"/>
  <c r="D73" i="3"/>
  <c r="I72" i="3"/>
  <c r="E72" i="3"/>
  <c r="D72" i="3"/>
  <c r="I71" i="3"/>
  <c r="E71" i="3"/>
  <c r="D71" i="3"/>
  <c r="I70" i="3"/>
  <c r="E70" i="3"/>
  <c r="D70" i="3"/>
  <c r="I69" i="3"/>
  <c r="E69" i="3"/>
  <c r="D69" i="3"/>
  <c r="I68" i="3"/>
  <c r="E68" i="3"/>
  <c r="D68" i="3"/>
  <c r="I67" i="3"/>
  <c r="E67" i="3"/>
  <c r="D67" i="3"/>
  <c r="I66" i="3"/>
  <c r="E66" i="3"/>
  <c r="D66" i="3"/>
  <c r="I65" i="3"/>
  <c r="E65" i="3"/>
  <c r="D65" i="3"/>
  <c r="I64" i="3"/>
  <c r="E64" i="3"/>
  <c r="D64" i="3"/>
  <c r="I63" i="3"/>
  <c r="E63" i="3"/>
  <c r="D63" i="3"/>
  <c r="I62" i="3"/>
  <c r="E62" i="3"/>
  <c r="D62" i="3"/>
  <c r="I61" i="3"/>
  <c r="E61" i="3"/>
  <c r="D61" i="3"/>
  <c r="I60" i="3"/>
  <c r="E60" i="3"/>
  <c r="D60" i="3"/>
  <c r="I59" i="3"/>
  <c r="E59" i="3"/>
  <c r="D59" i="3"/>
  <c r="I58" i="3"/>
  <c r="E58" i="3"/>
  <c r="D58" i="3"/>
  <c r="I57" i="3"/>
  <c r="E57" i="3"/>
  <c r="D57" i="3"/>
  <c r="I56" i="3"/>
  <c r="E56" i="3"/>
  <c r="D56" i="3"/>
  <c r="I55" i="3"/>
  <c r="E55" i="3"/>
  <c r="D55" i="3"/>
  <c r="I54" i="3"/>
  <c r="E54" i="3"/>
  <c r="D54" i="3"/>
  <c r="I53" i="3"/>
  <c r="E53" i="3"/>
  <c r="D53" i="3"/>
  <c r="I52" i="3"/>
  <c r="E52" i="3"/>
  <c r="D52" i="3"/>
  <c r="I51" i="3"/>
  <c r="E51" i="3"/>
  <c r="D51" i="3"/>
  <c r="I50" i="3"/>
  <c r="E50" i="3"/>
  <c r="D50" i="3"/>
  <c r="I49" i="3"/>
  <c r="E49" i="3"/>
  <c r="D49" i="3"/>
  <c r="I48" i="3"/>
  <c r="E48" i="3"/>
  <c r="D48" i="3"/>
  <c r="I47" i="3"/>
  <c r="E47" i="3"/>
  <c r="D47" i="3"/>
  <c r="I46" i="3"/>
  <c r="E46" i="3"/>
  <c r="D46" i="3"/>
  <c r="I45" i="3"/>
  <c r="E45" i="3"/>
  <c r="D45" i="3"/>
  <c r="I44" i="3"/>
  <c r="E44" i="3"/>
  <c r="D44" i="3"/>
  <c r="I43" i="3"/>
  <c r="E43" i="3"/>
  <c r="D43" i="3"/>
  <c r="I42" i="3"/>
  <c r="E42" i="3"/>
  <c r="D42" i="3"/>
  <c r="I41" i="3"/>
  <c r="E41" i="3"/>
  <c r="D41" i="3"/>
  <c r="I40" i="3"/>
  <c r="E40" i="3"/>
  <c r="D40" i="3"/>
  <c r="I39" i="3"/>
  <c r="E39" i="3"/>
  <c r="D39" i="3"/>
  <c r="I38" i="3"/>
  <c r="E38" i="3"/>
  <c r="D38" i="3"/>
  <c r="I37" i="3"/>
  <c r="E37" i="3"/>
  <c r="D37" i="3"/>
  <c r="I36" i="3"/>
  <c r="E36" i="3"/>
  <c r="D36" i="3"/>
  <c r="I35" i="3"/>
  <c r="E35" i="3"/>
  <c r="D35" i="3"/>
  <c r="I34" i="3"/>
  <c r="E34" i="3"/>
  <c r="D34" i="3"/>
  <c r="I33" i="3"/>
  <c r="E33" i="3"/>
  <c r="D33" i="3"/>
  <c r="I32" i="3"/>
  <c r="E32" i="3"/>
  <c r="D32" i="3"/>
  <c r="I31" i="3"/>
  <c r="E31" i="3"/>
  <c r="D31" i="3"/>
  <c r="I30" i="3"/>
  <c r="E30" i="3"/>
  <c r="D30" i="3"/>
  <c r="I29" i="3"/>
  <c r="E29" i="3"/>
  <c r="D29" i="3"/>
  <c r="I28" i="3"/>
  <c r="E28" i="3"/>
  <c r="D28" i="3"/>
  <c r="I27" i="3"/>
  <c r="E27" i="3"/>
  <c r="D27" i="3"/>
  <c r="I26" i="3"/>
  <c r="E26" i="3"/>
  <c r="D26" i="3"/>
  <c r="I25" i="3"/>
  <c r="E25" i="3"/>
  <c r="D25" i="3"/>
  <c r="I24" i="3"/>
  <c r="E24" i="3"/>
  <c r="D24" i="3"/>
  <c r="I23" i="3"/>
  <c r="E23" i="3"/>
  <c r="D23" i="3"/>
  <c r="I22" i="3"/>
  <c r="E22" i="3"/>
  <c r="D22" i="3"/>
  <c r="I21" i="3"/>
  <c r="E21" i="3"/>
  <c r="D21" i="3"/>
  <c r="I20" i="3"/>
  <c r="E20" i="3"/>
  <c r="D20" i="3"/>
  <c r="I19" i="3"/>
  <c r="E19" i="3"/>
  <c r="D19" i="3"/>
  <c r="I18" i="3"/>
  <c r="E18" i="3"/>
  <c r="D18" i="3"/>
  <c r="I17" i="3"/>
  <c r="E17" i="3"/>
  <c r="D17" i="3"/>
  <c r="I16" i="3"/>
  <c r="E16" i="3"/>
  <c r="D16" i="3"/>
  <c r="I15" i="3"/>
  <c r="E15" i="3"/>
  <c r="D15" i="3"/>
  <c r="I14" i="3"/>
  <c r="E14" i="3"/>
  <c r="D14" i="3"/>
  <c r="I13" i="3"/>
  <c r="E13" i="3"/>
  <c r="D13" i="3"/>
  <c r="I12" i="3"/>
  <c r="E12" i="3"/>
  <c r="D12" i="3"/>
  <c r="I11" i="3"/>
  <c r="E11" i="3"/>
  <c r="D11" i="3"/>
  <c r="I10" i="3"/>
  <c r="E10" i="3"/>
  <c r="D10" i="3"/>
  <c r="I9" i="3"/>
  <c r="E9" i="3"/>
  <c r="D9" i="3"/>
  <c r="I8" i="3"/>
  <c r="E8" i="3"/>
  <c r="D8" i="3"/>
  <c r="I7" i="3"/>
  <c r="E7" i="3"/>
  <c r="D7" i="3"/>
  <c r="I6" i="3"/>
  <c r="E6" i="3"/>
  <c r="D6" i="3"/>
  <c r="I5" i="3"/>
  <c r="E5" i="3"/>
  <c r="D5" i="3"/>
  <c r="I4" i="3"/>
  <c r="E4" i="3"/>
  <c r="D4" i="3"/>
  <c r="I38" i="1"/>
  <c r="H38" i="1"/>
  <c r="I35" i="1"/>
  <c r="H35" i="1"/>
  <c r="I31" i="1"/>
  <c r="H31" i="1"/>
  <c r="I28" i="1"/>
  <c r="H28" i="1"/>
  <c r="I25" i="1"/>
  <c r="H25" i="1"/>
  <c r="E8" i="1"/>
  <c r="G8" i="1" s="1"/>
  <c r="H8" i="1" s="1"/>
  <c r="I8" i="1" s="1"/>
  <c r="E9" i="1"/>
  <c r="E10" i="1"/>
  <c r="G10" i="1" s="1"/>
  <c r="E11" i="1"/>
  <c r="G11" i="1" s="1"/>
  <c r="H11" i="1" s="1"/>
  <c r="I11" i="1" s="1"/>
  <c r="E12" i="1"/>
  <c r="G12" i="1" s="1"/>
  <c r="H12" i="1" s="1"/>
  <c r="I12" i="1" s="1"/>
  <c r="E7" i="1"/>
  <c r="G7" i="1" s="1"/>
  <c r="H7" i="1" s="1"/>
  <c r="I7" i="1" s="1"/>
  <c r="D8" i="1"/>
  <c r="D9" i="1"/>
  <c r="D10" i="1"/>
  <c r="D11" i="1"/>
  <c r="D12" i="1"/>
  <c r="D7" i="1"/>
  <c r="C8" i="2"/>
  <c r="C9" i="2"/>
  <c r="C10" i="2"/>
  <c r="C11" i="2"/>
  <c r="C12" i="2"/>
  <c r="C13" i="2"/>
  <c r="C14" i="2"/>
  <c r="C15" i="2"/>
  <c r="C16" i="2"/>
  <c r="E16" i="2" s="1"/>
  <c r="C7" i="2"/>
  <c r="E7" i="2" s="1"/>
  <c r="E17" i="2" s="1"/>
  <c r="B8" i="2"/>
  <c r="B9" i="2"/>
  <c r="B10" i="2"/>
  <c r="B11" i="2"/>
  <c r="B12" i="2"/>
  <c r="B13" i="2"/>
  <c r="B14" i="2"/>
  <c r="B15" i="2"/>
  <c r="B16" i="2"/>
  <c r="B7" i="2"/>
  <c r="E15" i="2"/>
  <c r="E14" i="2"/>
  <c r="E13" i="2"/>
  <c r="E12" i="2"/>
  <c r="E11" i="2"/>
  <c r="E10" i="2"/>
  <c r="E9" i="2"/>
  <c r="E8" i="2"/>
  <c r="G9" i="1"/>
  <c r="H10" i="1" l="1"/>
  <c r="I10" i="1" s="1"/>
  <c r="H9" i="1"/>
  <c r="I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<sst xmlns="http://schemas.openxmlformats.org/spreadsheetml/2006/main" count="1361" uniqueCount="145">
  <si>
    <t>Latihan</t>
  </si>
  <si>
    <t>Soal ke-1</t>
  </si>
  <si>
    <t>Data Pejualan Barang PT.LARIS MANIS</t>
  </si>
  <si>
    <t>Jl. Perintis Kemerdekaan 71c Telp. (0251)345121</t>
  </si>
  <si>
    <t xml:space="preserve">No </t>
  </si>
  <si>
    <t>Kode</t>
  </si>
  <si>
    <t xml:space="preserve">Nama </t>
  </si>
  <si>
    <t>Harga</t>
  </si>
  <si>
    <t>Jumlah</t>
  </si>
  <si>
    <t>Total harga</t>
  </si>
  <si>
    <t>Discount</t>
  </si>
  <si>
    <t>Harga Akhir</t>
  </si>
  <si>
    <t xml:space="preserve"> Barang</t>
  </si>
  <si>
    <t>Barang</t>
  </si>
  <si>
    <t xml:space="preserve"> Satuan</t>
  </si>
  <si>
    <t>GV-166</t>
  </si>
  <si>
    <t>BV-123</t>
  </si>
  <si>
    <t>AZ-120</t>
  </si>
  <si>
    <t>FV-160</t>
  </si>
  <si>
    <t>CV-123</t>
  </si>
  <si>
    <t>DY-123</t>
  </si>
  <si>
    <t>Tabel Bantu :</t>
  </si>
  <si>
    <t>Nama barang</t>
  </si>
  <si>
    <t>Harga Satuan</t>
  </si>
  <si>
    <t xml:space="preserve">Discount </t>
  </si>
  <si>
    <t>Modem</t>
  </si>
  <si>
    <t>Router</t>
  </si>
  <si>
    <t>HUB</t>
  </si>
  <si>
    <t>Switch</t>
  </si>
  <si>
    <t>Bridge</t>
  </si>
  <si>
    <t>Access Point</t>
  </si>
  <si>
    <t>Tabel Bantu</t>
  </si>
  <si>
    <t>No</t>
  </si>
  <si>
    <t>Nama</t>
  </si>
  <si>
    <t>Usia</t>
  </si>
  <si>
    <t>Alamat</t>
  </si>
  <si>
    <t>Soal ke-2</t>
  </si>
  <si>
    <t>Fadhil</t>
  </si>
  <si>
    <t>Bandung</t>
  </si>
  <si>
    <t>Rofi</t>
  </si>
  <si>
    <t>Jakarta</t>
  </si>
  <si>
    <t>Faiq</t>
  </si>
  <si>
    <t>Hafith</t>
  </si>
  <si>
    <t>Hanif</t>
  </si>
  <si>
    <t>Raka</t>
  </si>
  <si>
    <t>Semarang</t>
  </si>
  <si>
    <r>
      <t>FUNGSI LOOKUP(</t>
    </r>
    <r>
      <rPr>
        <b/>
        <sz val="11"/>
        <color indexed="9"/>
        <rFont val="Futura Bk BT"/>
        <family val="2"/>
      </rPr>
      <t>Sel Uji;NamaTabelBantu;NoKolom/NoBaris)  lengkapnya LOOKUP, salah satu fungsi pencarian dan referensi, saat Anda harus mencari di dalam satu baris atau satu kolom dan menemukan nilai dari posisi yang sama dalam baris atau kolom kedua.</t>
    </r>
  </si>
  <si>
    <t>Data Hasil Penjualan Laptop</t>
  </si>
  <si>
    <t>Toko Zona Laptop</t>
  </si>
  <si>
    <t>Kode Laptop</t>
  </si>
  <si>
    <t>Merk Laptop</t>
  </si>
  <si>
    <t>Harga Laptop</t>
  </si>
  <si>
    <t>Jumlah Laptop</t>
  </si>
  <si>
    <t>Total Harga</t>
  </si>
  <si>
    <t>As</t>
  </si>
  <si>
    <t>L</t>
  </si>
  <si>
    <t>Ac</t>
  </si>
  <si>
    <t>H</t>
  </si>
  <si>
    <t>D</t>
  </si>
  <si>
    <t>Total Penjualan</t>
  </si>
  <si>
    <t>Asus</t>
  </si>
  <si>
    <t xml:space="preserve">Harga </t>
  </si>
  <si>
    <t>Lenovo</t>
  </si>
  <si>
    <t>Acer</t>
  </si>
  <si>
    <t>DELL</t>
  </si>
  <si>
    <t>HP</t>
  </si>
  <si>
    <t>TABEL PEMBELIAN BARANG TOKO ZONA KOMPUTER</t>
  </si>
  <si>
    <t>TANGGAL</t>
  </si>
  <si>
    <t>BARANG</t>
  </si>
  <si>
    <t>SUPLIER</t>
  </si>
  <si>
    <t>BULAN</t>
  </si>
  <si>
    <t>TAHUN</t>
  </si>
  <si>
    <t>KUARTAL</t>
  </si>
  <si>
    <t>JUMLAH</t>
  </si>
  <si>
    <t>HARGA</t>
  </si>
  <si>
    <t>TOTAL</t>
  </si>
  <si>
    <t>Mouse</t>
  </si>
  <si>
    <t>Ahmad Tauhid</t>
  </si>
  <si>
    <t>Kuartal 1</t>
  </si>
  <si>
    <t>Flasdisk</t>
  </si>
  <si>
    <t>Kabel USB</t>
  </si>
  <si>
    <t>Anas Nasuha</t>
  </si>
  <si>
    <t>Mousepad</t>
  </si>
  <si>
    <t>Attar Rifai</t>
  </si>
  <si>
    <t>Kabel UTP LAN</t>
  </si>
  <si>
    <t>Earphone</t>
  </si>
  <si>
    <t>Kuartal 2</t>
  </si>
  <si>
    <t>Kuartal 3</t>
  </si>
  <si>
    <t>Kuartal 4</t>
  </si>
  <si>
    <t>Grand Total</t>
  </si>
  <si>
    <t>Jan</t>
  </si>
  <si>
    <t>Feb</t>
  </si>
  <si>
    <t>Mar</t>
  </si>
  <si>
    <t>Apr</t>
  </si>
  <si>
    <t>Bulan</t>
  </si>
  <si>
    <t>Merek</t>
  </si>
  <si>
    <t>Tipe</t>
  </si>
  <si>
    <t>Area</t>
  </si>
  <si>
    <t>Stok Terjual</t>
  </si>
  <si>
    <t>Pajak Kadaluwarsa</t>
  </si>
  <si>
    <t>Penjualan</t>
  </si>
  <si>
    <t>Harga Modal</t>
  </si>
  <si>
    <t>Toyota</t>
  </si>
  <si>
    <t>Avanza</t>
  </si>
  <si>
    <t>Bogor</t>
  </si>
  <si>
    <t>Innova</t>
  </si>
  <si>
    <t>Land Cruiser</t>
  </si>
  <si>
    <t>Honda</t>
  </si>
  <si>
    <t>Jazz</t>
  </si>
  <si>
    <t>CRV</t>
  </si>
  <si>
    <t>Brio</t>
  </si>
  <si>
    <t>Suzuki</t>
  </si>
  <si>
    <t>Ertiga</t>
  </si>
  <si>
    <t>Swift</t>
  </si>
  <si>
    <t>Mitsubishi</t>
  </si>
  <si>
    <t>Xpander</t>
  </si>
  <si>
    <t>Pajero</t>
  </si>
  <si>
    <t>Nissan</t>
  </si>
  <si>
    <t>March</t>
  </si>
  <si>
    <t>Juke</t>
  </si>
  <si>
    <t>(blank)</t>
  </si>
  <si>
    <t>(All)</t>
  </si>
  <si>
    <t>Sum of Penjualan</t>
  </si>
  <si>
    <t>Sum of Harga Modal</t>
  </si>
  <si>
    <t>Sum of Stok Terjual</t>
  </si>
  <si>
    <t>Profit Penjualan</t>
  </si>
  <si>
    <t>Sum of Profit Penjualan</t>
  </si>
  <si>
    <t>Calculated Field</t>
  </si>
  <si>
    <t>Solve Order</t>
  </si>
  <si>
    <t>Field</t>
  </si>
  <si>
    <t>Formula</t>
  </si>
  <si>
    <t>=Penjualan -'Harga Modal'</t>
  </si>
  <si>
    <t>Laba Bersih Penjualan</t>
  </si>
  <si>
    <t>Calculated Item</t>
  </si>
  <si>
    <t>Item</t>
  </si>
  <si>
    <t>Note:</t>
  </si>
  <si>
    <t>When a cell is updated by more than one formula,</t>
  </si>
  <si>
    <t>the value is set by the formula with the last solve order.</t>
  </si>
  <si>
    <t>To change the solve order for multiple calculated items or fields,</t>
  </si>
  <si>
    <t>on the Options tab, in the Calculations group, click Fields, Items, &amp; Sets, and then click Solve Order.</t>
  </si>
  <si>
    <t>Sum of Laba Bersih</t>
  </si>
  <si>
    <t>='Profit Penjualan'*5%</t>
  </si>
  <si>
    <t>Laba Bersih</t>
  </si>
  <si>
    <t>='Profit Penjualan'*1-5%</t>
  </si>
  <si>
    <t>Sum of Pajak preman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</si>
</sst>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quot;£&quot;* #,##0_-;\-&quot;£&quot;* #,##0_-;_-&quot;£&quot;* &quot;-&quot;_-;_-@_-"/>
    <numFmt numFmtId="44" formatCode="_-&quot;£&quot;* #,##0.00_-;\-&quot;£&quot;* #,##0.00_-;_-&quot;£&quot;* &quot;-&quot;??_-;_-@_-"/>
    <numFmt numFmtId="43" formatCode="_-* #,##0.00_-;\-* #,##0.00_-;_-* &quot;-&quot;??_-;_-@_-"/>
    <numFmt numFmtId="164" formatCode="&quot;Rp.&quot;#,###&quot;.-&quot;"/>
    <numFmt numFmtId="165" formatCode="_-[$Rp-421]* #,##0_-;\-[$Rp-421]* #,##0_-;_-[$Rp-421]* &quot;-&quot;??_-;_-@_-"/>
    <numFmt numFmtId="166" formatCode="_(&quot;$&quot;* #,##0_);_(&quot;$&quot;* \(#,##0\);_(&quot;$&quot;* &quot;-&quot;_);_(@_)"/>
    <numFmt numFmtId="167" formatCode="_-[$Rp-421]* #,##0.00_-;\-[$Rp-421]* #,##0.00_-;_-[$Rp-421]* &quot;-&quot;??_-;_-@_-"/>
    <numFmt numFmtId="168" formatCode="[$-F800]dddd\,\ mmmm\ dd\,\ yyyy"/>
    <numFmt numFmtId="169" formatCode="_(* #,##0_);_(* \(#,##0\);_(* &quot;-&quot;??_);_(@_)"/>
  </numFmts>
  <fonts count="17" x14ac:knownFonts="1">
    <font>
      <sz val="11"/>
      <color theme="1"/>
      <name val="Calibri"/>
      <family val="2"/>
      <scheme val="minor"/>
    </font>
    <font>
      <b/>
      <sz val="10"/>
      <name val="Arial"/>
      <family val="2"/>
    </font>
    <font>
      <sz val="10"/>
      <name val="Arial"/>
      <family val="2"/>
    </font>
    <font>
      <b/>
      <sz val="10"/>
      <color theme="0"/>
      <name val="Arial"/>
      <family val="2"/>
    </font>
    <font>
      <sz val="10"/>
      <color theme="0"/>
      <name val="Arial"/>
      <family val="2"/>
    </font>
    <font>
      <sz val="11"/>
      <color theme="0"/>
      <name val="Futura Bk BT"/>
      <family val="2"/>
    </font>
    <font>
      <sz val="11"/>
      <color theme="1"/>
      <name val="Futura Bk BT"/>
      <family val="2"/>
    </font>
    <font>
      <sz val="12"/>
      <color theme="1"/>
      <name val="Futura Bk BT"/>
      <family val="2"/>
    </font>
    <font>
      <b/>
      <sz val="11"/>
      <color theme="0"/>
      <name val="Futura Bk BT"/>
      <family val="2"/>
    </font>
    <font>
      <b/>
      <sz val="11"/>
      <color indexed="9"/>
      <name val="Futura Bk BT"/>
      <family val="2"/>
    </font>
    <font>
      <b/>
      <sz val="12"/>
      <color theme="0"/>
      <name val="Arial"/>
      <family val="2"/>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0"/>
      <name val="Phenomena"/>
      <family val="3"/>
    </font>
    <font>
      <b/>
      <i/>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3" tint="-0.499984740745262"/>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8" tint="-0.499984740745262"/>
        <bgColor indexed="64"/>
      </patternFill>
    </fill>
    <fill>
      <patternFill patternType="solid">
        <fgColor rgb="FF0070C0"/>
        <bgColor indexed="64"/>
      </patternFill>
    </fill>
    <fill>
      <patternFill patternType="solid">
        <fgColor rgb="FFFF0000"/>
        <bgColor indexed="64"/>
      </patternFill>
    </fill>
    <fill>
      <patternFill patternType="solid">
        <fgColor theme="0"/>
        <bgColor indexed="64"/>
      </patternFill>
    </fill>
  </fills>
  <borders count="37">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rgb="FF000000"/>
      </right>
      <top style="medium">
        <color indexed="64"/>
      </top>
      <bottom/>
      <diagonal/>
    </border>
    <border>
      <left style="medium">
        <color rgb="FFCCCCCC"/>
      </left>
      <right style="medium">
        <color rgb="FF000000"/>
      </right>
      <top style="medium">
        <color indexed="64"/>
      </top>
      <bottom/>
      <diagonal/>
    </border>
    <border>
      <left style="medium">
        <color rgb="FFCCCCCC"/>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indexed="64"/>
      </left>
      <right style="thin">
        <color indexed="64"/>
      </right>
      <top style="thick">
        <color indexed="64"/>
      </top>
      <bottom style="double">
        <color indexed="64"/>
      </bottom>
      <diagonal/>
    </border>
    <border>
      <left style="thin">
        <color indexed="64"/>
      </left>
      <right style="thin">
        <color indexed="64"/>
      </right>
      <top style="thick">
        <color indexed="64"/>
      </top>
      <bottom style="double">
        <color indexed="64"/>
      </bottom>
      <diagonal/>
    </border>
    <border>
      <left style="thin">
        <color indexed="64"/>
      </left>
      <right style="thick">
        <color indexed="64"/>
      </right>
      <top style="thick">
        <color indexed="64"/>
      </top>
      <bottom style="double">
        <color indexed="64"/>
      </bottom>
      <diagonal/>
    </border>
    <border>
      <left style="thick">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ck">
        <color indexed="64"/>
      </right>
      <top style="double">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bottom style="thin">
        <color indexed="8"/>
      </bottom>
      <diagonal/>
    </border>
  </borders>
  <cellStyleXfs count="7">
    <xf numFmtId="0" fontId="0" fillId="0" borderId="0"/>
    <xf numFmtId="0" fontId="2" fillId="0" borderId="0"/>
    <xf numFmtId="0" fontId="2" fillId="0" borderId="0"/>
    <xf numFmtId="43" fontId="11" fillId="0" borderId="0" applyFont="0" applyFill="0" applyBorder="0" applyAlignment="0" applyProtection="0"/>
    <xf numFmtId="44" fontId="11" fillId="0" borderId="0" applyFont="0" applyFill="0" applyBorder="0" applyAlignment="0" applyProtection="0"/>
    <xf numFmtId="42" fontId="11" fillId="0" borderId="0" applyFont="0" applyFill="0" applyBorder="0" applyAlignment="0" applyProtection="0"/>
    <xf numFmtId="166" fontId="11" fillId="0" borderId="0" applyFont="0" applyFill="0" applyBorder="0" applyAlignment="0" applyProtection="0"/>
  </cellStyleXfs>
  <cellXfs count="106">
    <xf numFmtId="0" fontId="0" fillId="0" borderId="0" xfId="0"/>
    <xf numFmtId="0" fontId="1" fillId="2" borderId="0" xfId="0" applyFont="1" applyFill="1"/>
    <xf numFmtId="0" fontId="2" fillId="0" borderId="0" xfId="0" applyFont="1"/>
    <xf numFmtId="0" fontId="0" fillId="0" borderId="0" xfId="0" applyAlignment="1">
      <alignment horizont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0" fillId="4" borderId="9" xfId="0" applyFill="1" applyBorder="1" applyAlignment="1">
      <alignment horizontal="center"/>
    </xf>
    <xf numFmtId="0" fontId="2" fillId="4" borderId="9" xfId="0" applyFont="1" applyFill="1" applyBorder="1" applyAlignment="1">
      <alignment horizontal="center"/>
    </xf>
    <xf numFmtId="164" fontId="0" fillId="4" borderId="9" xfId="0" applyNumberFormat="1" applyFill="1" applyBorder="1" applyAlignment="1">
      <alignment horizontal="center"/>
    </xf>
    <xf numFmtId="164" fontId="0" fillId="4" borderId="9" xfId="0" applyNumberFormat="1" applyFill="1" applyBorder="1" applyAlignment="1">
      <alignment horizontal="right"/>
    </xf>
    <xf numFmtId="0" fontId="3" fillId="3" borderId="0" xfId="0" applyFont="1" applyFill="1"/>
    <xf numFmtId="0" fontId="4" fillId="3" borderId="0" xfId="0" applyFont="1" applyFill="1"/>
    <xf numFmtId="0" fontId="3" fillId="5" borderId="9" xfId="0" applyFont="1" applyFill="1" applyBorder="1" applyAlignment="1">
      <alignment horizontal="center" vertical="center"/>
    </xf>
    <xf numFmtId="0" fontId="2" fillId="4" borderId="6" xfId="0" applyFont="1" applyFill="1" applyBorder="1" applyAlignment="1">
      <alignment horizontal="center"/>
    </xf>
    <xf numFmtId="0" fontId="0" fillId="4" borderId="9" xfId="0" applyFill="1" applyBorder="1" applyAlignment="1">
      <alignment horizontal="center" vertical="center"/>
    </xf>
    <xf numFmtId="9" fontId="0" fillId="4" borderId="9" xfId="0" applyNumberFormat="1" applyFill="1" applyBorder="1" applyAlignment="1">
      <alignment horizontal="center" vertical="center"/>
    </xf>
    <xf numFmtId="9" fontId="0" fillId="0" borderId="0" xfId="0" applyNumberFormat="1"/>
    <xf numFmtId="0" fontId="0" fillId="4" borderId="6" xfId="0" applyFill="1" applyBorder="1" applyAlignment="1">
      <alignment horizontal="center"/>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5" fillId="3" borderId="12" xfId="0" applyFont="1" applyFill="1" applyBorder="1" applyAlignment="1">
      <alignment horizontal="center" wrapText="1"/>
    </xf>
    <xf numFmtId="0" fontId="5" fillId="3" borderId="9" xfId="0" applyFont="1" applyFill="1" applyBorder="1" applyAlignment="1">
      <alignment horizontal="center" wrapText="1"/>
    </xf>
    <xf numFmtId="0" fontId="6" fillId="0" borderId="13" xfId="0" applyFont="1" applyBorder="1" applyAlignment="1">
      <alignment horizontal="center" wrapText="1"/>
    </xf>
    <xf numFmtId="0" fontId="7" fillId="0" borderId="9" xfId="0" applyFont="1" applyBorder="1" applyAlignment="1">
      <alignment wrapText="1"/>
    </xf>
    <xf numFmtId="0" fontId="6" fillId="0" borderId="9" xfId="0" applyFont="1" applyBorder="1" applyAlignment="1">
      <alignment horizontal="center" wrapText="1"/>
    </xf>
    <xf numFmtId="0" fontId="6" fillId="0" borderId="14" xfId="0" applyFont="1" applyBorder="1" applyAlignment="1">
      <alignment wrapText="1"/>
    </xf>
    <xf numFmtId="0" fontId="6" fillId="0" borderId="9" xfId="0" applyFont="1" applyBorder="1" applyAlignment="1">
      <alignment wrapText="1"/>
    </xf>
    <xf numFmtId="0" fontId="0" fillId="0" borderId="9" xfId="0" applyBorder="1"/>
    <xf numFmtId="0" fontId="6" fillId="0" borderId="0" xfId="0" applyFont="1"/>
    <xf numFmtId="0" fontId="6" fillId="0" borderId="13" xfId="0" applyFont="1" applyBorder="1" applyAlignment="1">
      <alignment horizontal="center" vertical="center" wrapText="1"/>
    </xf>
    <xf numFmtId="0" fontId="6" fillId="0" borderId="15" xfId="0" applyFont="1" applyBorder="1" applyAlignment="1">
      <alignment horizontal="center" vertical="center"/>
    </xf>
    <xf numFmtId="0" fontId="7" fillId="0" borderId="16" xfId="0" applyFont="1" applyBorder="1" applyAlignment="1">
      <alignment wrapText="1"/>
    </xf>
    <xf numFmtId="0" fontId="6" fillId="0" borderId="16" xfId="0" applyFont="1" applyBorder="1" applyAlignment="1">
      <alignment horizontal="center"/>
    </xf>
    <xf numFmtId="0" fontId="6" fillId="0" borderId="17" xfId="0" applyFont="1" applyBorder="1"/>
    <xf numFmtId="0" fontId="2" fillId="0" borderId="0" xfId="1"/>
    <xf numFmtId="0" fontId="3" fillId="3" borderId="18" xfId="2" applyFont="1" applyFill="1" applyBorder="1" applyAlignment="1">
      <alignment horizontal="center" wrapText="1"/>
    </xf>
    <xf numFmtId="0" fontId="3" fillId="3" borderId="19" xfId="2" applyFont="1" applyFill="1" applyBorder="1" applyAlignment="1">
      <alignment horizontal="center" vertical="center" wrapText="1"/>
    </xf>
    <xf numFmtId="0" fontId="3" fillId="3" borderId="20" xfId="2" applyFont="1" applyFill="1" applyBorder="1" applyAlignment="1">
      <alignment horizontal="center" vertical="center" wrapText="1"/>
    </xf>
    <xf numFmtId="0" fontId="2" fillId="6" borderId="21" xfId="1" applyFill="1" applyBorder="1" applyAlignment="1">
      <alignment horizontal="center"/>
    </xf>
    <xf numFmtId="165" fontId="2" fillId="6" borderId="22" xfId="1" applyNumberFormat="1" applyFill="1" applyBorder="1"/>
    <xf numFmtId="0" fontId="2" fillId="6" borderId="22" xfId="1" applyFill="1" applyBorder="1" applyAlignment="1">
      <alignment horizontal="center"/>
    </xf>
    <xf numFmtId="165" fontId="2" fillId="6" borderId="23" xfId="1" applyNumberFormat="1" applyFill="1" applyBorder="1"/>
    <xf numFmtId="0" fontId="2" fillId="6" borderId="24" xfId="1" applyFill="1" applyBorder="1" applyAlignment="1">
      <alignment horizontal="center"/>
    </xf>
    <xf numFmtId="0" fontId="2" fillId="6" borderId="9" xfId="1" applyFill="1" applyBorder="1" applyAlignment="1">
      <alignment horizontal="center"/>
    </xf>
    <xf numFmtId="165" fontId="3" fillId="3" borderId="27" xfId="1" applyNumberFormat="1" applyFont="1" applyFill="1" applyBorder="1"/>
    <xf numFmtId="0" fontId="1" fillId="6" borderId="9" xfId="2" applyFont="1" applyFill="1" applyBorder="1" applyAlignment="1">
      <alignment horizontal="center" vertical="center" wrapText="1"/>
    </xf>
    <xf numFmtId="0" fontId="3" fillId="3" borderId="9" xfId="2" applyFont="1" applyFill="1" applyBorder="1" applyAlignment="1">
      <alignment horizontal="left" vertical="center" wrapText="1"/>
    </xf>
    <xf numFmtId="0" fontId="1" fillId="6" borderId="9" xfId="0" applyFont="1" applyFill="1" applyBorder="1" applyAlignment="1">
      <alignment horizontal="center"/>
    </xf>
    <xf numFmtId="0" fontId="1" fillId="6" borderId="9" xfId="1" applyFont="1" applyFill="1" applyBorder="1" applyAlignment="1">
      <alignment horizontal="center"/>
    </xf>
    <xf numFmtId="0" fontId="2" fillId="6" borderId="9" xfId="1" applyFill="1" applyBorder="1"/>
    <xf numFmtId="165" fontId="0" fillId="6" borderId="9" xfId="0" applyNumberFormat="1" applyFill="1" applyBorder="1" applyAlignment="1">
      <alignment horizontal="center"/>
    </xf>
    <xf numFmtId="0" fontId="2" fillId="6" borderId="22" xfId="1" applyFill="1" applyBorder="1" applyAlignment="1">
      <alignment horizontal="center" vertical="center"/>
    </xf>
    <xf numFmtId="0" fontId="0" fillId="5" borderId="28" xfId="0" applyFill="1" applyBorder="1" applyAlignment="1">
      <alignment horizontal="center" vertical="center"/>
    </xf>
    <xf numFmtId="0" fontId="0" fillId="5" borderId="6" xfId="0" applyFill="1" applyBorder="1" applyAlignment="1">
      <alignment horizontal="center" vertical="center"/>
    </xf>
    <xf numFmtId="0" fontId="0" fillId="5" borderId="29" xfId="0" applyFill="1" applyBorder="1" applyAlignment="1">
      <alignment horizontal="center" vertical="center"/>
    </xf>
    <xf numFmtId="14" fontId="0" fillId="0" borderId="9" xfId="0" applyNumberFormat="1" applyBorder="1" applyAlignment="1">
      <alignment horizontal="center" vertical="center"/>
    </xf>
    <xf numFmtId="0" fontId="0" fillId="0" borderId="9" xfId="0" applyBorder="1" applyAlignment="1">
      <alignment horizontal="center" vertical="center"/>
    </xf>
    <xf numFmtId="167" fontId="0" fillId="0" borderId="9" xfId="5" applyNumberFormat="1" applyFont="1" applyBorder="1"/>
    <xf numFmtId="167" fontId="0" fillId="0" borderId="31" xfId="5" applyNumberFormat="1" applyFont="1" applyBorder="1"/>
    <xf numFmtId="0" fontId="0" fillId="0" borderId="33" xfId="0" applyBorder="1"/>
    <xf numFmtId="14" fontId="0" fillId="0" borderId="33" xfId="0" applyNumberFormat="1" applyBorder="1" applyAlignment="1">
      <alignment horizontal="center" vertical="center"/>
    </xf>
    <xf numFmtId="0" fontId="0" fillId="0" borderId="33" xfId="0" applyBorder="1" applyAlignment="1">
      <alignment horizontal="center" vertical="center"/>
    </xf>
    <xf numFmtId="167" fontId="0" fillId="0" borderId="33" xfId="5" applyNumberFormat="1" applyFont="1" applyBorder="1"/>
    <xf numFmtId="167" fontId="0" fillId="0" borderId="34" xfId="5" applyNumberFormat="1" applyFont="1" applyBorder="1"/>
    <xf numFmtId="14" fontId="0" fillId="0" borderId="30" xfId="0" applyNumberFormat="1" applyBorder="1" applyAlignment="1">
      <alignment horizontal="center"/>
    </xf>
    <xf numFmtId="14" fontId="0" fillId="0" borderId="32" xfId="0" applyNumberFormat="1" applyBorder="1" applyAlignment="1">
      <alignment horizontal="center"/>
    </xf>
    <xf numFmtId="168" fontId="0" fillId="0" borderId="9" xfId="0" applyNumberFormat="1" applyBorder="1" applyAlignment="1">
      <alignment horizontal="center" vertical="center"/>
    </xf>
    <xf numFmtId="168" fontId="0" fillId="0" borderId="33" xfId="0" applyNumberFormat="1" applyBorder="1" applyAlignment="1">
      <alignment horizontal="center" vertical="center"/>
    </xf>
    <xf numFmtId="0" fontId="0" fillId="0" borderId="0" xfId="0"/>
    <xf numFmtId="0" fontId="0" fillId="0" borderId="9" xfId="0" applyBorder="1"/>
    <xf numFmtId="169" fontId="12" fillId="8" borderId="9" xfId="3" applyNumberFormat="1" applyFont="1" applyFill="1" applyBorder="1" applyAlignment="1">
      <alignment horizontal="center"/>
    </xf>
    <xf numFmtId="169" fontId="0" fillId="0" borderId="9" xfId="3" applyNumberFormat="1" applyFont="1" applyBorder="1"/>
    <xf numFmtId="14" fontId="0" fillId="0" borderId="9" xfId="3" applyNumberFormat="1" applyFont="1" applyBorder="1"/>
    <xf numFmtId="169" fontId="0" fillId="0" borderId="0" xfId="0" applyNumberFormat="1"/>
    <xf numFmtId="169" fontId="12" fillId="8" borderId="35" xfId="3" applyNumberFormat="1" applyFont="1" applyFill="1" applyBorder="1" applyAlignment="1">
      <alignment horizontal="center"/>
    </xf>
    <xf numFmtId="0" fontId="14" fillId="9" borderId="9" xfId="0" applyFont="1" applyFill="1" applyBorder="1" applyAlignment="1">
      <alignment horizontal="center"/>
    </xf>
    <xf numFmtId="0" fontId="14" fillId="9" borderId="9" xfId="0" applyFont="1" applyFill="1" applyBorder="1" applyAlignment="1">
      <alignment horizontal="center" vertical="center"/>
    </xf>
    <xf numFmtId="0" fontId="0" fillId="10" borderId="9" xfId="0" applyFont="1" applyFill="1" applyBorder="1" applyAlignment="1">
      <alignment horizontal="left"/>
    </xf>
    <xf numFmtId="0" fontId="0" fillId="10" borderId="9" xfId="0" applyNumberFormat="1" applyFont="1" applyFill="1" applyBorder="1" applyAlignment="1">
      <alignment horizontal="center" vertical="center"/>
    </xf>
    <xf numFmtId="14" fontId="0" fillId="0" borderId="0" xfId="0" applyNumberFormat="1"/>
    <xf numFmtId="0" fontId="0" fillId="0" borderId="9" xfId="0" pivotButton="1" applyBorder="1"/>
    <xf numFmtId="167" fontId="0" fillId="0" borderId="0" xfId="4" applyNumberFormat="1" applyFont="1"/>
    <xf numFmtId="0" fontId="16" fillId="0" borderId="0" xfId="0" applyFont="1"/>
    <xf numFmtId="0" fontId="13" fillId="0" borderId="36" xfId="0" applyFont="1" applyBorder="1"/>
    <xf numFmtId="165" fontId="0" fillId="0" borderId="0" xfId="0" applyNumberFormat="1"/>
    <xf numFmtId="165" fontId="14" fillId="9" borderId="9" xfId="0" applyNumberFormat="1" applyFont="1" applyFill="1" applyBorder="1" applyAlignment="1">
      <alignment horizontal="center" vertical="center"/>
    </xf>
    <xf numFmtId="165" fontId="0" fillId="10" borderId="9" xfId="0" applyNumberFormat="1" applyFont="1" applyFill="1" applyBorder="1"/>
    <xf numFmtId="165" fontId="14" fillId="9" borderId="9" xfId="0" applyNumberFormat="1" applyFont="1" applyFill="1" applyBorder="1" applyAlignment="1">
      <alignment horizontal="center"/>
    </xf>
    <xf numFmtId="165" fontId="14" fillId="9" borderId="9" xfId="0" applyNumberFormat="1" applyFont="1" applyFill="1" applyBorder="1"/>
    <xf numFmtId="0" fontId="8" fillId="3" borderId="9" xfId="0" applyFont="1" applyFill="1" applyBorder="1" applyAlignment="1">
      <alignment horizontal="center" vertical="center" wrapText="1"/>
    </xf>
    <xf numFmtId="0" fontId="10" fillId="3" borderId="0" xfId="1" applyFont="1" applyFill="1" applyAlignment="1">
      <alignment horizontal="center"/>
    </xf>
    <xf numFmtId="0" fontId="3" fillId="3" borderId="0" xfId="1" applyFont="1" applyFill="1" applyAlignment="1">
      <alignment horizontal="center"/>
    </xf>
    <xf numFmtId="0" fontId="3" fillId="3" borderId="25" xfId="1" applyFont="1" applyFill="1" applyBorder="1" applyAlignment="1">
      <alignment horizontal="left"/>
    </xf>
    <xf numFmtId="0" fontId="3" fillId="3" borderId="26" xfId="1" applyFont="1" applyFill="1" applyBorder="1" applyAlignment="1">
      <alignment horizontal="left"/>
    </xf>
    <xf numFmtId="0" fontId="3" fillId="3" borderId="7" xfId="1" applyFont="1" applyFill="1" applyBorder="1" applyAlignment="1">
      <alignment horizontal="center"/>
    </xf>
    <xf numFmtId="0" fontId="3" fillId="3" borderId="0" xfId="0" applyFont="1" applyFill="1" applyAlignment="1">
      <alignment horizontal="center"/>
    </xf>
    <xf numFmtId="0" fontId="4" fillId="3" borderId="0" xfId="0" applyFont="1" applyFill="1" applyAlignment="1">
      <alignment horizontal="center"/>
    </xf>
    <xf numFmtId="0" fontId="3" fillId="3" borderId="1"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8" xfId="0" applyFont="1" applyFill="1" applyBorder="1" applyAlignment="1">
      <alignment horizontal="center" vertical="center"/>
    </xf>
    <xf numFmtId="0" fontId="15" fillId="7" borderId="0" xfId="0" applyFont="1" applyFill="1" applyAlignment="1">
      <alignment horizontal="center"/>
    </xf>
  </cellXfs>
  <cellStyles count="7">
    <cellStyle name="Comma" xfId="3" builtinId="3"/>
    <cellStyle name="Currency" xfId="4" builtinId="4"/>
    <cellStyle name="Currency [0]" xfId="5" builtinId="7"/>
    <cellStyle name="Currency [0] 2" xfId="6" xr:uid="{BECF4ED9-B258-427E-86C0-050A1C37AE7F}"/>
    <cellStyle name="Normal" xfId="0" builtinId="0"/>
    <cellStyle name="Normal 2" xfId="1" xr:uid="{51ACCEB8-A44F-49C4-AA1E-B79AD9F17E91}"/>
    <cellStyle name="Normal_laTIHAN eXCEL 3" xfId="2" xr:uid="{33199F93-7B55-4618-9DFE-BE943BA7FD28}"/>
  </cellStyles>
  <dxfs count="79">
    <dxf>
      <numFmt numFmtId="165" formatCode="_-[$Rp-421]* #,##0_-;\-[$Rp-421]* #,##0_-;_-[$Rp-421]* &quot;-&quot;??_-;_-@_-"/>
    </dxf>
    <dxf>
      <numFmt numFmtId="167" formatCode="_-[$Rp-421]* #,##0.00_-;\-[$Rp-421]* #,##0.00_-;_-[$Rp-421]* &quot;-&quot;??_-;_-@_-"/>
    </dxf>
    <dxf>
      <numFmt numFmtId="167" formatCode="_-[$Rp-421]* #,##0.00_-;\-[$Rp-421]* #,##0.00_-;_-[$Rp-421]* &quot;-&quot;??_-;_-@_-"/>
    </dxf>
    <dxf>
      <numFmt numFmtId="19" formatCode="dd/mm/yyyy"/>
    </dxf>
    <dxf>
      <numFmt numFmtId="165" formatCode="_-[$Rp-421]* #,##0_-;\-[$Rp-421]* #,##0_-;_-[$Rp-421]* &quot;-&quot;??_-;_-@_-"/>
    </dxf>
    <dxf>
      <numFmt numFmtId="165" formatCode="_-[$Rp-421]* #,##0_-;\-[$Rp-421]* #,##0_-;_-[$Rp-421]* &quot;-&quot;??_-;_-@_-"/>
    </dxf>
    <dxf>
      <numFmt numFmtId="165" formatCode="_-[$Rp-421]* #,##0_-;\-[$Rp-421]* #,##0_-;_-[$Rp-421]* &quot;-&quot;??_-;_-@_-"/>
    </dxf>
    <dxf>
      <numFmt numFmtId="165" formatCode="_-[$Rp-421]* #,##0_-;\-[$Rp-421]* #,##0_-;_-[$Rp-421]* &quot;-&quot;??_-;_-@_-"/>
    </dxf>
    <dxf>
      <font>
        <color theme="0"/>
      </font>
    </dxf>
    <dxf>
      <fill>
        <patternFill patternType="solid">
          <bgColor rgb="FFFF0000"/>
        </patternFill>
      </fill>
    </dxf>
    <dxf>
      <fill>
        <patternFill patternType="solid">
          <bgColor rgb="FFFF0000"/>
        </patternFill>
      </fill>
    </dxf>
    <dxf>
      <font>
        <color theme="0"/>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7" formatCode="_-[$Rp-421]* #,##0.00_-;\-[$Rp-421]* #,##0.00_-;_-[$Rp-421]* &quot;-&quot;??_-;_-@_-"/>
    </dxf>
    <dxf>
      <fill>
        <patternFill>
          <bgColor theme="0"/>
        </patternFill>
      </fill>
    </dxf>
    <dxf>
      <fill>
        <patternFill>
          <bgColor theme="0"/>
        </patternFill>
      </fill>
    </dxf>
    <dxf>
      <fill>
        <patternFill>
          <bgColor theme="0"/>
        </patternFill>
      </fill>
    </dxf>
    <dxf>
      <font>
        <color theme="1"/>
      </font>
    </dxf>
    <dxf>
      <font>
        <color theme="1"/>
      </font>
    </dxf>
    <dxf>
      <font>
        <color theme="1"/>
      </font>
    </dxf>
    <dxf>
      <font>
        <color theme="0"/>
      </font>
    </dxf>
    <dxf>
      <fill>
        <patternFill patternType="solid">
          <bgColor rgb="FF008000"/>
        </patternFill>
      </fill>
    </dxf>
    <dxf>
      <fill>
        <patternFill patternType="solid">
          <bgColor rgb="FF008000"/>
        </patternFill>
      </fill>
    </dxf>
    <dxf>
      <fill>
        <patternFill patternType="solid">
          <bgColor rgb="FF0099FF"/>
        </patternFill>
      </fill>
    </dxf>
    <dxf>
      <font>
        <color theme="0"/>
      </font>
    </dxf>
    <dxf>
      <fill>
        <patternFill patternType="solid">
          <bgColor rgb="FFFF0000"/>
        </patternFill>
      </fill>
    </dxf>
    <dxf>
      <font>
        <color theme="0"/>
      </font>
    </dxf>
    <dxf>
      <fill>
        <patternFill patternType="solid">
          <bgColor rgb="FFFF0000"/>
        </patternFill>
      </fill>
    </dxf>
    <dxf>
      <alignment horizontal="center"/>
    </dxf>
    <dxf>
      <alignment horizontal="center"/>
    </dxf>
    <dxf>
      <alignment vertical="center"/>
    </dxf>
    <dxf>
      <alignment horizontal="center"/>
    </dxf>
    <dxf>
      <alignment vertical="center"/>
    </dxf>
    <dxf>
      <alignment horizontal="center"/>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67" formatCode="_-[$Rp-421]* #,##0.00_-;\-[$Rp-421]* #,##0.00_-;_-[$Rp-421]* &quot;-&quot;??_-;_-@_-"/>
    </dxf>
    <dxf>
      <numFmt numFmtId="19" formatCode="dd/mm/yyyy"/>
    </dxf>
    <dxf>
      <numFmt numFmtId="167" formatCode="_-[$Rp-421]* #,##0.00_-;\-[$Rp-421]* #,##0.00_-;_-[$Rp-421]* &quot;-&quot;??_-;_-@_-"/>
      <border diagonalUp="0" diagonalDown="0">
        <left style="thin">
          <color indexed="64"/>
        </left>
        <right/>
        <top style="thin">
          <color indexed="64"/>
        </top>
        <bottom style="thin">
          <color indexed="64"/>
        </bottom>
        <vertical style="thin">
          <color indexed="64"/>
        </vertical>
        <horizontal style="thin">
          <color indexed="64"/>
        </horizontal>
      </border>
    </dxf>
    <dxf>
      <numFmt numFmtId="167" formatCode="_-[$Rp-421]* #,##0.00_-;\-[$Rp-421]* #,##0.00_-;_-[$Rp-421]*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F800]dddd\,\ mmmm\ dd\,\ 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ill>
        <patternFill patternType="solid">
          <fgColor indexed="64"/>
          <bgColor theme="4" tint="-0.499984740745262"/>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008000"/>
      <color rgb="FF0099F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[Excell Lanjutan.xlsx]Data 2 Pivot!PivotTable4</c:name>
    <c:fmtId val="9"/>
  </c:pivotSource>
  <c:chart>
    <c:title>
      <c:layout>
        <c:manualLayout>
          <c:xMode val="edge"/>
          <c:yMode val="edge"/>
          <c:x val="0.34086121324536528"/>
          <c:y val="0.1882607444879318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5"/>
        <c:spPr>
          <a:solidFill>
            <a:schemeClr val="accent1"/>
          </a:solidFill>
          <a:ln w="25400">
            <a:solidFill>
              <a:schemeClr val="lt1"/>
            </a:solidFill>
          </a:ln>
          <a:effectLst/>
          <a:sp3d contourW="25400">
            <a:contourClr>
              <a:schemeClr val="lt1"/>
            </a:contourClr>
          </a:sp3d>
        </c:spPr>
      </c:pivotFmt>
      <c:pivotFmt>
        <c:idx val="146"/>
        <c:spPr>
          <a:solidFill>
            <a:schemeClr val="accent1"/>
          </a:solidFill>
          <a:ln w="25400">
            <a:solidFill>
              <a:schemeClr val="lt1"/>
            </a:solidFill>
          </a:ln>
          <a:effectLst/>
          <a:sp3d contourW="25400">
            <a:contourClr>
              <a:schemeClr val="lt1"/>
            </a:contourClr>
          </a:sp3d>
        </c:spPr>
      </c:pivotFmt>
      <c:pivotFmt>
        <c:idx val="147"/>
        <c:spPr>
          <a:solidFill>
            <a:schemeClr val="accent1"/>
          </a:solidFill>
          <a:ln w="25400">
            <a:solidFill>
              <a:schemeClr val="lt1"/>
            </a:solidFill>
          </a:ln>
          <a:effectLst/>
          <a:sp3d contourW="25400">
            <a:contourClr>
              <a:schemeClr val="lt1"/>
            </a:contourClr>
          </a:sp3d>
        </c:spPr>
      </c:pivotFmt>
      <c:pivotFmt>
        <c:idx val="148"/>
        <c:spPr>
          <a:solidFill>
            <a:schemeClr val="accent1"/>
          </a:solidFill>
          <a:ln w="25400">
            <a:solidFill>
              <a:schemeClr val="lt1"/>
            </a:solidFill>
          </a:ln>
          <a:effectLst/>
          <a:sp3d contourW="25400">
            <a:contourClr>
              <a:schemeClr val="lt1"/>
            </a:contourClr>
          </a:sp3d>
        </c:spPr>
      </c:pivotFmt>
      <c:pivotFmt>
        <c:idx val="149"/>
        <c:spPr>
          <a:solidFill>
            <a:schemeClr val="accent1"/>
          </a:solidFill>
          <a:ln w="25400">
            <a:solidFill>
              <a:schemeClr val="lt1"/>
            </a:solidFill>
          </a:ln>
          <a:effectLst/>
          <a:sp3d contourW="25400">
            <a:contourClr>
              <a:schemeClr val="lt1"/>
            </a:contourClr>
          </a:sp3d>
        </c:spPr>
      </c:pivotFmt>
      <c:pivotFmt>
        <c:idx val="15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'Data 2 Pivot'!$C$3</c:f>
              <c:strCache>
                <c:ptCount val="1"/>
                <c:pt idx="0">
                  <c:v>Sum of Stok Terjual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9819-4B50-B392-09B8FD4EC1E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7-9819-4B50-B392-09B8FD4EC1E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8-9819-4B50-B392-09B8FD4EC1E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9-9819-4B50-B392-09B8FD4EC1E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A-9819-4B50-B392-09B8FD4EC1E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819-4B50-B392-09B8FD4EC1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2 Pivot'!$B$4:$B$10</c:f>
              <c:strCache>
                <c:ptCount val="6"/>
                <c:pt idx="0">
                  <c:v>Honda</c:v>
                </c:pt>
                <c:pt idx="1">
                  <c:v>Mitsubishi</c:v>
                </c:pt>
                <c:pt idx="2">
                  <c:v>Nissan</c:v>
                </c:pt>
                <c:pt idx="3">
                  <c:v>Suzuki</c:v>
                </c:pt>
                <c:pt idx="4">
                  <c:v>Toyota</c:v>
                </c:pt>
                <c:pt idx="5">
                  <c:v>(blank)</c:v>
                </c:pt>
              </c:strCache>
            </c:strRef>
          </c:cat>
          <c:val>
            <c:numRef>
              <c:f>'Data 2 Pivot'!$C$4:$C$10</c:f>
              <c:numCache>
                <c:formatCode>General</c:formatCode>
                <c:ptCount val="6"/>
                <c:pt idx="0">
                  <c:v>212</c:v>
                </c:pt>
                <c:pt idx="1">
                  <c:v>150</c:v>
                </c:pt>
                <c:pt idx="2">
                  <c:v>150</c:v>
                </c:pt>
                <c:pt idx="3">
                  <c:v>153</c:v>
                </c:pt>
                <c:pt idx="4">
                  <c:v>224</c:v>
                </c:pt>
              </c:numCache>
            </c:numRef>
          </c:val>
          <c:extLst>
            <c:ext xmlns:c16="http://schemas.microsoft.com/office/drawing/2014/chart" uri="{C3380CC4-5D6E-409C-BE32-E72D297353CC}">
              <c16:uniqueId val="{00000000-9819-4B50-B392-09B8FD4EC1EA}"/>
            </c:ext>
          </c:extLst>
        </c:ser>
        <c:ser>
          <c:idx val="1"/>
          <c:order val="1"/>
          <c:tx>
            <c:strRef>
              <c:f>'Data 2 Pivot'!$D$3</c:f>
              <c:strCache>
                <c:ptCount val="1"/>
                <c:pt idx="0">
                  <c:v>Sum of Penjualan</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E-9819-4B50-B392-09B8FD4EC1E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F-9819-4B50-B392-09B8FD4EC1E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0-9819-4B50-B392-09B8FD4EC1E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1-9819-4B50-B392-09B8FD4EC1E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2-9819-4B50-B392-09B8FD4EC1E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3-9819-4B50-B392-09B8FD4EC1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2 Pivot'!$B$4:$B$10</c:f>
              <c:strCache>
                <c:ptCount val="6"/>
                <c:pt idx="0">
                  <c:v>Honda</c:v>
                </c:pt>
                <c:pt idx="1">
                  <c:v>Mitsubishi</c:v>
                </c:pt>
                <c:pt idx="2">
                  <c:v>Nissan</c:v>
                </c:pt>
                <c:pt idx="3">
                  <c:v>Suzuki</c:v>
                </c:pt>
                <c:pt idx="4">
                  <c:v>Toyota</c:v>
                </c:pt>
                <c:pt idx="5">
                  <c:v>(blank)</c:v>
                </c:pt>
              </c:strCache>
            </c:strRef>
          </c:cat>
          <c:val>
            <c:numRef>
              <c:f>'Data 2 Pivot'!$D$4:$D$10</c:f>
              <c:numCache>
                <c:formatCode>_-[$Rp-421]* #,##0_-;\-[$Rp-421]* #,##0_-;_-[$Rp-421]* "-"??_-;_-@_-</c:formatCode>
                <c:ptCount val="6"/>
                <c:pt idx="0">
                  <c:v>28049000000</c:v>
                </c:pt>
                <c:pt idx="1">
                  <c:v>19319000000</c:v>
                </c:pt>
                <c:pt idx="2">
                  <c:v>19086000000</c:v>
                </c:pt>
                <c:pt idx="3">
                  <c:v>19903000000</c:v>
                </c:pt>
                <c:pt idx="4">
                  <c:v>30770000000</c:v>
                </c:pt>
              </c:numCache>
            </c:numRef>
          </c:val>
          <c:extLst>
            <c:ext xmlns:c16="http://schemas.microsoft.com/office/drawing/2014/chart" uri="{C3380CC4-5D6E-409C-BE32-E72D297353CC}">
              <c16:uniqueId val="{00000001-9819-4B50-B392-09B8FD4EC1EA}"/>
            </c:ext>
          </c:extLst>
        </c:ser>
        <c:ser>
          <c:idx val="2"/>
          <c:order val="2"/>
          <c:tx>
            <c:strRef>
              <c:f>'Data 2 Pivot'!$E$3</c:f>
              <c:strCache>
                <c:ptCount val="1"/>
                <c:pt idx="0">
                  <c:v>Sum of Harga Modal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6-9819-4B50-B392-09B8FD4EC1E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9819-4B50-B392-09B8FD4EC1E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8-9819-4B50-B392-09B8FD4EC1E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9-9819-4B50-B392-09B8FD4EC1E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A-9819-4B50-B392-09B8FD4EC1E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B-9819-4B50-B392-09B8FD4EC1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2 Pivot'!$B$4:$B$10</c:f>
              <c:strCache>
                <c:ptCount val="6"/>
                <c:pt idx="0">
                  <c:v>Honda</c:v>
                </c:pt>
                <c:pt idx="1">
                  <c:v>Mitsubishi</c:v>
                </c:pt>
                <c:pt idx="2">
                  <c:v>Nissan</c:v>
                </c:pt>
                <c:pt idx="3">
                  <c:v>Suzuki</c:v>
                </c:pt>
                <c:pt idx="4">
                  <c:v>Toyota</c:v>
                </c:pt>
                <c:pt idx="5">
                  <c:v>(blank)</c:v>
                </c:pt>
              </c:strCache>
            </c:strRef>
          </c:cat>
          <c:val>
            <c:numRef>
              <c:f>'Data 2 Pivot'!$E$4:$E$10</c:f>
              <c:numCache>
                <c:formatCode>_-[$Rp-421]* #,##0_-;\-[$Rp-421]* #,##0_-;_-[$Rp-421]* "-"??_-;_-@_-</c:formatCode>
                <c:ptCount val="6"/>
                <c:pt idx="0">
                  <c:v>17901000000</c:v>
                </c:pt>
                <c:pt idx="1">
                  <c:v>12861000000</c:v>
                </c:pt>
                <c:pt idx="2">
                  <c:v>12769000000</c:v>
                </c:pt>
                <c:pt idx="3">
                  <c:v>13057000000</c:v>
                </c:pt>
                <c:pt idx="4">
                  <c:v>20913000000</c:v>
                </c:pt>
              </c:numCache>
            </c:numRef>
          </c:val>
          <c:extLst>
            <c:ext xmlns:c16="http://schemas.microsoft.com/office/drawing/2014/chart" uri="{C3380CC4-5D6E-409C-BE32-E72D297353CC}">
              <c16:uniqueId val="{00000002-9819-4B50-B392-09B8FD4EC1EA}"/>
            </c:ext>
          </c:extLst>
        </c:ser>
        <c:ser>
          <c:idx val="3"/>
          <c:order val="3"/>
          <c:tx>
            <c:strRef>
              <c:f>'Data 2 Pivot'!$F$3</c:f>
              <c:strCache>
                <c:ptCount val="1"/>
                <c:pt idx="0">
                  <c:v>Sum of Profit Penjualan</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E-9819-4B50-B392-09B8FD4EC1E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F-9819-4B50-B392-09B8FD4EC1E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0-9819-4B50-B392-09B8FD4EC1E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1-9819-4B50-B392-09B8FD4EC1E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22-9819-4B50-B392-09B8FD4EC1E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23-9819-4B50-B392-09B8FD4EC1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2 Pivot'!$B$4:$B$10</c:f>
              <c:strCache>
                <c:ptCount val="6"/>
                <c:pt idx="0">
                  <c:v>Honda</c:v>
                </c:pt>
                <c:pt idx="1">
                  <c:v>Mitsubishi</c:v>
                </c:pt>
                <c:pt idx="2">
                  <c:v>Nissan</c:v>
                </c:pt>
                <c:pt idx="3">
                  <c:v>Suzuki</c:v>
                </c:pt>
                <c:pt idx="4">
                  <c:v>Toyota</c:v>
                </c:pt>
                <c:pt idx="5">
                  <c:v>(blank)</c:v>
                </c:pt>
              </c:strCache>
            </c:strRef>
          </c:cat>
          <c:val>
            <c:numRef>
              <c:f>'Data 2 Pivot'!$F$4:$F$10</c:f>
              <c:numCache>
                <c:formatCode>_-[$Rp-421]* #,##0_-;\-[$Rp-421]* #,##0_-;_-[$Rp-421]* "-"??_-;_-@_-</c:formatCode>
                <c:ptCount val="6"/>
                <c:pt idx="0">
                  <c:v>10148000000</c:v>
                </c:pt>
                <c:pt idx="1">
                  <c:v>6458000000</c:v>
                </c:pt>
                <c:pt idx="2">
                  <c:v>6317000000</c:v>
                </c:pt>
                <c:pt idx="3">
                  <c:v>6846000000</c:v>
                </c:pt>
                <c:pt idx="4">
                  <c:v>9857000000</c:v>
                </c:pt>
                <c:pt idx="5">
                  <c:v>0</c:v>
                </c:pt>
              </c:numCache>
            </c:numRef>
          </c:val>
          <c:extLst>
            <c:ext xmlns:c16="http://schemas.microsoft.com/office/drawing/2014/chart" uri="{C3380CC4-5D6E-409C-BE32-E72D297353CC}">
              <c16:uniqueId val="{00000003-9819-4B50-B392-09B8FD4EC1EA}"/>
            </c:ext>
          </c:extLst>
        </c:ser>
        <c:ser>
          <c:idx val="4"/>
          <c:order val="4"/>
          <c:tx>
            <c:strRef>
              <c:f>'Data 2 Pivot'!$G$3</c:f>
              <c:strCache>
                <c:ptCount val="1"/>
                <c:pt idx="0">
                  <c:v>Sum of Laba Bersih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6-9819-4B50-B392-09B8FD4EC1E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7-9819-4B50-B392-09B8FD4EC1E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8-9819-4B50-B392-09B8FD4EC1E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9-9819-4B50-B392-09B8FD4EC1E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2A-9819-4B50-B392-09B8FD4EC1E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2B-9819-4B50-B392-09B8FD4EC1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2 Pivot'!$B$4:$B$10</c:f>
              <c:strCache>
                <c:ptCount val="6"/>
                <c:pt idx="0">
                  <c:v>Honda</c:v>
                </c:pt>
                <c:pt idx="1">
                  <c:v>Mitsubishi</c:v>
                </c:pt>
                <c:pt idx="2">
                  <c:v>Nissan</c:v>
                </c:pt>
                <c:pt idx="3">
                  <c:v>Suzuki</c:v>
                </c:pt>
                <c:pt idx="4">
                  <c:v>Toyota</c:v>
                </c:pt>
                <c:pt idx="5">
                  <c:v>(blank)</c:v>
                </c:pt>
              </c:strCache>
            </c:strRef>
          </c:cat>
          <c:val>
            <c:numRef>
              <c:f>'Data 2 Pivot'!$G$4:$G$10</c:f>
              <c:numCache>
                <c:formatCode>_-[$Rp-421]* #,##0_-;\-[$Rp-421]* #,##0_-;_-[$Rp-421]* "-"??_-;_-@_-</c:formatCode>
                <c:ptCount val="6"/>
                <c:pt idx="0">
                  <c:v>10147999999.950001</c:v>
                </c:pt>
                <c:pt idx="1">
                  <c:v>6457999999.9499998</c:v>
                </c:pt>
                <c:pt idx="2">
                  <c:v>6316999999.9499998</c:v>
                </c:pt>
                <c:pt idx="3">
                  <c:v>6845999999.9499998</c:v>
                </c:pt>
                <c:pt idx="4">
                  <c:v>9856999999.9500008</c:v>
                </c:pt>
                <c:pt idx="5">
                  <c:v>-0.05</c:v>
                </c:pt>
              </c:numCache>
            </c:numRef>
          </c:val>
          <c:extLst>
            <c:ext xmlns:c16="http://schemas.microsoft.com/office/drawing/2014/chart" uri="{C3380CC4-5D6E-409C-BE32-E72D297353CC}">
              <c16:uniqueId val="{00000004-9819-4B50-B392-09B8FD4EC1EA}"/>
            </c:ext>
          </c:extLst>
        </c:ser>
        <c:ser>
          <c:idx val="5"/>
          <c:order val="5"/>
          <c:tx>
            <c:strRef>
              <c:f>'Data 2 Pivot'!$H$3</c:f>
              <c:strCache>
                <c:ptCount val="1"/>
                <c:pt idx="0">
                  <c:v>Sum of Pajak preman</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2 Pivot'!$B$4:$B$10</c:f>
              <c:strCache>
                <c:ptCount val="6"/>
                <c:pt idx="0">
                  <c:v>Honda</c:v>
                </c:pt>
                <c:pt idx="1">
                  <c:v>Mitsubishi</c:v>
                </c:pt>
                <c:pt idx="2">
                  <c:v>Nissan</c:v>
                </c:pt>
                <c:pt idx="3">
                  <c:v>Suzuki</c:v>
                </c:pt>
                <c:pt idx="4">
                  <c:v>Toyota</c:v>
                </c:pt>
                <c:pt idx="5">
                  <c:v>(blank)</c:v>
                </c:pt>
              </c:strCache>
            </c:strRef>
          </c:cat>
          <c:val>
            <c:numRef>
              <c:f>'Data 2 Pivot'!$H$4:$H$10</c:f>
              <c:numCache>
                <c:formatCode>_-[$Rp-421]* #,##0_-;\-[$Rp-421]* #,##0_-;_-[$Rp-421]* "-"??_-;_-@_-</c:formatCode>
                <c:ptCount val="6"/>
                <c:pt idx="0">
                  <c:v>1014799999.9950001</c:v>
                </c:pt>
                <c:pt idx="1">
                  <c:v>645799999.995</c:v>
                </c:pt>
                <c:pt idx="2">
                  <c:v>631699999.995</c:v>
                </c:pt>
                <c:pt idx="3">
                  <c:v>684599999.995</c:v>
                </c:pt>
                <c:pt idx="4">
                  <c:v>985699999.99500012</c:v>
                </c:pt>
                <c:pt idx="5">
                  <c:v>-5.000000000000001E-3</c:v>
                </c:pt>
              </c:numCache>
            </c:numRef>
          </c:val>
          <c:extLst>
            <c:ext xmlns:c16="http://schemas.microsoft.com/office/drawing/2014/chart" uri="{C3380CC4-5D6E-409C-BE32-E72D297353CC}">
              <c16:uniqueId val="{0000003D-BD36-452D-9731-5D5A0643DBBF}"/>
            </c:ext>
          </c:extLst>
        </c:ser>
        <c:dLbls>
          <c:dLblPos val="in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57150</xdr:colOff>
      <xdr:row>27</xdr:row>
      <xdr:rowOff>114300</xdr:rowOff>
    </xdr:from>
    <xdr:to>
      <xdr:col>5</xdr:col>
      <xdr:colOff>571500</xdr:colOff>
      <xdr:row>30</xdr:row>
      <xdr:rowOff>133350</xdr:rowOff>
    </xdr:to>
    <xdr:sp macro="" textlink="">
      <xdr:nvSpPr>
        <xdr:cNvPr id="2" name="Text Box 3">
          <a:extLst>
            <a:ext uri="{FF2B5EF4-FFF2-40B4-BE49-F238E27FC236}">
              <a16:creationId xmlns:a16="http://schemas.microsoft.com/office/drawing/2014/main" id="{3C668C8A-6329-4FD9-83B2-177B43F41C92}"/>
            </a:ext>
          </a:extLst>
        </xdr:cNvPr>
        <xdr:cNvSpPr txBox="1">
          <a:spLocks noChangeArrowheads="1"/>
        </xdr:cNvSpPr>
      </xdr:nvSpPr>
      <xdr:spPr bwMode="auto">
        <a:xfrm>
          <a:off x="2762250" y="5772150"/>
          <a:ext cx="1495425" cy="590550"/>
        </a:xfrm>
        <a:prstGeom prst="rect">
          <a:avLst/>
        </a:prstGeom>
        <a:solidFill>
          <a:schemeClr val="tx2">
            <a:lumMod val="50000"/>
          </a:schemeClr>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27432" rIns="36576" bIns="0" anchor="ctr" upright="1"/>
        <a:lstStyle/>
        <a:p>
          <a:pPr marL="0" indent="0" algn="ctr" rtl="0">
            <a:defRPr sz="1000"/>
          </a:pPr>
          <a:r>
            <a:rPr lang="id-ID" sz="1200" b="1" i="0" u="none" strike="noStrike" baseline="0">
              <a:solidFill>
                <a:schemeClr val="bg1"/>
              </a:solidFill>
              <a:latin typeface="Arial"/>
              <a:ea typeface="+mn-ea"/>
              <a:cs typeface="Arial"/>
            </a:rPr>
            <a:t>Gunakan VLOOKUP</a:t>
          </a:r>
        </a:p>
      </xdr:txBody>
    </xdr:sp>
    <xdr:clientData/>
  </xdr:twoCellAnchor>
  <xdr:twoCellAnchor>
    <xdr:from>
      <xdr:col>7</xdr:col>
      <xdr:colOff>685800</xdr:colOff>
      <xdr:row>21</xdr:row>
      <xdr:rowOff>120650</xdr:rowOff>
    </xdr:from>
    <xdr:to>
      <xdr:col>8</xdr:col>
      <xdr:colOff>222250</xdr:colOff>
      <xdr:row>23</xdr:row>
      <xdr:rowOff>76200</xdr:rowOff>
    </xdr:to>
    <xdr:sp macro="" textlink="">
      <xdr:nvSpPr>
        <xdr:cNvPr id="3" name="AutoShape 2">
          <a:extLst>
            <a:ext uri="{FF2B5EF4-FFF2-40B4-BE49-F238E27FC236}">
              <a16:creationId xmlns:a16="http://schemas.microsoft.com/office/drawing/2014/main" id="{3DB94EB1-F08C-4C14-8FB7-DB5BBFF7065F}"/>
            </a:ext>
          </a:extLst>
        </xdr:cNvPr>
        <xdr:cNvSpPr>
          <a:spLocks noChangeArrowheads="1"/>
        </xdr:cNvSpPr>
      </xdr:nvSpPr>
      <xdr:spPr bwMode="auto">
        <a:xfrm rot="5400000">
          <a:off x="5572125" y="4654550"/>
          <a:ext cx="336550" cy="298450"/>
        </a:xfrm>
        <a:prstGeom prst="rightArrow">
          <a:avLst>
            <a:gd name="adj1" fmla="val 50000"/>
            <a:gd name="adj2" fmla="val 25000"/>
          </a:avLst>
        </a:prstGeom>
        <a:solidFill>
          <a:srgbClr val="10253F"/>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19050</xdr:colOff>
      <xdr:row>24</xdr:row>
      <xdr:rowOff>3175</xdr:rowOff>
    </xdr:from>
    <xdr:to>
      <xdr:col>9</xdr:col>
      <xdr:colOff>133350</xdr:colOff>
      <xdr:row>26</xdr:row>
      <xdr:rowOff>25401</xdr:rowOff>
    </xdr:to>
    <xdr:sp macro="" textlink="">
      <xdr:nvSpPr>
        <xdr:cNvPr id="4" name="Text Box 4">
          <a:extLst>
            <a:ext uri="{FF2B5EF4-FFF2-40B4-BE49-F238E27FC236}">
              <a16:creationId xmlns:a16="http://schemas.microsoft.com/office/drawing/2014/main" id="{1CFDB765-6F4D-4136-B7CF-FE6F79F89F3A}"/>
            </a:ext>
          </a:extLst>
        </xdr:cNvPr>
        <xdr:cNvSpPr txBox="1">
          <a:spLocks noChangeArrowheads="1"/>
        </xdr:cNvSpPr>
      </xdr:nvSpPr>
      <xdr:spPr bwMode="auto">
        <a:xfrm>
          <a:off x="4924425" y="5089525"/>
          <a:ext cx="1733550" cy="403226"/>
        </a:xfrm>
        <a:prstGeom prst="rect">
          <a:avLst/>
        </a:prstGeom>
        <a:solidFill>
          <a:schemeClr val="tx2">
            <a:lumMod val="50000"/>
          </a:schemeClr>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27432" rIns="36576" bIns="0" anchor="t" upright="1"/>
        <a:lstStyle/>
        <a:p>
          <a:pPr algn="ctr" rtl="0">
            <a:defRPr sz="1000"/>
          </a:pPr>
          <a:r>
            <a:rPr lang="id-ID" sz="1200" b="1" i="0" u="none" strike="noStrike" baseline="0">
              <a:solidFill>
                <a:schemeClr val="bg1"/>
              </a:solidFill>
              <a:latin typeface="Arial"/>
              <a:cs typeface="Arial"/>
            </a:rPr>
            <a:t>Gunakan </a:t>
          </a:r>
          <a:r>
            <a:rPr lang="id-ID" sz="1400" b="1" i="0" u="none" strike="noStrike" baseline="0">
              <a:solidFill>
                <a:schemeClr val="bg1"/>
              </a:solidFill>
              <a:latin typeface="Arial"/>
              <a:cs typeface="Arial"/>
            </a:rPr>
            <a:t>H</a:t>
          </a:r>
          <a:r>
            <a:rPr lang="id-ID" sz="1200" b="1" i="0" u="none" strike="noStrike" baseline="0">
              <a:solidFill>
                <a:schemeClr val="bg1"/>
              </a:solidFill>
              <a:latin typeface="Arial"/>
              <a:cs typeface="Arial"/>
            </a:rPr>
            <a:t>LOOKUP</a:t>
          </a:r>
        </a:p>
      </xdr:txBody>
    </xdr:sp>
    <xdr:clientData/>
  </xdr:twoCellAnchor>
  <xdr:twoCellAnchor>
    <xdr:from>
      <xdr:col>4</xdr:col>
      <xdr:colOff>438150</xdr:colOff>
      <xdr:row>25</xdr:row>
      <xdr:rowOff>101600</xdr:rowOff>
    </xdr:from>
    <xdr:to>
      <xdr:col>5</xdr:col>
      <xdr:colOff>165100</xdr:colOff>
      <xdr:row>27</xdr:row>
      <xdr:rowOff>69850</xdr:rowOff>
    </xdr:to>
    <xdr:sp macro="" textlink="">
      <xdr:nvSpPr>
        <xdr:cNvPr id="5" name="AutoShape 2">
          <a:extLst>
            <a:ext uri="{FF2B5EF4-FFF2-40B4-BE49-F238E27FC236}">
              <a16:creationId xmlns:a16="http://schemas.microsoft.com/office/drawing/2014/main" id="{81201BA2-7391-4752-BBAE-1E4167949E7A}"/>
            </a:ext>
          </a:extLst>
        </xdr:cNvPr>
        <xdr:cNvSpPr>
          <a:spLocks noChangeArrowheads="1"/>
        </xdr:cNvSpPr>
      </xdr:nvSpPr>
      <xdr:spPr bwMode="auto">
        <a:xfrm rot="5400000">
          <a:off x="3322638" y="5199062"/>
          <a:ext cx="349250" cy="708025"/>
        </a:xfrm>
        <a:prstGeom prst="rightArrow">
          <a:avLst>
            <a:gd name="adj1" fmla="val 50000"/>
            <a:gd name="adj2" fmla="val 25000"/>
          </a:avLst>
        </a:prstGeom>
        <a:solidFill>
          <a:srgbClr val="10253F"/>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523874</xdr:colOff>
      <xdr:row>11</xdr:row>
      <xdr:rowOff>171449</xdr:rowOff>
    </xdr:from>
    <xdr:to>
      <xdr:col>13</xdr:col>
      <xdr:colOff>76200</xdr:colOff>
      <xdr:row>27</xdr:row>
      <xdr:rowOff>19050</xdr:rowOff>
    </xdr:to>
    <xdr:graphicFrame macro="">
      <xdr:nvGraphicFramePr>
        <xdr:cNvPr id="2" name="Chart 1">
          <a:extLst>
            <a:ext uri="{FF2B5EF4-FFF2-40B4-BE49-F238E27FC236}">
              <a16:creationId xmlns:a16="http://schemas.microsoft.com/office/drawing/2014/main" id="{7B1260D3-3764-457C-85F0-21EF8AE8F1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K TI BAZMA" refreshedDate="44894.460770254627" createdVersion="7" refreshedVersion="7" minRefreshableVersion="3" recordCount="109" xr:uid="{BC953CCB-6859-4647-9C3C-F87BAA917B6A}">
  <cacheSource type="worksheet">
    <worksheetSource ref="A1:H1048576" sheet="Data 2"/>
  </cacheSource>
  <cacheFields count="12">
    <cacheField name="Bulan" numFmtId="0">
      <sharedItems containsBlank="1" count="5">
        <s v="Jan"/>
        <s v="Feb"/>
        <s v="Mar"/>
        <s v="Apr"/>
        <m/>
      </sharedItems>
    </cacheField>
    <cacheField name="Merek" numFmtId="0">
      <sharedItems containsBlank="1" count="6">
        <s v="Toyota"/>
        <s v="Honda"/>
        <s v="Suzuki"/>
        <s v="Mitsubishi"/>
        <s v="Nissan"/>
        <m/>
      </sharedItems>
    </cacheField>
    <cacheField name="Tipe" numFmtId="0">
      <sharedItems containsBlank="1" count="13">
        <s v="Avanza"/>
        <s v="Innova"/>
        <s v="Land Cruiser"/>
        <s v="Jazz"/>
        <s v="CRV"/>
        <s v="Brio"/>
        <s v="Ertiga"/>
        <s v="Swift"/>
        <s v="Xpander"/>
        <s v="Pajero"/>
        <s v="March"/>
        <s v="Juke"/>
        <m/>
      </sharedItems>
    </cacheField>
    <cacheField name="Area" numFmtId="0">
      <sharedItems containsBlank="1"/>
    </cacheField>
    <cacheField name="Stok Terjual" numFmtId="0">
      <sharedItems containsString="0" containsBlank="1" containsNumber="1" containsInteger="1" minValue="2" maxValue="12"/>
    </cacheField>
    <cacheField name="Pajak Kadaluwarsa" numFmtId="0">
      <sharedItems containsNonDate="0" containsDate="1" containsString="0" containsBlank="1" minDate="2024-01-31T00:00:00" maxDate="2024-04-01T00:00:00"/>
    </cacheField>
    <cacheField name="Penjualan" numFmtId="0">
      <sharedItems containsString="0" containsBlank="1" containsNumber="1" containsInteger="1" minValue="510000000" maxValue="1728000000"/>
    </cacheField>
    <cacheField name="Harga Modal" numFmtId="0">
      <sharedItems containsString="0" containsBlank="1" containsNumber="1" containsInteger="1" minValue="410000000" maxValue="1056000000"/>
    </cacheField>
    <cacheField name="Profit Penjualan" numFmtId="0" formula="Penjualan-'Harga Modal'" databaseField="0"/>
    <cacheField name="Laba Bersih Penjualan" numFmtId="0" formula="'Profit Penjualan'*5%" databaseField="0"/>
    <cacheField name="Laba Bersih" numFmtId="0" formula="'Profit Penjualan'*1-5%" databaseField="0"/>
    <cacheField name="Pajak preman" numFmtId="0" formula="'Laba Bersih' *1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
  <r>
    <x v="0"/>
    <x v="0"/>
    <x v="0"/>
    <s v="Bogor"/>
    <n v="12"/>
    <d v="2024-03-31T00:00:00"/>
    <n v="1488000000"/>
    <n v="996000000"/>
  </r>
  <r>
    <x v="1"/>
    <x v="0"/>
    <x v="1"/>
    <s v="Bogor"/>
    <n v="12"/>
    <d v="2024-02-28T00:00:00"/>
    <n v="1680000000"/>
    <n v="1020000000"/>
  </r>
  <r>
    <x v="2"/>
    <x v="0"/>
    <x v="2"/>
    <s v="Bogor"/>
    <n v="3"/>
    <d v="2024-01-31T00:00:00"/>
    <n v="1254000000"/>
    <n v="957000000"/>
  </r>
  <r>
    <x v="3"/>
    <x v="1"/>
    <x v="3"/>
    <s v="Bogor"/>
    <n v="6"/>
    <d v="2024-03-31T00:00:00"/>
    <n v="840000000"/>
    <n v="486000000"/>
  </r>
  <r>
    <x v="3"/>
    <x v="1"/>
    <x v="4"/>
    <s v="Bogor"/>
    <n v="7"/>
    <d v="2024-02-28T00:00:00"/>
    <n v="868000000"/>
    <n v="602000000"/>
  </r>
  <r>
    <x v="0"/>
    <x v="1"/>
    <x v="5"/>
    <s v="Bogor"/>
    <n v="10"/>
    <d v="2024-01-31T00:00:00"/>
    <n v="1500000000"/>
    <n v="810000000"/>
  </r>
  <r>
    <x v="1"/>
    <x v="2"/>
    <x v="6"/>
    <s v="Bogor"/>
    <n v="10"/>
    <d v="2024-03-31T00:00:00"/>
    <n v="1490000000"/>
    <n v="850000000"/>
  </r>
  <r>
    <x v="2"/>
    <x v="2"/>
    <x v="7"/>
    <s v="Bogor"/>
    <n v="5"/>
    <d v="2024-02-28T00:00:00"/>
    <n v="585000000"/>
    <n v="450000000"/>
  </r>
  <r>
    <x v="0"/>
    <x v="3"/>
    <x v="8"/>
    <s v="Bogor"/>
    <n v="11"/>
    <d v="2024-01-31T00:00:00"/>
    <n v="1287000000"/>
    <n v="968000000"/>
  </r>
  <r>
    <x v="1"/>
    <x v="3"/>
    <x v="9"/>
    <s v="Bogor"/>
    <n v="5"/>
    <d v="2024-03-31T00:00:00"/>
    <n v="715000000"/>
    <n v="410000000"/>
  </r>
  <r>
    <x v="2"/>
    <x v="4"/>
    <x v="10"/>
    <s v="Bogor"/>
    <n v="6"/>
    <d v="2024-02-28T00:00:00"/>
    <n v="708000000"/>
    <n v="540000000"/>
  </r>
  <r>
    <x v="3"/>
    <x v="4"/>
    <x v="11"/>
    <s v="Bogor"/>
    <n v="6"/>
    <d v="2024-01-31T00:00:00"/>
    <n v="798000000"/>
    <n v="510000000"/>
  </r>
  <r>
    <x v="3"/>
    <x v="0"/>
    <x v="0"/>
    <s v="Bogor"/>
    <n v="11"/>
    <d v="2024-03-31T00:00:00"/>
    <n v="1342000000"/>
    <n v="979000000"/>
  </r>
  <r>
    <x v="0"/>
    <x v="0"/>
    <x v="1"/>
    <s v="Bogor"/>
    <n v="12"/>
    <d v="2024-02-28T00:00:00"/>
    <n v="1464000000"/>
    <n v="1008000000"/>
  </r>
  <r>
    <x v="1"/>
    <x v="0"/>
    <x v="2"/>
    <s v="Bogor"/>
    <n v="2"/>
    <d v="2024-01-31T00:00:00"/>
    <n v="1595000000"/>
    <n v="957000000"/>
  </r>
  <r>
    <x v="2"/>
    <x v="1"/>
    <x v="3"/>
    <s v="Bogor"/>
    <n v="6"/>
    <d v="2024-03-31T00:00:00"/>
    <n v="864000000"/>
    <n v="534000000"/>
  </r>
  <r>
    <x v="0"/>
    <x v="1"/>
    <x v="4"/>
    <s v="Bogor"/>
    <n v="10"/>
    <d v="2024-02-28T00:00:00"/>
    <n v="1270000000"/>
    <n v="850000000"/>
  </r>
  <r>
    <x v="1"/>
    <x v="1"/>
    <x v="5"/>
    <s v="Bogor"/>
    <n v="8"/>
    <d v="2024-01-31T00:00:00"/>
    <n v="832000000"/>
    <n v="664000000"/>
  </r>
  <r>
    <x v="2"/>
    <x v="2"/>
    <x v="6"/>
    <s v="Bogor"/>
    <n v="7"/>
    <d v="2024-03-31T00:00:00"/>
    <n v="721000000"/>
    <n v="623000000"/>
  </r>
  <r>
    <x v="3"/>
    <x v="2"/>
    <x v="7"/>
    <s v="Bogor"/>
    <n v="9"/>
    <d v="2024-02-28T00:00:00"/>
    <n v="927000000"/>
    <n v="810000000"/>
  </r>
  <r>
    <x v="3"/>
    <x v="3"/>
    <x v="8"/>
    <s v="Bogor"/>
    <n v="12"/>
    <d v="2024-01-31T00:00:00"/>
    <n v="1608000000"/>
    <n v="996000000"/>
  </r>
  <r>
    <x v="0"/>
    <x v="3"/>
    <x v="9"/>
    <s v="Bogor"/>
    <n v="10"/>
    <d v="2024-03-31T00:00:00"/>
    <n v="1420000000"/>
    <n v="900000000"/>
  </r>
  <r>
    <x v="1"/>
    <x v="4"/>
    <x v="10"/>
    <s v="Bogor"/>
    <n v="9"/>
    <d v="2024-02-28T00:00:00"/>
    <n v="1314000000"/>
    <n v="810000000"/>
  </r>
  <r>
    <x v="2"/>
    <x v="4"/>
    <x v="11"/>
    <s v="Bogor"/>
    <n v="11"/>
    <d v="2024-01-31T00:00:00"/>
    <n v="1573000000"/>
    <n v="924000000"/>
  </r>
  <r>
    <x v="0"/>
    <x v="0"/>
    <x v="0"/>
    <s v="Bogor"/>
    <n v="6"/>
    <d v="2024-03-31T00:00:00"/>
    <n v="654000000"/>
    <n v="504000000"/>
  </r>
  <r>
    <x v="1"/>
    <x v="0"/>
    <x v="1"/>
    <s v="Bogor"/>
    <n v="6"/>
    <d v="2024-02-28T00:00:00"/>
    <n v="678000000"/>
    <n v="516000000"/>
  </r>
  <r>
    <x v="2"/>
    <x v="0"/>
    <x v="2"/>
    <s v="Bogor"/>
    <n v="4"/>
    <d v="2024-01-31T00:00:00"/>
    <n v="864000000"/>
    <n v="522000000"/>
  </r>
  <r>
    <x v="3"/>
    <x v="1"/>
    <x v="3"/>
    <s v="Bogor"/>
    <n v="5"/>
    <d v="2024-03-31T00:00:00"/>
    <n v="655000000"/>
    <n v="450000000"/>
  </r>
  <r>
    <x v="3"/>
    <x v="1"/>
    <x v="4"/>
    <s v="Bogor"/>
    <n v="7"/>
    <d v="2024-02-28T00:00:00"/>
    <n v="777000000"/>
    <n v="609000000"/>
  </r>
  <r>
    <x v="0"/>
    <x v="1"/>
    <x v="5"/>
    <s v="Bogor"/>
    <n v="6"/>
    <d v="2024-01-31T00:00:00"/>
    <n v="798000000"/>
    <n v="504000000"/>
  </r>
  <r>
    <x v="1"/>
    <x v="2"/>
    <x v="6"/>
    <s v="Bogor"/>
    <n v="7"/>
    <d v="2024-03-31T00:00:00"/>
    <n v="917000000"/>
    <n v="630000000"/>
  </r>
  <r>
    <x v="2"/>
    <x v="2"/>
    <x v="7"/>
    <s v="Bogor"/>
    <n v="6"/>
    <d v="2024-02-28T00:00:00"/>
    <n v="834000000"/>
    <n v="534000000"/>
  </r>
  <r>
    <x v="0"/>
    <x v="3"/>
    <x v="8"/>
    <s v="Bogor"/>
    <n v="6"/>
    <d v="2024-01-31T00:00:00"/>
    <n v="732000000"/>
    <n v="510000000"/>
  </r>
  <r>
    <x v="1"/>
    <x v="3"/>
    <x v="9"/>
    <s v="Bogor"/>
    <n v="5"/>
    <d v="2024-03-31T00:00:00"/>
    <n v="730000000"/>
    <n v="435000000"/>
  </r>
  <r>
    <x v="2"/>
    <x v="4"/>
    <x v="10"/>
    <s v="Bogor"/>
    <n v="7"/>
    <d v="2024-02-28T00:00:00"/>
    <n v="966000000"/>
    <n v="560000000"/>
  </r>
  <r>
    <x v="3"/>
    <x v="4"/>
    <x v="11"/>
    <s v="Bogor"/>
    <n v="6"/>
    <d v="2024-01-31T00:00:00"/>
    <n v="786000000"/>
    <n v="528000000"/>
  </r>
  <r>
    <x v="3"/>
    <x v="0"/>
    <x v="0"/>
    <s v="Bandung"/>
    <n v="6"/>
    <d v="2024-03-31T00:00:00"/>
    <n v="834000000"/>
    <n v="510000000"/>
  </r>
  <r>
    <x v="0"/>
    <x v="0"/>
    <x v="1"/>
    <s v="Bandung"/>
    <n v="6"/>
    <d v="2024-02-28T00:00:00"/>
    <n v="672000000"/>
    <n v="492000000"/>
  </r>
  <r>
    <x v="1"/>
    <x v="0"/>
    <x v="2"/>
    <s v="Bandung"/>
    <n v="8"/>
    <d v="2024-01-31T00:00:00"/>
    <n v="960000000"/>
    <n v="664000000"/>
  </r>
  <r>
    <x v="2"/>
    <x v="1"/>
    <x v="3"/>
    <s v="Bandung"/>
    <n v="9"/>
    <d v="2024-03-31T00:00:00"/>
    <n v="1080000000"/>
    <n v="738000000"/>
  </r>
  <r>
    <x v="0"/>
    <x v="1"/>
    <x v="4"/>
    <s v="Bandung"/>
    <n v="11"/>
    <d v="2024-02-28T00:00:00"/>
    <n v="1606000000"/>
    <n v="924000000"/>
  </r>
  <r>
    <x v="1"/>
    <x v="1"/>
    <x v="5"/>
    <s v="Bandung"/>
    <n v="12"/>
    <d v="2024-01-31T00:00:00"/>
    <n v="1692000000"/>
    <n v="984000000"/>
  </r>
  <r>
    <x v="2"/>
    <x v="2"/>
    <x v="6"/>
    <s v="Bandung"/>
    <n v="6"/>
    <d v="2024-03-31T00:00:00"/>
    <n v="780000000"/>
    <n v="498000000"/>
  </r>
  <r>
    <x v="3"/>
    <x v="2"/>
    <x v="7"/>
    <s v="Bandung"/>
    <n v="11"/>
    <d v="2024-02-28T00:00:00"/>
    <n v="1507000000"/>
    <n v="902000000"/>
  </r>
  <r>
    <x v="3"/>
    <x v="3"/>
    <x v="8"/>
    <s v="Bandung"/>
    <n v="7"/>
    <d v="2024-01-31T00:00:00"/>
    <n v="854000000"/>
    <n v="567000000"/>
  </r>
  <r>
    <x v="0"/>
    <x v="3"/>
    <x v="9"/>
    <s v="Bandung"/>
    <n v="10"/>
    <d v="2024-03-31T00:00:00"/>
    <n v="1480000000"/>
    <n v="860000000"/>
  </r>
  <r>
    <x v="1"/>
    <x v="4"/>
    <x v="10"/>
    <s v="Bandung"/>
    <n v="9"/>
    <d v="2024-02-28T00:00:00"/>
    <n v="1233000000"/>
    <n v="756000000"/>
  </r>
  <r>
    <x v="2"/>
    <x v="4"/>
    <x v="11"/>
    <s v="Bandung"/>
    <n v="12"/>
    <d v="2024-01-31T00:00:00"/>
    <n v="1404000000"/>
    <n v="1020000000"/>
  </r>
  <r>
    <x v="0"/>
    <x v="0"/>
    <x v="0"/>
    <s v="Bandung"/>
    <n v="5"/>
    <d v="2024-03-31T00:00:00"/>
    <n v="730000000"/>
    <n v="450000000"/>
  </r>
  <r>
    <x v="1"/>
    <x v="0"/>
    <x v="1"/>
    <s v="Bandung"/>
    <n v="7"/>
    <d v="2024-02-28T00:00:00"/>
    <n v="980000000"/>
    <n v="630000000"/>
  </r>
  <r>
    <x v="2"/>
    <x v="0"/>
    <x v="2"/>
    <s v="Bandung"/>
    <n v="11"/>
    <d v="2024-01-31T00:00:00"/>
    <n v="1375000000"/>
    <n v="957000000"/>
  </r>
  <r>
    <x v="3"/>
    <x v="1"/>
    <x v="3"/>
    <s v="Bandung"/>
    <n v="10"/>
    <d v="2024-03-31T00:00:00"/>
    <n v="1410000000"/>
    <n v="820000000"/>
  </r>
  <r>
    <x v="3"/>
    <x v="1"/>
    <x v="4"/>
    <s v="Bandung"/>
    <n v="10"/>
    <d v="2024-02-28T00:00:00"/>
    <n v="1410000000"/>
    <n v="830000000"/>
  </r>
  <r>
    <x v="0"/>
    <x v="1"/>
    <x v="5"/>
    <s v="Bandung"/>
    <n v="6"/>
    <d v="2024-01-31T00:00:00"/>
    <n v="858000000"/>
    <n v="528000000"/>
  </r>
  <r>
    <x v="1"/>
    <x v="2"/>
    <x v="6"/>
    <s v="Bandung"/>
    <n v="10"/>
    <d v="2024-03-31T00:00:00"/>
    <n v="1220000000"/>
    <n v="810000000"/>
  </r>
  <r>
    <x v="2"/>
    <x v="2"/>
    <x v="7"/>
    <s v="Bandung"/>
    <n v="6"/>
    <d v="2024-02-28T00:00:00"/>
    <n v="720000000"/>
    <n v="504000000"/>
  </r>
  <r>
    <x v="0"/>
    <x v="3"/>
    <x v="8"/>
    <s v="Bandung"/>
    <n v="6"/>
    <d v="2024-01-31T00:00:00"/>
    <n v="714000000"/>
    <n v="522000000"/>
  </r>
  <r>
    <x v="1"/>
    <x v="3"/>
    <x v="9"/>
    <s v="Bandung"/>
    <n v="12"/>
    <d v="2024-03-31T00:00:00"/>
    <n v="1584000000"/>
    <n v="1020000000"/>
  </r>
  <r>
    <x v="2"/>
    <x v="4"/>
    <x v="10"/>
    <s v="Bandung"/>
    <n v="10"/>
    <d v="2024-02-28T00:00:00"/>
    <n v="1440000000"/>
    <n v="890000000"/>
  </r>
  <r>
    <x v="3"/>
    <x v="4"/>
    <x v="11"/>
    <s v="Bandung"/>
    <n v="7"/>
    <d v="2024-01-31T00:00:00"/>
    <n v="966000000"/>
    <n v="588000000"/>
  </r>
  <r>
    <x v="3"/>
    <x v="0"/>
    <x v="0"/>
    <s v="Bandung"/>
    <n v="8"/>
    <d v="2024-03-31T00:00:00"/>
    <n v="920000000"/>
    <n v="672000000"/>
  </r>
  <r>
    <x v="0"/>
    <x v="0"/>
    <x v="1"/>
    <s v="Bandung"/>
    <n v="12"/>
    <d v="2024-02-28T00:00:00"/>
    <n v="1284000000"/>
    <n v="1056000000"/>
  </r>
  <r>
    <x v="1"/>
    <x v="0"/>
    <x v="2"/>
    <s v="Bandung"/>
    <n v="9"/>
    <d v="2024-01-31T00:00:00"/>
    <n v="1233000000"/>
    <n v="774000000"/>
  </r>
  <r>
    <x v="2"/>
    <x v="1"/>
    <x v="3"/>
    <s v="Bandung"/>
    <n v="12"/>
    <d v="2024-03-31T00:00:00"/>
    <n v="1728000000"/>
    <n v="972000000"/>
  </r>
  <r>
    <x v="0"/>
    <x v="1"/>
    <x v="4"/>
    <s v="Bandung"/>
    <n v="6"/>
    <d v="2024-02-28T00:00:00"/>
    <n v="744000000"/>
    <n v="498000000"/>
  </r>
  <r>
    <x v="1"/>
    <x v="1"/>
    <x v="5"/>
    <s v="Bandung"/>
    <n v="5"/>
    <d v="2024-01-31T00:00:00"/>
    <n v="720000000"/>
    <n v="440000000"/>
  </r>
  <r>
    <x v="2"/>
    <x v="2"/>
    <x v="6"/>
    <s v="Bandung"/>
    <n v="11"/>
    <d v="2024-03-31T00:00:00"/>
    <n v="1529000000"/>
    <n v="913000000"/>
  </r>
  <r>
    <x v="3"/>
    <x v="2"/>
    <x v="7"/>
    <s v="Bandung"/>
    <n v="11"/>
    <d v="2024-02-28T00:00:00"/>
    <n v="1441000000"/>
    <n v="946000000"/>
  </r>
  <r>
    <x v="3"/>
    <x v="3"/>
    <x v="8"/>
    <s v="Bandung"/>
    <n v="6"/>
    <d v="2024-01-31T00:00:00"/>
    <n v="828000000"/>
    <n v="522000000"/>
  </r>
  <r>
    <x v="0"/>
    <x v="3"/>
    <x v="9"/>
    <s v="Bandung"/>
    <n v="11"/>
    <d v="2024-03-31T00:00:00"/>
    <n v="1375000000"/>
    <n v="880000000"/>
  </r>
  <r>
    <x v="1"/>
    <x v="4"/>
    <x v="10"/>
    <s v="Bandung"/>
    <n v="5"/>
    <d v="2024-02-28T00:00:00"/>
    <n v="510000000"/>
    <n v="430000000"/>
  </r>
  <r>
    <x v="2"/>
    <x v="4"/>
    <x v="11"/>
    <s v="Bandung"/>
    <n v="12"/>
    <d v="2024-01-31T00:00:00"/>
    <n v="1728000000"/>
    <n v="996000000"/>
  </r>
  <r>
    <x v="0"/>
    <x v="0"/>
    <x v="0"/>
    <s v="Semarang"/>
    <n v="9"/>
    <d v="2024-03-31T00:00:00"/>
    <n v="1323000000"/>
    <n v="747000000"/>
  </r>
  <r>
    <x v="1"/>
    <x v="0"/>
    <x v="1"/>
    <s v="Semarang"/>
    <n v="12"/>
    <d v="2024-02-28T00:00:00"/>
    <n v="1248000000"/>
    <n v="1056000000"/>
  </r>
  <r>
    <x v="2"/>
    <x v="0"/>
    <x v="2"/>
    <s v="Semarang"/>
    <n v="5"/>
    <d v="2024-01-31T00:00:00"/>
    <n v="685000000"/>
    <n v="440000000"/>
  </r>
  <r>
    <x v="3"/>
    <x v="1"/>
    <x v="3"/>
    <s v="Semarang"/>
    <n v="5"/>
    <d v="2024-03-31T00:00:00"/>
    <n v="540000000"/>
    <n v="430000000"/>
  </r>
  <r>
    <x v="3"/>
    <x v="1"/>
    <x v="4"/>
    <s v="Semarang"/>
    <n v="5"/>
    <d v="2024-02-28T00:00:00"/>
    <n v="655000000"/>
    <n v="415000000"/>
  </r>
  <r>
    <x v="0"/>
    <x v="1"/>
    <x v="5"/>
    <s v="Semarang"/>
    <n v="8"/>
    <d v="2024-01-31T00:00:00"/>
    <n v="968000000"/>
    <n v="712000000"/>
  </r>
  <r>
    <x v="1"/>
    <x v="2"/>
    <x v="6"/>
    <s v="Semarang"/>
    <n v="7"/>
    <d v="2024-03-31T00:00:00"/>
    <n v="882000000"/>
    <n v="581000000"/>
  </r>
  <r>
    <x v="2"/>
    <x v="2"/>
    <x v="7"/>
    <s v="Semarang"/>
    <n v="5"/>
    <d v="2024-02-28T00:00:00"/>
    <n v="745000000"/>
    <n v="425000000"/>
  </r>
  <r>
    <x v="0"/>
    <x v="3"/>
    <x v="8"/>
    <s v="Semarang"/>
    <n v="10"/>
    <d v="2024-01-31T00:00:00"/>
    <n v="1100000000"/>
    <n v="820000000"/>
  </r>
  <r>
    <x v="1"/>
    <x v="3"/>
    <x v="9"/>
    <s v="Semarang"/>
    <n v="6"/>
    <d v="2024-03-31T00:00:00"/>
    <n v="696000000"/>
    <n v="528000000"/>
  </r>
  <r>
    <x v="2"/>
    <x v="4"/>
    <x v="10"/>
    <s v="Semarang"/>
    <n v="7"/>
    <d v="2024-02-28T00:00:00"/>
    <n v="742000000"/>
    <n v="602000000"/>
  </r>
  <r>
    <x v="3"/>
    <x v="4"/>
    <x v="11"/>
    <s v="Semarang"/>
    <n v="6"/>
    <d v="2024-01-31T00:00:00"/>
    <n v="606000000"/>
    <n v="504000000"/>
  </r>
  <r>
    <x v="3"/>
    <x v="0"/>
    <x v="0"/>
    <s v="Semarang"/>
    <n v="10"/>
    <d v="2024-03-31T00:00:00"/>
    <n v="1040000000"/>
    <n v="830000000"/>
  </r>
  <r>
    <x v="0"/>
    <x v="0"/>
    <x v="1"/>
    <s v="Semarang"/>
    <n v="11"/>
    <d v="2024-02-28T00:00:00"/>
    <n v="1386000000"/>
    <n v="935000000"/>
  </r>
  <r>
    <x v="1"/>
    <x v="0"/>
    <x v="2"/>
    <s v="Semarang"/>
    <n v="11"/>
    <d v="2024-01-31T00:00:00"/>
    <n v="1485000000"/>
    <n v="968000000"/>
  </r>
  <r>
    <x v="2"/>
    <x v="1"/>
    <x v="3"/>
    <s v="Semarang"/>
    <n v="6"/>
    <d v="2024-03-31T00:00:00"/>
    <n v="750000000"/>
    <n v="510000000"/>
  </r>
  <r>
    <x v="0"/>
    <x v="1"/>
    <x v="4"/>
    <s v="Semarang"/>
    <n v="11"/>
    <d v="2024-02-28T00:00:00"/>
    <n v="1562000000"/>
    <n v="957000000"/>
  </r>
  <r>
    <x v="1"/>
    <x v="1"/>
    <x v="5"/>
    <s v="Semarang"/>
    <n v="11"/>
    <d v="2024-01-31T00:00:00"/>
    <n v="1386000000"/>
    <n v="902000000"/>
  </r>
  <r>
    <x v="2"/>
    <x v="2"/>
    <x v="6"/>
    <s v="Semarang"/>
    <n v="11"/>
    <d v="2024-03-31T00:00:00"/>
    <n v="1408000000"/>
    <n v="957000000"/>
  </r>
  <r>
    <x v="3"/>
    <x v="2"/>
    <x v="7"/>
    <s v="Semarang"/>
    <n v="11"/>
    <d v="2024-02-28T00:00:00"/>
    <n v="1441000000"/>
    <n v="880000000"/>
  </r>
  <r>
    <x v="3"/>
    <x v="3"/>
    <x v="8"/>
    <s v="Semarang"/>
    <n v="9"/>
    <d v="2024-01-31T00:00:00"/>
    <n v="1161000000"/>
    <n v="783000000"/>
  </r>
  <r>
    <x v="0"/>
    <x v="3"/>
    <x v="9"/>
    <s v="Semarang"/>
    <n v="10"/>
    <d v="2024-03-31T00:00:00"/>
    <n v="1460000000"/>
    <n v="880000000"/>
  </r>
  <r>
    <x v="1"/>
    <x v="4"/>
    <x v="10"/>
    <s v="Semarang"/>
    <n v="10"/>
    <d v="2024-02-28T00:00:00"/>
    <n v="1330000000"/>
    <n v="810000000"/>
  </r>
  <r>
    <x v="2"/>
    <x v="4"/>
    <x v="11"/>
    <s v="Semarang"/>
    <n v="9"/>
    <d v="2024-01-31T00:00:00"/>
    <n v="918000000"/>
    <n v="783000000"/>
  </r>
  <r>
    <x v="0"/>
    <x v="0"/>
    <x v="0"/>
    <s v="Semarang"/>
    <n v="5"/>
    <d v="2024-03-31T00:00:00"/>
    <n v="730000000"/>
    <n v="435000000"/>
  </r>
  <r>
    <x v="1"/>
    <x v="0"/>
    <x v="1"/>
    <s v="Semarang"/>
    <n v="11"/>
    <d v="2024-02-28T00:00:00"/>
    <n v="1606000000"/>
    <n v="968000000"/>
  </r>
  <r>
    <x v="2"/>
    <x v="0"/>
    <x v="2"/>
    <s v="Semarang"/>
    <n v="10"/>
    <d v="2024-01-31T00:00:00"/>
    <n v="1260000000"/>
    <n v="870000000"/>
  </r>
  <r>
    <x v="3"/>
    <x v="1"/>
    <x v="3"/>
    <s v="Semarang"/>
    <n v="8"/>
    <d v="2024-03-31T00:00:00"/>
    <n v="1048000000"/>
    <n v="712000000"/>
  </r>
  <r>
    <x v="3"/>
    <x v="1"/>
    <x v="4"/>
    <s v="Semarang"/>
    <n v="6"/>
    <d v="2024-02-28T00:00:00"/>
    <n v="714000000"/>
    <n v="498000000"/>
  </r>
  <r>
    <x v="0"/>
    <x v="1"/>
    <x v="5"/>
    <s v="Semarang"/>
    <n v="6"/>
    <d v="2024-01-31T00:00:00"/>
    <n v="774000000"/>
    <n v="522000000"/>
  </r>
  <r>
    <x v="1"/>
    <x v="2"/>
    <x v="6"/>
    <s v="Semarang"/>
    <n v="8"/>
    <d v="2024-03-31T00:00:00"/>
    <n v="1112000000"/>
    <n v="712000000"/>
  </r>
  <r>
    <x v="2"/>
    <x v="2"/>
    <x v="7"/>
    <s v="Semarang"/>
    <n v="12"/>
    <d v="2024-02-28T00:00:00"/>
    <n v="1644000000"/>
    <n v="1032000000"/>
  </r>
  <r>
    <x v="0"/>
    <x v="3"/>
    <x v="8"/>
    <s v="Semarang"/>
    <n v="5"/>
    <d v="2024-01-31T00:00:00"/>
    <n v="540000000"/>
    <n v="450000000"/>
  </r>
  <r>
    <x v="1"/>
    <x v="3"/>
    <x v="9"/>
    <s v="Semarang"/>
    <n v="9"/>
    <d v="2024-03-31T00:00:00"/>
    <n v="1035000000"/>
    <n v="810000000"/>
  </r>
  <r>
    <x v="2"/>
    <x v="4"/>
    <x v="10"/>
    <s v="Semarang"/>
    <n v="6"/>
    <d v="2024-02-28T00:00:00"/>
    <n v="744000000"/>
    <n v="486000000"/>
  </r>
  <r>
    <x v="3"/>
    <x v="4"/>
    <x v="11"/>
    <s v="Semarang"/>
    <n v="12"/>
    <d v="2024-01-31T00:00:00"/>
    <n v="1320000000"/>
    <n v="1032000000"/>
  </r>
  <r>
    <x v="4"/>
    <x v="5"/>
    <x v="12"/>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7EE9DF-3A23-41C2-AB35-F843E57ED013}"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Merek">
  <location ref="B3:H10" firstHeaderRow="0" firstDataRow="1" firstDataCol="1" rowPageCount="1" colPageCount="1"/>
  <pivotFields count="12">
    <pivotField axis="axisPage" multipleItemSelectionAllowed="1" showAll="0">
      <items count="6">
        <item x="0"/>
        <item x="1"/>
        <item x="2"/>
        <item x="3"/>
        <item x="4"/>
        <item t="default"/>
      </items>
    </pivotField>
    <pivotField axis="axisRow" showAll="0">
      <items count="7">
        <item sd="0" x="1"/>
        <item sd="0" x="3"/>
        <item sd="0" x="4"/>
        <item sd="0" x="2"/>
        <item sd="0" x="0"/>
        <item sd="0" x="5"/>
        <item t="default" sd="0"/>
      </items>
    </pivotField>
    <pivotField axis="axisRow" showAll="0">
      <items count="14">
        <item x="10"/>
        <item x="0"/>
        <item x="5"/>
        <item x="4"/>
        <item x="6"/>
        <item x="1"/>
        <item x="3"/>
        <item x="11"/>
        <item x="2"/>
        <item x="9"/>
        <item x="7"/>
        <item x="8"/>
        <item x="12"/>
        <item t="default"/>
      </items>
    </pivotField>
    <pivotField showAll="0"/>
    <pivotField dataField="1" showAll="0"/>
    <pivotField showAll="0"/>
    <pivotField dataField="1" showAll="0"/>
    <pivotField dataField="1" showAll="0"/>
    <pivotField dataField="1"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s>
  <rowFields count="2">
    <field x="1"/>
    <field x="2"/>
  </rowFields>
  <rowItems count="7">
    <i>
      <x/>
    </i>
    <i>
      <x v="1"/>
    </i>
    <i>
      <x v="2"/>
    </i>
    <i>
      <x v="3"/>
    </i>
    <i>
      <x v="4"/>
    </i>
    <i>
      <x v="5"/>
    </i>
    <i t="grand">
      <x/>
    </i>
  </rowItems>
  <colFields count="1">
    <field x="-2"/>
  </colFields>
  <colItems count="6">
    <i>
      <x/>
    </i>
    <i i="1">
      <x v="1"/>
    </i>
    <i i="2">
      <x v="2"/>
    </i>
    <i i="3">
      <x v="3"/>
    </i>
    <i i="4">
      <x v="4"/>
    </i>
    <i i="5">
      <x v="5"/>
    </i>
  </colItems>
  <pageFields count="1">
    <pageField fld="0" hier="-1"/>
  </pageFields>
  <dataFields count="6">
    <dataField name="Sum of Stok Terjual" fld="4" baseField="0" baseItem="0"/>
    <dataField name="Sum of Penjualan" fld="6" baseField="1" baseItem="0" numFmtId="165"/>
    <dataField name="Sum of Harga Modal" fld="7" baseField="0" baseItem="0" numFmtId="165"/>
    <dataField name="Sum of Profit Penjualan" fld="8" baseField="1" baseItem="0" numFmtId="165"/>
    <dataField name="Sum of Laba Bersih" fld="10" baseField="0" baseItem="0" numFmtId="165"/>
    <dataField name="Sum of Pajak preman" fld="11" baseField="0" baseItem="0" numFmtId="165"/>
  </dataFields>
  <formats count="62">
    <format dxfId="64">
      <pivotArea collapsedLevelsAreSubtotals="1" fieldPosition="0">
        <references count="2">
          <reference field="4294967294" count="1" selected="0">
            <x v="1"/>
          </reference>
          <reference field="1" count="1">
            <x v="0"/>
          </reference>
        </references>
      </pivotArea>
    </format>
    <format dxfId="63">
      <pivotArea collapsedLevelsAreSubtotals="1" fieldPosition="0">
        <references count="3">
          <reference field="4294967294" count="1" selected="0">
            <x v="1"/>
          </reference>
          <reference field="1" count="1" selected="0">
            <x v="0"/>
          </reference>
          <reference field="2" count="3">
            <x v="2"/>
            <x v="3"/>
            <x v="6"/>
          </reference>
        </references>
      </pivotArea>
    </format>
    <format dxfId="62">
      <pivotArea collapsedLevelsAreSubtotals="1" fieldPosition="0">
        <references count="2">
          <reference field="4294967294" count="1" selected="0">
            <x v="1"/>
          </reference>
          <reference field="1" count="1">
            <x v="1"/>
          </reference>
        </references>
      </pivotArea>
    </format>
    <format dxfId="61">
      <pivotArea collapsedLevelsAreSubtotals="1" fieldPosition="0">
        <references count="3">
          <reference field="4294967294" count="1" selected="0">
            <x v="1"/>
          </reference>
          <reference field="1" count="1" selected="0">
            <x v="1"/>
          </reference>
          <reference field="2" count="2">
            <x v="9"/>
            <x v="11"/>
          </reference>
        </references>
      </pivotArea>
    </format>
    <format dxfId="60">
      <pivotArea collapsedLevelsAreSubtotals="1" fieldPosition="0">
        <references count="2">
          <reference field="4294967294" count="1" selected="0">
            <x v="1"/>
          </reference>
          <reference field="1" count="1">
            <x v="2"/>
          </reference>
        </references>
      </pivotArea>
    </format>
    <format dxfId="59">
      <pivotArea collapsedLevelsAreSubtotals="1" fieldPosition="0">
        <references count="3">
          <reference field="4294967294" count="1" selected="0">
            <x v="1"/>
          </reference>
          <reference field="1" count="1" selected="0">
            <x v="2"/>
          </reference>
          <reference field="2" count="2">
            <x v="0"/>
            <x v="7"/>
          </reference>
        </references>
      </pivotArea>
    </format>
    <format dxfId="58">
      <pivotArea collapsedLevelsAreSubtotals="1" fieldPosition="0">
        <references count="2">
          <reference field="4294967294" count="1" selected="0">
            <x v="1"/>
          </reference>
          <reference field="1" count="1">
            <x v="3"/>
          </reference>
        </references>
      </pivotArea>
    </format>
    <format dxfId="57">
      <pivotArea collapsedLevelsAreSubtotals="1" fieldPosition="0">
        <references count="3">
          <reference field="4294967294" count="1" selected="0">
            <x v="1"/>
          </reference>
          <reference field="1" count="1" selected="0">
            <x v="3"/>
          </reference>
          <reference field="2" count="2">
            <x v="4"/>
            <x v="10"/>
          </reference>
        </references>
      </pivotArea>
    </format>
    <format dxfId="56">
      <pivotArea collapsedLevelsAreSubtotals="1" fieldPosition="0">
        <references count="2">
          <reference field="4294967294" count="1" selected="0">
            <x v="1"/>
          </reference>
          <reference field="1" count="1">
            <x v="4"/>
          </reference>
        </references>
      </pivotArea>
    </format>
    <format dxfId="55">
      <pivotArea collapsedLevelsAreSubtotals="1" fieldPosition="0">
        <references count="3">
          <reference field="4294967294" count="1" selected="0">
            <x v="1"/>
          </reference>
          <reference field="1" count="1" selected="0">
            <x v="4"/>
          </reference>
          <reference field="2" count="3">
            <x v="1"/>
            <x v="5"/>
            <x v="8"/>
          </reference>
        </references>
      </pivotArea>
    </format>
    <format dxfId="54">
      <pivotArea collapsedLevelsAreSubtotals="1" fieldPosition="0">
        <references count="2">
          <reference field="4294967294" count="1" selected="0">
            <x v="2"/>
          </reference>
          <reference field="1" count="1">
            <x v="0"/>
          </reference>
        </references>
      </pivotArea>
    </format>
    <format dxfId="53">
      <pivotArea collapsedLevelsAreSubtotals="1" fieldPosition="0">
        <references count="3">
          <reference field="4294967294" count="1" selected="0">
            <x v="2"/>
          </reference>
          <reference field="1" count="1" selected="0">
            <x v="0"/>
          </reference>
          <reference field="2" count="3">
            <x v="2"/>
            <x v="3"/>
            <x v="6"/>
          </reference>
        </references>
      </pivotArea>
    </format>
    <format dxfId="52">
      <pivotArea collapsedLevelsAreSubtotals="1" fieldPosition="0">
        <references count="2">
          <reference field="4294967294" count="1" selected="0">
            <x v="2"/>
          </reference>
          <reference field="1" count="1">
            <x v="1"/>
          </reference>
        </references>
      </pivotArea>
    </format>
    <format dxfId="51">
      <pivotArea collapsedLevelsAreSubtotals="1" fieldPosition="0">
        <references count="3">
          <reference field="4294967294" count="1" selected="0">
            <x v="2"/>
          </reference>
          <reference field="1" count="1" selected="0">
            <x v="1"/>
          </reference>
          <reference field="2" count="2">
            <x v="9"/>
            <x v="11"/>
          </reference>
        </references>
      </pivotArea>
    </format>
    <format dxfId="50">
      <pivotArea collapsedLevelsAreSubtotals="1" fieldPosition="0">
        <references count="2">
          <reference field="4294967294" count="1" selected="0">
            <x v="2"/>
          </reference>
          <reference field="1" count="1">
            <x v="2"/>
          </reference>
        </references>
      </pivotArea>
    </format>
    <format dxfId="49">
      <pivotArea collapsedLevelsAreSubtotals="1" fieldPosition="0">
        <references count="3">
          <reference field="4294967294" count="1" selected="0">
            <x v="2"/>
          </reference>
          <reference field="1" count="1" selected="0">
            <x v="2"/>
          </reference>
          <reference field="2" count="2">
            <x v="0"/>
            <x v="7"/>
          </reference>
        </references>
      </pivotArea>
    </format>
    <format dxfId="48">
      <pivotArea collapsedLevelsAreSubtotals="1" fieldPosition="0">
        <references count="2">
          <reference field="4294967294" count="1" selected="0">
            <x v="2"/>
          </reference>
          <reference field="1" count="1">
            <x v="3"/>
          </reference>
        </references>
      </pivotArea>
    </format>
    <format dxfId="47">
      <pivotArea collapsedLevelsAreSubtotals="1" fieldPosition="0">
        <references count="3">
          <reference field="4294967294" count="1" selected="0">
            <x v="2"/>
          </reference>
          <reference field="1" count="1" selected="0">
            <x v="3"/>
          </reference>
          <reference field="2" count="2">
            <x v="4"/>
            <x v="10"/>
          </reference>
        </references>
      </pivotArea>
    </format>
    <format dxfId="46">
      <pivotArea collapsedLevelsAreSubtotals="1" fieldPosition="0">
        <references count="2">
          <reference field="4294967294" count="1" selected="0">
            <x v="2"/>
          </reference>
          <reference field="1" count="1">
            <x v="4"/>
          </reference>
        </references>
      </pivotArea>
    </format>
    <format dxfId="45">
      <pivotArea collapsedLevelsAreSubtotals="1" fieldPosition="0">
        <references count="3">
          <reference field="4294967294" count="1" selected="0">
            <x v="2"/>
          </reference>
          <reference field="1" count="1" selected="0">
            <x v="4"/>
          </reference>
          <reference field="2" count="3">
            <x v="1"/>
            <x v="5"/>
            <x v="8"/>
          </reference>
        </references>
      </pivotArea>
    </format>
    <format dxfId="44">
      <pivotArea dataOnly="0" outline="0" fieldPosition="0">
        <references count="1">
          <reference field="4294967294" count="1">
            <x v="0"/>
          </reference>
        </references>
      </pivotArea>
    </format>
    <format dxfId="43">
      <pivotArea dataOnly="0" outline="0" fieldPosition="0">
        <references count="1">
          <reference field="4294967294" count="1">
            <x v="0"/>
          </reference>
        </references>
      </pivotArea>
    </format>
    <format dxfId="42">
      <pivotArea dataOnly="0" labelOnly="1" outline="0" fieldPosition="0">
        <references count="1">
          <reference field="4294967294" count="1">
            <x v="1"/>
          </reference>
        </references>
      </pivotArea>
    </format>
    <format dxfId="41">
      <pivotArea dataOnly="0" labelOnly="1" outline="0" fieldPosition="0">
        <references count="1">
          <reference field="4294967294" count="1">
            <x v="1"/>
          </reference>
        </references>
      </pivotArea>
    </format>
    <format dxfId="40">
      <pivotArea dataOnly="0" labelOnly="1" outline="0" fieldPosition="0">
        <references count="1">
          <reference field="4294967294" count="1">
            <x v="2"/>
          </reference>
        </references>
      </pivotArea>
    </format>
    <format dxfId="39">
      <pivotArea field="1" type="button" dataOnly="0" labelOnly="1" outline="0" axis="axisRow" fieldPosition="0"/>
    </format>
    <format dxfId="38">
      <pivotArea field="1" type="button" dataOnly="0" labelOnly="1" outline="0" axis="axisRow" fieldPosition="0"/>
    </format>
    <format dxfId="37">
      <pivotArea field="1" type="button" dataOnly="0" labelOnly="1" outline="0" axis="axisRow" fieldPosition="0"/>
    </format>
    <format dxfId="36">
      <pivotArea dataOnly="0" labelOnly="1" outline="0" fieldPosition="0">
        <references count="1">
          <reference field="4294967294" count="3">
            <x v="0"/>
            <x v="1"/>
            <x v="2"/>
          </reference>
        </references>
      </pivotArea>
    </format>
    <format dxfId="35">
      <pivotArea dataOnly="0" labelOnly="1" outline="0" fieldPosition="0">
        <references count="1">
          <reference field="4294967294" count="3">
            <x v="0"/>
            <x v="1"/>
            <x v="2"/>
          </reference>
        </references>
      </pivotArea>
    </format>
    <format dxfId="34">
      <pivotArea dataOnly="0" fieldPosition="0">
        <references count="1">
          <reference field="1" count="5">
            <x v="0"/>
            <x v="1"/>
            <x v="2"/>
            <x v="3"/>
            <x v="4"/>
          </reference>
        </references>
      </pivotArea>
    </format>
    <format dxfId="33">
      <pivotArea grandRow="1" outline="0" collapsedLevelsAreSubtotals="1" fieldPosition="0"/>
    </format>
    <format dxfId="32">
      <pivotArea dataOnly="0" labelOnly="1" grandRow="1" outline="0" fieldPosition="0"/>
    </format>
    <format dxfId="31">
      <pivotArea grandRow="1" outline="0" collapsedLevelsAreSubtotals="1" fieldPosition="0"/>
    </format>
    <format dxfId="30">
      <pivotArea outline="0" collapsedLevelsAreSubtotals="1" fieldPosition="0"/>
    </format>
    <format dxfId="29">
      <pivotArea dataOnly="0" labelOnly="1" fieldPosition="0">
        <references count="1">
          <reference field="1" count="0"/>
        </references>
      </pivotArea>
    </format>
    <format dxfId="28">
      <pivotArea dataOnly="0" labelOnly="1" grandRow="1" outline="0" fieldPosition="0"/>
    </format>
    <format dxfId="27">
      <pivotArea outline="0" collapsedLevelsAreSubtotals="1" fieldPosition="0"/>
    </format>
    <format dxfId="26">
      <pivotArea dataOnly="0" labelOnly="1" fieldPosition="0">
        <references count="1">
          <reference field="1" count="0"/>
        </references>
      </pivotArea>
    </format>
    <format dxfId="25">
      <pivotArea dataOnly="0" labelOnly="1" grandRow="1" outline="0" fieldPosition="0"/>
    </format>
    <format dxfId="24">
      <pivotArea field="1" grandRow="1" outline="0" collapsedLevelsAreSubtotals="1" axis="axisRow" fieldPosition="0">
        <references count="1">
          <reference field="4294967294" count="2" selected="0">
            <x v="1"/>
            <x v="2"/>
          </reference>
        </references>
      </pivotArea>
    </format>
    <format dxfId="23">
      <pivotArea type="all" dataOnly="0" outline="0" fieldPosition="0"/>
    </format>
    <format dxfId="22">
      <pivotArea outline="0" collapsedLevelsAreSubtotals="1" fieldPosition="0"/>
    </format>
    <format dxfId="21">
      <pivotArea field="1" type="button" dataOnly="0" labelOnly="1" outline="0" axis="axisRow" fieldPosition="0"/>
    </format>
    <format dxfId="20">
      <pivotArea dataOnly="0" labelOnly="1" fieldPosition="0">
        <references count="1">
          <reference field="1" count="4">
            <x v="0"/>
            <x v="2"/>
            <x v="3"/>
            <x v="4"/>
          </reference>
        </references>
      </pivotArea>
    </format>
    <format dxfId="19">
      <pivotArea dataOnly="0" labelOnly="1" grandRow="1" outline="0" fieldPosition="0"/>
    </format>
    <format dxfId="18">
      <pivotArea dataOnly="0" labelOnly="1" outline="0" fieldPosition="0">
        <references count="1">
          <reference field="4294967294" count="3">
            <x v="0"/>
            <x v="1"/>
            <x v="2"/>
          </reference>
        </references>
      </pivotArea>
    </format>
    <format dxfId="17">
      <pivotArea type="all" dataOnly="0" outline="0" fieldPosition="0"/>
    </format>
    <format dxfId="16">
      <pivotArea outline="0" collapsedLevelsAreSubtotals="1" fieldPosition="0"/>
    </format>
    <format dxfId="15">
      <pivotArea field="1" type="button" dataOnly="0" labelOnly="1" outline="0" axis="axisRow" fieldPosition="0"/>
    </format>
    <format dxfId="14">
      <pivotArea dataOnly="0" labelOnly="1" fieldPosition="0">
        <references count="1">
          <reference field="1" count="4">
            <x v="0"/>
            <x v="2"/>
            <x v="3"/>
            <x v="4"/>
          </reference>
        </references>
      </pivotArea>
    </format>
    <format dxfId="13">
      <pivotArea dataOnly="0" labelOnly="1" grandRow="1" outline="0" fieldPosition="0"/>
    </format>
    <format dxfId="12">
      <pivotArea dataOnly="0" labelOnly="1" outline="0" fieldPosition="0">
        <references count="1">
          <reference field="4294967294" count="3">
            <x v="0"/>
            <x v="1"/>
            <x v="2"/>
          </reference>
        </references>
      </pivotArea>
    </format>
    <format dxfId="11">
      <pivotArea dataOnly="0" labelOnly="1" outline="0" fieldPosition="0">
        <references count="1">
          <reference field="4294967294" count="1">
            <x v="3"/>
          </reference>
        </references>
      </pivotArea>
    </format>
    <format dxfId="10">
      <pivotArea dataOnly="0" labelOnly="1" outline="0" fieldPosition="0">
        <references count="1">
          <reference field="4294967294" count="1">
            <x v="3"/>
          </reference>
        </references>
      </pivotArea>
    </format>
    <format dxfId="9">
      <pivotArea dataOnly="0" labelOnly="1" outline="0" fieldPosition="0">
        <references count="1">
          <reference field="4294967294" count="1">
            <x v="4"/>
          </reference>
        </references>
      </pivotArea>
    </format>
    <format dxfId="8">
      <pivotArea dataOnly="0" labelOnly="1" outline="0" fieldPosition="0">
        <references count="1">
          <reference field="4294967294" count="1">
            <x v="4"/>
          </reference>
        </references>
      </pivotArea>
    </format>
    <format dxfId="7">
      <pivotArea outline="0" collapsedLevelsAreSubtotals="1" fieldPosition="0">
        <references count="1">
          <reference field="4294967294" count="1" selected="0">
            <x v="1"/>
          </reference>
        </references>
      </pivotArea>
    </format>
    <format dxfId="6">
      <pivotArea dataOnly="0" labelOnly="1" outline="0" fieldPosition="0">
        <references count="1">
          <reference field="4294967294" count="1">
            <x v="1"/>
          </reference>
        </references>
      </pivotArea>
    </format>
    <format dxfId="5">
      <pivotArea outline="0" collapsedLevelsAreSubtotals="1" fieldPosition="0">
        <references count="1">
          <reference field="4294967294" count="3" selected="0">
            <x v="2"/>
            <x v="3"/>
            <x v="4"/>
          </reference>
        </references>
      </pivotArea>
    </format>
    <format dxfId="4">
      <pivotArea dataOnly="0" labelOnly="1" outline="0" fieldPosition="0">
        <references count="1">
          <reference field="4294967294" count="3">
            <x v="2"/>
            <x v="3"/>
            <x v="4"/>
          </reference>
        </references>
      </pivotArea>
    </format>
    <format dxfId="0">
      <pivotArea outline="0" fieldPosition="0">
        <references count="1">
          <reference field="4294967294" count="1">
            <x v="1"/>
          </reference>
        </references>
      </pivotArea>
    </format>
  </formats>
  <chartFormats count="101">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2"/>
          </reference>
        </references>
      </pivotArea>
    </chartFormat>
    <chartFormat chart="9" format="3" series="1">
      <pivotArea type="data" outline="0" fieldPosition="0">
        <references count="1">
          <reference field="4294967294" count="1" selected="0">
            <x v="3"/>
          </reference>
        </references>
      </pivotArea>
    </chartFormat>
    <chartFormat chart="9" format="4" series="1">
      <pivotArea type="data" outline="0" fieldPosition="0">
        <references count="1">
          <reference field="4294967294" count="1" selected="0">
            <x v="4"/>
          </reference>
        </references>
      </pivotArea>
    </chartFormat>
    <chartFormat chart="9" format="5">
      <pivotArea type="data" outline="0" fieldPosition="0">
        <references count="3">
          <reference field="4294967294" count="1" selected="0">
            <x v="0"/>
          </reference>
          <reference field="1" count="1" selected="0">
            <x v="0"/>
          </reference>
          <reference field="2" count="1" selected="0">
            <x v="2"/>
          </reference>
        </references>
      </pivotArea>
    </chartFormat>
    <chartFormat chart="9" format="6">
      <pivotArea type="data" outline="0" fieldPosition="0">
        <references count="3">
          <reference field="4294967294" count="1" selected="0">
            <x v="0"/>
          </reference>
          <reference field="1" count="1" selected="0">
            <x v="0"/>
          </reference>
          <reference field="2" count="1" selected="0">
            <x v="3"/>
          </reference>
        </references>
      </pivotArea>
    </chartFormat>
    <chartFormat chart="9" format="7">
      <pivotArea type="data" outline="0" fieldPosition="0">
        <references count="3">
          <reference field="4294967294" count="1" selected="0">
            <x v="0"/>
          </reference>
          <reference field="1" count="1" selected="0">
            <x v="0"/>
          </reference>
          <reference field="2" count="1" selected="0">
            <x v="6"/>
          </reference>
        </references>
      </pivotArea>
    </chartFormat>
    <chartFormat chart="9" format="8">
      <pivotArea type="data" outline="0" fieldPosition="0">
        <references count="2">
          <reference field="4294967294" count="1" selected="0">
            <x v="0"/>
          </reference>
          <reference field="1" count="1" selected="0">
            <x v="1"/>
          </reference>
        </references>
      </pivotArea>
    </chartFormat>
    <chartFormat chart="9" format="9">
      <pivotArea type="data" outline="0" fieldPosition="0">
        <references count="2">
          <reference field="4294967294" count="1" selected="0">
            <x v="0"/>
          </reference>
          <reference field="1" count="1" selected="0">
            <x v="2"/>
          </reference>
        </references>
      </pivotArea>
    </chartFormat>
    <chartFormat chart="9" format="10">
      <pivotArea type="data" outline="0" fieldPosition="0">
        <references count="2">
          <reference field="4294967294" count="1" selected="0">
            <x v="0"/>
          </reference>
          <reference field="1" count="1" selected="0">
            <x v="3"/>
          </reference>
        </references>
      </pivotArea>
    </chartFormat>
    <chartFormat chart="9" format="11">
      <pivotArea type="data" outline="0" fieldPosition="0">
        <references count="2">
          <reference field="4294967294" count="1" selected="0">
            <x v="0"/>
          </reference>
          <reference field="1" count="1" selected="0">
            <x v="4"/>
          </reference>
        </references>
      </pivotArea>
    </chartFormat>
    <chartFormat chart="9" format="12">
      <pivotArea type="data" outline="0" fieldPosition="0">
        <references count="2">
          <reference field="4294967294" count="1" selected="0">
            <x v="0"/>
          </reference>
          <reference field="1" count="1" selected="0">
            <x v="5"/>
          </reference>
        </references>
      </pivotArea>
    </chartFormat>
    <chartFormat chart="9" format="13">
      <pivotArea type="data" outline="0" fieldPosition="0">
        <references count="3">
          <reference field="4294967294" count="1" selected="0">
            <x v="1"/>
          </reference>
          <reference field="1" count="1" selected="0">
            <x v="0"/>
          </reference>
          <reference field="2" count="1" selected="0">
            <x v="2"/>
          </reference>
        </references>
      </pivotArea>
    </chartFormat>
    <chartFormat chart="9" format="14">
      <pivotArea type="data" outline="0" fieldPosition="0">
        <references count="3">
          <reference field="4294967294" count="1" selected="0">
            <x v="1"/>
          </reference>
          <reference field="1" count="1" selected="0">
            <x v="0"/>
          </reference>
          <reference field="2" count="1" selected="0">
            <x v="3"/>
          </reference>
        </references>
      </pivotArea>
    </chartFormat>
    <chartFormat chart="9" format="15">
      <pivotArea type="data" outline="0" fieldPosition="0">
        <references count="3">
          <reference field="4294967294" count="1" selected="0">
            <x v="1"/>
          </reference>
          <reference field="1" count="1" selected="0">
            <x v="0"/>
          </reference>
          <reference field="2" count="1" selected="0">
            <x v="6"/>
          </reference>
        </references>
      </pivotArea>
    </chartFormat>
    <chartFormat chart="9" format="16">
      <pivotArea type="data" outline="0" fieldPosition="0">
        <references count="2">
          <reference field="4294967294" count="1" selected="0">
            <x v="1"/>
          </reference>
          <reference field="1" count="1" selected="0">
            <x v="1"/>
          </reference>
        </references>
      </pivotArea>
    </chartFormat>
    <chartFormat chart="9" format="17">
      <pivotArea type="data" outline="0" fieldPosition="0">
        <references count="2">
          <reference field="4294967294" count="1" selected="0">
            <x v="1"/>
          </reference>
          <reference field="1" count="1" selected="0">
            <x v="2"/>
          </reference>
        </references>
      </pivotArea>
    </chartFormat>
    <chartFormat chart="9" format="18">
      <pivotArea type="data" outline="0" fieldPosition="0">
        <references count="2">
          <reference field="4294967294" count="1" selected="0">
            <x v="1"/>
          </reference>
          <reference field="1" count="1" selected="0">
            <x v="3"/>
          </reference>
        </references>
      </pivotArea>
    </chartFormat>
    <chartFormat chart="9" format="19">
      <pivotArea type="data" outline="0" fieldPosition="0">
        <references count="2">
          <reference field="4294967294" count="1" selected="0">
            <x v="1"/>
          </reference>
          <reference field="1" count="1" selected="0">
            <x v="4"/>
          </reference>
        </references>
      </pivotArea>
    </chartFormat>
    <chartFormat chart="9" format="20">
      <pivotArea type="data" outline="0" fieldPosition="0">
        <references count="2">
          <reference field="4294967294" count="1" selected="0">
            <x v="1"/>
          </reference>
          <reference field="1" count="1" selected="0">
            <x v="5"/>
          </reference>
        </references>
      </pivotArea>
    </chartFormat>
    <chartFormat chart="9" format="21">
      <pivotArea type="data" outline="0" fieldPosition="0">
        <references count="3">
          <reference field="4294967294" count="1" selected="0">
            <x v="2"/>
          </reference>
          <reference field="1" count="1" selected="0">
            <x v="0"/>
          </reference>
          <reference field="2" count="1" selected="0">
            <x v="2"/>
          </reference>
        </references>
      </pivotArea>
    </chartFormat>
    <chartFormat chart="9" format="22">
      <pivotArea type="data" outline="0" fieldPosition="0">
        <references count="3">
          <reference field="4294967294" count="1" selected="0">
            <x v="2"/>
          </reference>
          <reference field="1" count="1" selected="0">
            <x v="0"/>
          </reference>
          <reference field="2" count="1" selected="0">
            <x v="3"/>
          </reference>
        </references>
      </pivotArea>
    </chartFormat>
    <chartFormat chart="9" format="23">
      <pivotArea type="data" outline="0" fieldPosition="0">
        <references count="3">
          <reference field="4294967294" count="1" selected="0">
            <x v="2"/>
          </reference>
          <reference field="1" count="1" selected="0">
            <x v="0"/>
          </reference>
          <reference field="2" count="1" selected="0">
            <x v="6"/>
          </reference>
        </references>
      </pivotArea>
    </chartFormat>
    <chartFormat chart="9" format="24">
      <pivotArea type="data" outline="0" fieldPosition="0">
        <references count="2">
          <reference field="4294967294" count="1" selected="0">
            <x v="2"/>
          </reference>
          <reference field="1" count="1" selected="0">
            <x v="1"/>
          </reference>
        </references>
      </pivotArea>
    </chartFormat>
    <chartFormat chart="9" format="25">
      <pivotArea type="data" outline="0" fieldPosition="0">
        <references count="2">
          <reference field="4294967294" count="1" selected="0">
            <x v="2"/>
          </reference>
          <reference field="1" count="1" selected="0">
            <x v="2"/>
          </reference>
        </references>
      </pivotArea>
    </chartFormat>
    <chartFormat chart="9" format="26">
      <pivotArea type="data" outline="0" fieldPosition="0">
        <references count="2">
          <reference field="4294967294" count="1" selected="0">
            <x v="2"/>
          </reference>
          <reference field="1" count="1" selected="0">
            <x v="3"/>
          </reference>
        </references>
      </pivotArea>
    </chartFormat>
    <chartFormat chart="9" format="27">
      <pivotArea type="data" outline="0" fieldPosition="0">
        <references count="2">
          <reference field="4294967294" count="1" selected="0">
            <x v="2"/>
          </reference>
          <reference field="1" count="1" selected="0">
            <x v="4"/>
          </reference>
        </references>
      </pivotArea>
    </chartFormat>
    <chartFormat chart="9" format="28">
      <pivotArea type="data" outline="0" fieldPosition="0">
        <references count="2">
          <reference field="4294967294" count="1" selected="0">
            <x v="2"/>
          </reference>
          <reference field="1" count="1" selected="0">
            <x v="5"/>
          </reference>
        </references>
      </pivotArea>
    </chartFormat>
    <chartFormat chart="9" format="29">
      <pivotArea type="data" outline="0" fieldPosition="0">
        <references count="3">
          <reference field="4294967294" count="1" selected="0">
            <x v="3"/>
          </reference>
          <reference field="1" count="1" selected="0">
            <x v="0"/>
          </reference>
          <reference field="2" count="1" selected="0">
            <x v="2"/>
          </reference>
        </references>
      </pivotArea>
    </chartFormat>
    <chartFormat chart="9" format="30">
      <pivotArea type="data" outline="0" fieldPosition="0">
        <references count="3">
          <reference field="4294967294" count="1" selected="0">
            <x v="3"/>
          </reference>
          <reference field="1" count="1" selected="0">
            <x v="0"/>
          </reference>
          <reference field="2" count="1" selected="0">
            <x v="3"/>
          </reference>
        </references>
      </pivotArea>
    </chartFormat>
    <chartFormat chart="9" format="31">
      <pivotArea type="data" outline="0" fieldPosition="0">
        <references count="3">
          <reference field="4294967294" count="1" selected="0">
            <x v="3"/>
          </reference>
          <reference field="1" count="1" selected="0">
            <x v="0"/>
          </reference>
          <reference field="2" count="1" selected="0">
            <x v="6"/>
          </reference>
        </references>
      </pivotArea>
    </chartFormat>
    <chartFormat chart="9" format="32">
      <pivotArea type="data" outline="0" fieldPosition="0">
        <references count="2">
          <reference field="4294967294" count="1" selected="0">
            <x v="3"/>
          </reference>
          <reference field="1" count="1" selected="0">
            <x v="1"/>
          </reference>
        </references>
      </pivotArea>
    </chartFormat>
    <chartFormat chart="9" format="33">
      <pivotArea type="data" outline="0" fieldPosition="0">
        <references count="2">
          <reference field="4294967294" count="1" selected="0">
            <x v="3"/>
          </reference>
          <reference field="1" count="1" selected="0">
            <x v="2"/>
          </reference>
        </references>
      </pivotArea>
    </chartFormat>
    <chartFormat chart="9" format="34">
      <pivotArea type="data" outline="0" fieldPosition="0">
        <references count="2">
          <reference field="4294967294" count="1" selected="0">
            <x v="3"/>
          </reference>
          <reference field="1" count="1" selected="0">
            <x v="3"/>
          </reference>
        </references>
      </pivotArea>
    </chartFormat>
    <chartFormat chart="9" format="35">
      <pivotArea type="data" outline="0" fieldPosition="0">
        <references count="2">
          <reference field="4294967294" count="1" selected="0">
            <x v="3"/>
          </reference>
          <reference field="1" count="1" selected="0">
            <x v="4"/>
          </reference>
        </references>
      </pivotArea>
    </chartFormat>
    <chartFormat chart="9" format="36">
      <pivotArea type="data" outline="0" fieldPosition="0">
        <references count="2">
          <reference field="4294967294" count="1" selected="0">
            <x v="3"/>
          </reference>
          <reference field="1" count="1" selected="0">
            <x v="5"/>
          </reference>
        </references>
      </pivotArea>
    </chartFormat>
    <chartFormat chart="9" format="37">
      <pivotArea type="data" outline="0" fieldPosition="0">
        <references count="3">
          <reference field="4294967294" count="1" selected="0">
            <x v="4"/>
          </reference>
          <reference field="1" count="1" selected="0">
            <x v="0"/>
          </reference>
          <reference field="2" count="1" selected="0">
            <x v="2"/>
          </reference>
        </references>
      </pivotArea>
    </chartFormat>
    <chartFormat chart="9" format="38">
      <pivotArea type="data" outline="0" fieldPosition="0">
        <references count="3">
          <reference field="4294967294" count="1" selected="0">
            <x v="4"/>
          </reference>
          <reference field="1" count="1" selected="0">
            <x v="0"/>
          </reference>
          <reference field="2" count="1" selected="0">
            <x v="3"/>
          </reference>
        </references>
      </pivotArea>
    </chartFormat>
    <chartFormat chart="9" format="39">
      <pivotArea type="data" outline="0" fieldPosition="0">
        <references count="3">
          <reference field="4294967294" count="1" selected="0">
            <x v="4"/>
          </reference>
          <reference field="1" count="1" selected="0">
            <x v="0"/>
          </reference>
          <reference field="2" count="1" selected="0">
            <x v="6"/>
          </reference>
        </references>
      </pivotArea>
    </chartFormat>
    <chartFormat chart="9" format="40">
      <pivotArea type="data" outline="0" fieldPosition="0">
        <references count="2">
          <reference field="4294967294" count="1" selected="0">
            <x v="4"/>
          </reference>
          <reference field="1" count="1" selected="0">
            <x v="1"/>
          </reference>
        </references>
      </pivotArea>
    </chartFormat>
    <chartFormat chart="9" format="41">
      <pivotArea type="data" outline="0" fieldPosition="0">
        <references count="2">
          <reference field="4294967294" count="1" selected="0">
            <x v="4"/>
          </reference>
          <reference field="1" count="1" selected="0">
            <x v="2"/>
          </reference>
        </references>
      </pivotArea>
    </chartFormat>
    <chartFormat chart="9" format="42">
      <pivotArea type="data" outline="0" fieldPosition="0">
        <references count="2">
          <reference field="4294967294" count="1" selected="0">
            <x v="4"/>
          </reference>
          <reference field="1" count="1" selected="0">
            <x v="3"/>
          </reference>
        </references>
      </pivotArea>
    </chartFormat>
    <chartFormat chart="9" format="43">
      <pivotArea type="data" outline="0" fieldPosition="0">
        <references count="2">
          <reference field="4294967294" count="1" selected="0">
            <x v="4"/>
          </reference>
          <reference field="1" count="1" selected="0">
            <x v="4"/>
          </reference>
        </references>
      </pivotArea>
    </chartFormat>
    <chartFormat chart="9" format="44">
      <pivotArea type="data" outline="0" fieldPosition="0">
        <references count="2">
          <reference field="4294967294" count="1" selected="0">
            <x v="4"/>
          </reference>
          <reference field="1" count="1" selected="0">
            <x v="5"/>
          </reference>
        </references>
      </pivotArea>
    </chartFormat>
    <chartFormat chart="9" format="95">
      <pivotArea type="data" outline="0" fieldPosition="0">
        <references count="3">
          <reference field="4294967294" count="1" selected="0">
            <x v="0"/>
          </reference>
          <reference field="1" count="1" selected="0">
            <x v="1"/>
          </reference>
          <reference field="2" count="1" selected="0">
            <x v="9"/>
          </reference>
        </references>
      </pivotArea>
    </chartFormat>
    <chartFormat chart="9" format="96">
      <pivotArea type="data" outline="0" fieldPosition="0">
        <references count="3">
          <reference field="4294967294" count="1" selected="0">
            <x v="0"/>
          </reference>
          <reference field="1" count="1" selected="0">
            <x v="1"/>
          </reference>
          <reference field="2" count="1" selected="0">
            <x v="11"/>
          </reference>
        </references>
      </pivotArea>
    </chartFormat>
    <chartFormat chart="9" format="97">
      <pivotArea type="data" outline="0" fieldPosition="0">
        <references count="3">
          <reference field="4294967294" count="1" selected="0">
            <x v="0"/>
          </reference>
          <reference field="1" count="1" selected="0">
            <x v="2"/>
          </reference>
          <reference field="2" count="1" selected="0">
            <x v="0"/>
          </reference>
        </references>
      </pivotArea>
    </chartFormat>
    <chartFormat chart="9" format="98">
      <pivotArea type="data" outline="0" fieldPosition="0">
        <references count="3">
          <reference field="4294967294" count="1" selected="0">
            <x v="0"/>
          </reference>
          <reference field="1" count="1" selected="0">
            <x v="2"/>
          </reference>
          <reference field="2" count="1" selected="0">
            <x v="7"/>
          </reference>
        </references>
      </pivotArea>
    </chartFormat>
    <chartFormat chart="9" format="99">
      <pivotArea type="data" outline="0" fieldPosition="0">
        <references count="3">
          <reference field="4294967294" count="1" selected="0">
            <x v="0"/>
          </reference>
          <reference field="1" count="1" selected="0">
            <x v="3"/>
          </reference>
          <reference field="2" count="1" selected="0">
            <x v="4"/>
          </reference>
        </references>
      </pivotArea>
    </chartFormat>
    <chartFormat chart="9" format="100">
      <pivotArea type="data" outline="0" fieldPosition="0">
        <references count="3">
          <reference field="4294967294" count="1" selected="0">
            <x v="0"/>
          </reference>
          <reference field="1" count="1" selected="0">
            <x v="3"/>
          </reference>
          <reference field="2" count="1" selected="0">
            <x v="10"/>
          </reference>
        </references>
      </pivotArea>
    </chartFormat>
    <chartFormat chart="9" format="101">
      <pivotArea type="data" outline="0" fieldPosition="0">
        <references count="3">
          <reference field="4294967294" count="1" selected="0">
            <x v="0"/>
          </reference>
          <reference field="1" count="1" selected="0">
            <x v="4"/>
          </reference>
          <reference field="2" count="1" selected="0">
            <x v="1"/>
          </reference>
        </references>
      </pivotArea>
    </chartFormat>
    <chartFormat chart="9" format="102">
      <pivotArea type="data" outline="0" fieldPosition="0">
        <references count="3">
          <reference field="4294967294" count="1" selected="0">
            <x v="0"/>
          </reference>
          <reference field="1" count="1" selected="0">
            <x v="4"/>
          </reference>
          <reference field="2" count="1" selected="0">
            <x v="5"/>
          </reference>
        </references>
      </pivotArea>
    </chartFormat>
    <chartFormat chart="9" format="103">
      <pivotArea type="data" outline="0" fieldPosition="0">
        <references count="3">
          <reference field="4294967294" count="1" selected="0">
            <x v="0"/>
          </reference>
          <reference field="1" count="1" selected="0">
            <x v="4"/>
          </reference>
          <reference field="2" count="1" selected="0">
            <x v="8"/>
          </reference>
        </references>
      </pivotArea>
    </chartFormat>
    <chartFormat chart="9" format="104">
      <pivotArea type="data" outline="0" fieldPosition="0">
        <references count="3">
          <reference field="4294967294" count="1" selected="0">
            <x v="0"/>
          </reference>
          <reference field="1" count="1" selected="0">
            <x v="5"/>
          </reference>
          <reference field="2" count="1" selected="0">
            <x v="12"/>
          </reference>
        </references>
      </pivotArea>
    </chartFormat>
    <chartFormat chart="9" format="105">
      <pivotArea type="data" outline="0" fieldPosition="0">
        <references count="3">
          <reference field="4294967294" count="1" selected="0">
            <x v="1"/>
          </reference>
          <reference field="1" count="1" selected="0">
            <x v="1"/>
          </reference>
          <reference field="2" count="1" selected="0">
            <x v="9"/>
          </reference>
        </references>
      </pivotArea>
    </chartFormat>
    <chartFormat chart="9" format="106">
      <pivotArea type="data" outline="0" fieldPosition="0">
        <references count="3">
          <reference field="4294967294" count="1" selected="0">
            <x v="1"/>
          </reference>
          <reference field="1" count="1" selected="0">
            <x v="1"/>
          </reference>
          <reference field="2" count="1" selected="0">
            <x v="11"/>
          </reference>
        </references>
      </pivotArea>
    </chartFormat>
    <chartFormat chart="9" format="107">
      <pivotArea type="data" outline="0" fieldPosition="0">
        <references count="3">
          <reference field="4294967294" count="1" selected="0">
            <x v="1"/>
          </reference>
          <reference field="1" count="1" selected="0">
            <x v="2"/>
          </reference>
          <reference field="2" count="1" selected="0">
            <x v="0"/>
          </reference>
        </references>
      </pivotArea>
    </chartFormat>
    <chartFormat chart="9" format="108">
      <pivotArea type="data" outline="0" fieldPosition="0">
        <references count="3">
          <reference field="4294967294" count="1" selected="0">
            <x v="1"/>
          </reference>
          <reference field="1" count="1" selected="0">
            <x v="2"/>
          </reference>
          <reference field="2" count="1" selected="0">
            <x v="7"/>
          </reference>
        </references>
      </pivotArea>
    </chartFormat>
    <chartFormat chart="9" format="109">
      <pivotArea type="data" outline="0" fieldPosition="0">
        <references count="3">
          <reference field="4294967294" count="1" selected="0">
            <x v="1"/>
          </reference>
          <reference field="1" count="1" selected="0">
            <x v="3"/>
          </reference>
          <reference field="2" count="1" selected="0">
            <x v="4"/>
          </reference>
        </references>
      </pivotArea>
    </chartFormat>
    <chartFormat chart="9" format="110">
      <pivotArea type="data" outline="0" fieldPosition="0">
        <references count="3">
          <reference field="4294967294" count="1" selected="0">
            <x v="1"/>
          </reference>
          <reference field="1" count="1" selected="0">
            <x v="3"/>
          </reference>
          <reference field="2" count="1" selected="0">
            <x v="10"/>
          </reference>
        </references>
      </pivotArea>
    </chartFormat>
    <chartFormat chart="9" format="111">
      <pivotArea type="data" outline="0" fieldPosition="0">
        <references count="3">
          <reference field="4294967294" count="1" selected="0">
            <x v="1"/>
          </reference>
          <reference field="1" count="1" selected="0">
            <x v="4"/>
          </reference>
          <reference field="2" count="1" selected="0">
            <x v="1"/>
          </reference>
        </references>
      </pivotArea>
    </chartFormat>
    <chartFormat chart="9" format="112">
      <pivotArea type="data" outline="0" fieldPosition="0">
        <references count="3">
          <reference field="4294967294" count="1" selected="0">
            <x v="1"/>
          </reference>
          <reference field="1" count="1" selected="0">
            <x v="4"/>
          </reference>
          <reference field="2" count="1" selected="0">
            <x v="5"/>
          </reference>
        </references>
      </pivotArea>
    </chartFormat>
    <chartFormat chart="9" format="113">
      <pivotArea type="data" outline="0" fieldPosition="0">
        <references count="3">
          <reference field="4294967294" count="1" selected="0">
            <x v="1"/>
          </reference>
          <reference field="1" count="1" selected="0">
            <x v="4"/>
          </reference>
          <reference field="2" count="1" selected="0">
            <x v="8"/>
          </reference>
        </references>
      </pivotArea>
    </chartFormat>
    <chartFormat chart="9" format="114">
      <pivotArea type="data" outline="0" fieldPosition="0">
        <references count="3">
          <reference field="4294967294" count="1" selected="0">
            <x v="1"/>
          </reference>
          <reference field="1" count="1" selected="0">
            <x v="5"/>
          </reference>
          <reference field="2" count="1" selected="0">
            <x v="12"/>
          </reference>
        </references>
      </pivotArea>
    </chartFormat>
    <chartFormat chart="9" format="115">
      <pivotArea type="data" outline="0" fieldPosition="0">
        <references count="3">
          <reference field="4294967294" count="1" selected="0">
            <x v="2"/>
          </reference>
          <reference field="1" count="1" selected="0">
            <x v="1"/>
          </reference>
          <reference field="2" count="1" selected="0">
            <x v="9"/>
          </reference>
        </references>
      </pivotArea>
    </chartFormat>
    <chartFormat chart="9" format="116">
      <pivotArea type="data" outline="0" fieldPosition="0">
        <references count="3">
          <reference field="4294967294" count="1" selected="0">
            <x v="2"/>
          </reference>
          <reference field="1" count="1" selected="0">
            <x v="1"/>
          </reference>
          <reference field="2" count="1" selected="0">
            <x v="11"/>
          </reference>
        </references>
      </pivotArea>
    </chartFormat>
    <chartFormat chart="9" format="117">
      <pivotArea type="data" outline="0" fieldPosition="0">
        <references count="3">
          <reference field="4294967294" count="1" selected="0">
            <x v="2"/>
          </reference>
          <reference field="1" count="1" selected="0">
            <x v="2"/>
          </reference>
          <reference field="2" count="1" selected="0">
            <x v="0"/>
          </reference>
        </references>
      </pivotArea>
    </chartFormat>
    <chartFormat chart="9" format="118">
      <pivotArea type="data" outline="0" fieldPosition="0">
        <references count="3">
          <reference field="4294967294" count="1" selected="0">
            <x v="2"/>
          </reference>
          <reference field="1" count="1" selected="0">
            <x v="2"/>
          </reference>
          <reference field="2" count="1" selected="0">
            <x v="7"/>
          </reference>
        </references>
      </pivotArea>
    </chartFormat>
    <chartFormat chart="9" format="119">
      <pivotArea type="data" outline="0" fieldPosition="0">
        <references count="3">
          <reference field="4294967294" count="1" selected="0">
            <x v="2"/>
          </reference>
          <reference field="1" count="1" selected="0">
            <x v="3"/>
          </reference>
          <reference field="2" count="1" selected="0">
            <x v="4"/>
          </reference>
        </references>
      </pivotArea>
    </chartFormat>
    <chartFormat chart="9" format="120">
      <pivotArea type="data" outline="0" fieldPosition="0">
        <references count="3">
          <reference field="4294967294" count="1" selected="0">
            <x v="2"/>
          </reference>
          <reference field="1" count="1" selected="0">
            <x v="3"/>
          </reference>
          <reference field="2" count="1" selected="0">
            <x v="10"/>
          </reference>
        </references>
      </pivotArea>
    </chartFormat>
    <chartFormat chart="9" format="121">
      <pivotArea type="data" outline="0" fieldPosition="0">
        <references count="3">
          <reference field="4294967294" count="1" selected="0">
            <x v="2"/>
          </reference>
          <reference field="1" count="1" selected="0">
            <x v="4"/>
          </reference>
          <reference field="2" count="1" selected="0">
            <x v="1"/>
          </reference>
        </references>
      </pivotArea>
    </chartFormat>
    <chartFormat chart="9" format="122">
      <pivotArea type="data" outline="0" fieldPosition="0">
        <references count="3">
          <reference field="4294967294" count="1" selected="0">
            <x v="2"/>
          </reference>
          <reference field="1" count="1" selected="0">
            <x v="4"/>
          </reference>
          <reference field="2" count="1" selected="0">
            <x v="5"/>
          </reference>
        </references>
      </pivotArea>
    </chartFormat>
    <chartFormat chart="9" format="123">
      <pivotArea type="data" outline="0" fieldPosition="0">
        <references count="3">
          <reference field="4294967294" count="1" selected="0">
            <x v="2"/>
          </reference>
          <reference field="1" count="1" selected="0">
            <x v="4"/>
          </reference>
          <reference field="2" count="1" selected="0">
            <x v="8"/>
          </reference>
        </references>
      </pivotArea>
    </chartFormat>
    <chartFormat chart="9" format="124">
      <pivotArea type="data" outline="0" fieldPosition="0">
        <references count="3">
          <reference field="4294967294" count="1" selected="0">
            <x v="2"/>
          </reference>
          <reference field="1" count="1" selected="0">
            <x v="5"/>
          </reference>
          <reference field="2" count="1" selected="0">
            <x v="12"/>
          </reference>
        </references>
      </pivotArea>
    </chartFormat>
    <chartFormat chart="9" format="125">
      <pivotArea type="data" outline="0" fieldPosition="0">
        <references count="3">
          <reference field="4294967294" count="1" selected="0">
            <x v="3"/>
          </reference>
          <reference field="1" count="1" selected="0">
            <x v="1"/>
          </reference>
          <reference field="2" count="1" selected="0">
            <x v="9"/>
          </reference>
        </references>
      </pivotArea>
    </chartFormat>
    <chartFormat chart="9" format="126">
      <pivotArea type="data" outline="0" fieldPosition="0">
        <references count="3">
          <reference field="4294967294" count="1" selected="0">
            <x v="3"/>
          </reference>
          <reference field="1" count="1" selected="0">
            <x v="1"/>
          </reference>
          <reference field="2" count="1" selected="0">
            <x v="11"/>
          </reference>
        </references>
      </pivotArea>
    </chartFormat>
    <chartFormat chart="9" format="127">
      <pivotArea type="data" outline="0" fieldPosition="0">
        <references count="3">
          <reference field="4294967294" count="1" selected="0">
            <x v="3"/>
          </reference>
          <reference field="1" count="1" selected="0">
            <x v="2"/>
          </reference>
          <reference field="2" count="1" selected="0">
            <x v="0"/>
          </reference>
        </references>
      </pivotArea>
    </chartFormat>
    <chartFormat chart="9" format="128">
      <pivotArea type="data" outline="0" fieldPosition="0">
        <references count="3">
          <reference field="4294967294" count="1" selected="0">
            <x v="3"/>
          </reference>
          <reference field="1" count="1" selected="0">
            <x v="2"/>
          </reference>
          <reference field="2" count="1" selected="0">
            <x v="7"/>
          </reference>
        </references>
      </pivotArea>
    </chartFormat>
    <chartFormat chart="9" format="129">
      <pivotArea type="data" outline="0" fieldPosition="0">
        <references count="3">
          <reference field="4294967294" count="1" selected="0">
            <x v="3"/>
          </reference>
          <reference field="1" count="1" selected="0">
            <x v="3"/>
          </reference>
          <reference field="2" count="1" selected="0">
            <x v="4"/>
          </reference>
        </references>
      </pivotArea>
    </chartFormat>
    <chartFormat chart="9" format="130">
      <pivotArea type="data" outline="0" fieldPosition="0">
        <references count="3">
          <reference field="4294967294" count="1" selected="0">
            <x v="3"/>
          </reference>
          <reference field="1" count="1" selected="0">
            <x v="3"/>
          </reference>
          <reference field="2" count="1" selected="0">
            <x v="10"/>
          </reference>
        </references>
      </pivotArea>
    </chartFormat>
    <chartFormat chart="9" format="131">
      <pivotArea type="data" outline="0" fieldPosition="0">
        <references count="3">
          <reference field="4294967294" count="1" selected="0">
            <x v="3"/>
          </reference>
          <reference field="1" count="1" selected="0">
            <x v="4"/>
          </reference>
          <reference field="2" count="1" selected="0">
            <x v="1"/>
          </reference>
        </references>
      </pivotArea>
    </chartFormat>
    <chartFormat chart="9" format="132">
      <pivotArea type="data" outline="0" fieldPosition="0">
        <references count="3">
          <reference field="4294967294" count="1" selected="0">
            <x v="3"/>
          </reference>
          <reference field="1" count="1" selected="0">
            <x v="4"/>
          </reference>
          <reference field="2" count="1" selected="0">
            <x v="5"/>
          </reference>
        </references>
      </pivotArea>
    </chartFormat>
    <chartFormat chart="9" format="133">
      <pivotArea type="data" outline="0" fieldPosition="0">
        <references count="3">
          <reference field="4294967294" count="1" selected="0">
            <x v="3"/>
          </reference>
          <reference field="1" count="1" selected="0">
            <x v="4"/>
          </reference>
          <reference field="2" count="1" selected="0">
            <x v="8"/>
          </reference>
        </references>
      </pivotArea>
    </chartFormat>
    <chartFormat chart="9" format="134">
      <pivotArea type="data" outline="0" fieldPosition="0">
        <references count="3">
          <reference field="4294967294" count="1" selected="0">
            <x v="3"/>
          </reference>
          <reference field="1" count="1" selected="0">
            <x v="5"/>
          </reference>
          <reference field="2" count="1" selected="0">
            <x v="12"/>
          </reference>
        </references>
      </pivotArea>
    </chartFormat>
    <chartFormat chart="9" format="135">
      <pivotArea type="data" outline="0" fieldPosition="0">
        <references count="3">
          <reference field="4294967294" count="1" selected="0">
            <x v="4"/>
          </reference>
          <reference field="1" count="1" selected="0">
            <x v="1"/>
          </reference>
          <reference field="2" count="1" selected="0">
            <x v="9"/>
          </reference>
        </references>
      </pivotArea>
    </chartFormat>
    <chartFormat chart="9" format="136">
      <pivotArea type="data" outline="0" fieldPosition="0">
        <references count="3">
          <reference field="4294967294" count="1" selected="0">
            <x v="4"/>
          </reference>
          <reference field="1" count="1" selected="0">
            <x v="1"/>
          </reference>
          <reference field="2" count="1" selected="0">
            <x v="11"/>
          </reference>
        </references>
      </pivotArea>
    </chartFormat>
    <chartFormat chart="9" format="137">
      <pivotArea type="data" outline="0" fieldPosition="0">
        <references count="3">
          <reference field="4294967294" count="1" selected="0">
            <x v="4"/>
          </reference>
          <reference field="1" count="1" selected="0">
            <x v="2"/>
          </reference>
          <reference field="2" count="1" selected="0">
            <x v="0"/>
          </reference>
        </references>
      </pivotArea>
    </chartFormat>
    <chartFormat chart="9" format="138">
      <pivotArea type="data" outline="0" fieldPosition="0">
        <references count="3">
          <reference field="4294967294" count="1" selected="0">
            <x v="4"/>
          </reference>
          <reference field="1" count="1" selected="0">
            <x v="2"/>
          </reference>
          <reference field="2" count="1" selected="0">
            <x v="7"/>
          </reference>
        </references>
      </pivotArea>
    </chartFormat>
    <chartFormat chart="9" format="139">
      <pivotArea type="data" outline="0" fieldPosition="0">
        <references count="3">
          <reference field="4294967294" count="1" selected="0">
            <x v="4"/>
          </reference>
          <reference field="1" count="1" selected="0">
            <x v="3"/>
          </reference>
          <reference field="2" count="1" selected="0">
            <x v="4"/>
          </reference>
        </references>
      </pivotArea>
    </chartFormat>
    <chartFormat chart="9" format="140">
      <pivotArea type="data" outline="0" fieldPosition="0">
        <references count="3">
          <reference field="4294967294" count="1" selected="0">
            <x v="4"/>
          </reference>
          <reference field="1" count="1" selected="0">
            <x v="3"/>
          </reference>
          <reference field="2" count="1" selected="0">
            <x v="10"/>
          </reference>
        </references>
      </pivotArea>
    </chartFormat>
    <chartFormat chart="9" format="141">
      <pivotArea type="data" outline="0" fieldPosition="0">
        <references count="3">
          <reference field="4294967294" count="1" selected="0">
            <x v="4"/>
          </reference>
          <reference field="1" count="1" selected="0">
            <x v="4"/>
          </reference>
          <reference field="2" count="1" selected="0">
            <x v="1"/>
          </reference>
        </references>
      </pivotArea>
    </chartFormat>
    <chartFormat chart="9" format="142">
      <pivotArea type="data" outline="0" fieldPosition="0">
        <references count="3">
          <reference field="4294967294" count="1" selected="0">
            <x v="4"/>
          </reference>
          <reference field="1" count="1" selected="0">
            <x v="4"/>
          </reference>
          <reference field="2" count="1" selected="0">
            <x v="5"/>
          </reference>
        </references>
      </pivotArea>
    </chartFormat>
    <chartFormat chart="9" format="143">
      <pivotArea type="data" outline="0" fieldPosition="0">
        <references count="3">
          <reference field="4294967294" count="1" selected="0">
            <x v="4"/>
          </reference>
          <reference field="1" count="1" selected="0">
            <x v="4"/>
          </reference>
          <reference field="2" count="1" selected="0">
            <x v="8"/>
          </reference>
        </references>
      </pivotArea>
    </chartFormat>
    <chartFormat chart="9" format="144">
      <pivotArea type="data" outline="0" fieldPosition="0">
        <references count="3">
          <reference field="4294967294" count="1" selected="0">
            <x v="4"/>
          </reference>
          <reference field="1" count="1" selected="0">
            <x v="5"/>
          </reference>
          <reference field="2" count="1" selected="0">
            <x v="12"/>
          </reference>
        </references>
      </pivotArea>
    </chartFormat>
    <chartFormat chart="9" format="145">
      <pivotArea type="data" outline="0" fieldPosition="0">
        <references count="2">
          <reference field="4294967294" count="1" selected="0">
            <x v="0"/>
          </reference>
          <reference field="1" count="1" selected="0">
            <x v="0"/>
          </reference>
        </references>
      </pivotArea>
    </chartFormat>
    <chartFormat chart="9" format="146">
      <pivotArea type="data" outline="0" fieldPosition="0">
        <references count="2">
          <reference field="4294967294" count="1" selected="0">
            <x v="1"/>
          </reference>
          <reference field="1" count="1" selected="0">
            <x v="0"/>
          </reference>
        </references>
      </pivotArea>
    </chartFormat>
    <chartFormat chart="9" format="147">
      <pivotArea type="data" outline="0" fieldPosition="0">
        <references count="2">
          <reference field="4294967294" count="1" selected="0">
            <x v="2"/>
          </reference>
          <reference field="1" count="1" selected="0">
            <x v="0"/>
          </reference>
        </references>
      </pivotArea>
    </chartFormat>
    <chartFormat chart="9" format="148">
      <pivotArea type="data" outline="0" fieldPosition="0">
        <references count="2">
          <reference field="4294967294" count="1" selected="0">
            <x v="3"/>
          </reference>
          <reference field="1" count="1" selected="0">
            <x v="0"/>
          </reference>
        </references>
      </pivotArea>
    </chartFormat>
    <chartFormat chart="9" format="149">
      <pivotArea type="data" outline="0" fieldPosition="0">
        <references count="2">
          <reference field="4294967294" count="1" selected="0">
            <x v="4"/>
          </reference>
          <reference field="1" count="1" selected="0">
            <x v="0"/>
          </reference>
        </references>
      </pivotArea>
    </chartFormat>
    <chartFormat chart="9" format="150"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0AFAD6-89AC-46E9-B9B0-1388FA9E5205}" name="TableSumber" displayName="TableSumber" ref="A3:I219" totalsRowShown="0" headerRowDxfId="78" headerRowBorderDxfId="77" tableBorderDxfId="76" totalsRowBorderDxfId="75">
  <autoFilter ref="A3:I219" xr:uid="{410AFAD6-89AC-46E9-B9B0-1388FA9E5205}"/>
  <tableColumns count="9">
    <tableColumn id="3" xr3:uid="{78EC0DAC-B08A-41FD-9F0F-BA2FB8A2E951}" name="TANGGAL" dataDxfId="74"/>
    <tableColumn id="1" xr3:uid="{94127D24-9BF5-4FA7-851B-2469CBC1FE7D}" name="BARANG" dataDxfId="73"/>
    <tableColumn id="2" xr3:uid="{B8B037C7-6337-44D4-8FAA-1F3D2C0CCBA6}" name="SUPLIER" dataDxfId="72"/>
    <tableColumn id="4" xr3:uid="{B7FE9750-D262-49AC-94F6-2205370F6D01}" name="BULAN" dataDxfId="71">
      <calculatedColumnFormula>TEXT(A4,"mmmm")</calculatedColumnFormula>
    </tableColumn>
    <tableColumn id="5" xr3:uid="{C449F264-6A7E-4A16-AC00-D8D3DE6B8A4F}" name="TAHUN" dataDxfId="70">
      <calculatedColumnFormula>TEXT(A4,"yyyy")</calculatedColumnFormula>
    </tableColumn>
    <tableColumn id="6" xr3:uid="{59B8AB8F-7FA2-4950-9643-01EB396CE894}" name="KUARTAL" dataDxfId="69"/>
    <tableColumn id="7" xr3:uid="{6CDF4247-1183-4CB4-8D5E-5CD98C87B106}" name="JUMLAH" dataDxfId="68"/>
    <tableColumn id="8" xr3:uid="{D62661D3-99C0-4B1D-A704-3F32E9F01871}" name="HARGA" dataDxfId="67" dataCellStyle="Currency [0]"/>
    <tableColumn id="9" xr3:uid="{CC61AD4A-C84C-4F95-BBD5-565240406967}" name="TOTAL" dataDxfId="66" dataCellStyle="Currency [0]">
      <calculatedColumnFormula>G4*H4</calculatedColumnFormula>
    </tableColum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5AA0C8-B09C-469F-BF75-C65C8D86157F}" name="Table6" displayName="Table6" ref="A1:H19" totalsRowShown="0">
  <autoFilter ref="A1:H19" xr:uid="{F65AA0C8-B09C-469F-BF75-C65C8D86157F}"/>
  <tableColumns count="8">
    <tableColumn id="1" xr3:uid="{CD5BD269-85CC-40C9-9496-ED015ECFE727}" name="Bulan"/>
    <tableColumn id="2" xr3:uid="{2CF4FFF4-64BE-4121-A9B6-914344EB07F0}" name="Merek"/>
    <tableColumn id="3" xr3:uid="{A2BAEA41-48AA-4F95-80BC-27EA9B45D38E}" name="Tipe"/>
    <tableColumn id="4" xr3:uid="{5BCA15B9-7701-4C0C-8CFD-5A90AE871982}" name="Area"/>
    <tableColumn id="5" xr3:uid="{3E00EE46-3777-4A09-A339-A03B25E51558}" name="Stok Terjual"/>
    <tableColumn id="6" xr3:uid="{01E9F72C-B120-49C8-923F-D626B17A9417}" name="Pajak Kadaluwarsa" dataDxfId="65"/>
    <tableColumn id="7" xr3:uid="{6FAA22BC-D021-4EE5-9146-FF7B0D39631B}" name="Penjualan"/>
    <tableColumn id="8" xr3:uid="{6DE548E0-145C-4D1F-8315-08944C5DEE67}" name="Harga Mod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4AA451-8329-482D-A884-645CEC37325A}" name="Table2" displayName="Table2" ref="A1:H5" totalsRowShown="0">
  <autoFilter ref="A1:H5" xr:uid="{F74AA451-8329-482D-A884-645CEC37325A}"/>
  <tableColumns count="8">
    <tableColumn id="1" xr3:uid="{58303D96-C7FC-4CB6-BDD3-F5B743197DA1}" name="Bulan"/>
    <tableColumn id="2" xr3:uid="{6765E6F6-CFE5-4370-B852-C0987D58D95B}" name="Merek"/>
    <tableColumn id="3" xr3:uid="{78821778-50BD-4A0B-AFEA-508BD680B541}" name="Tipe"/>
    <tableColumn id="4" xr3:uid="{45707C07-5730-439A-AEA8-630C9B4EDF02}" name="Area"/>
    <tableColumn id="5" xr3:uid="{6BED0FA0-1DEF-4F36-91D7-993DA8F22F24}" name="Stok Terjual"/>
    <tableColumn id="6" xr3:uid="{745E3040-1618-4079-A81C-6759FAAAC47E}" name="Pajak Kadaluwarsa" dataDxfId="3"/>
    <tableColumn id="7" xr3:uid="{F1EAE87A-4D29-4297-8B77-1F7A458754F7}" name="Penjualan" dataDxfId="2" dataCellStyle="Currency"/>
    <tableColumn id="8" xr3:uid="{B3265E09-145A-49FB-AD83-E433044871BC}" name="Harga Modal" dataDxfId="1"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A02E8-DECF-4075-BC36-D8338C2C93FF}">
  <dimension ref="A1:J25"/>
  <sheetViews>
    <sheetView topLeftCell="A10" workbookViewId="0">
      <selection activeCell="D21" sqref="D21"/>
    </sheetView>
  </sheetViews>
  <sheetFormatPr defaultRowHeight="15" x14ac:dyDescent="0.25"/>
  <cols>
    <col min="3" max="3" width="12.5703125" bestFit="1" customWidth="1"/>
    <col min="9" max="9" width="12.85546875" customWidth="1"/>
    <col min="10" max="10" width="16.7109375" customWidth="1"/>
  </cols>
  <sheetData>
    <row r="1" spans="1:10" x14ac:dyDescent="0.25">
      <c r="A1" s="91" t="s">
        <v>46</v>
      </c>
      <c r="B1" s="91"/>
      <c r="C1" s="91"/>
      <c r="D1" s="91"/>
      <c r="E1" s="91"/>
      <c r="F1" s="91"/>
      <c r="G1" s="91"/>
      <c r="H1" s="91"/>
      <c r="I1" s="91"/>
      <c r="J1" s="91"/>
    </row>
    <row r="3" spans="1:10" ht="15.75" x14ac:dyDescent="0.25">
      <c r="A3" s="92" t="s">
        <v>47</v>
      </c>
      <c r="B3" s="92"/>
      <c r="C3" s="92"/>
      <c r="D3" s="92"/>
      <c r="E3" s="92"/>
    </row>
    <row r="4" spans="1:10" x14ac:dyDescent="0.25">
      <c r="A4" s="93" t="s">
        <v>48</v>
      </c>
      <c r="B4" s="93"/>
      <c r="C4" s="93"/>
      <c r="D4" s="93"/>
      <c r="E4" s="93"/>
    </row>
    <row r="5" spans="1:10" ht="15.75" thickBot="1" x14ac:dyDescent="0.3">
      <c r="B5" s="36"/>
      <c r="C5" s="36"/>
      <c r="D5" s="36"/>
      <c r="E5" s="36"/>
    </row>
    <row r="6" spans="1:10" ht="27.75" thickTop="1" thickBot="1" x14ac:dyDescent="0.3">
      <c r="A6" s="37" t="s">
        <v>49</v>
      </c>
      <c r="B6" s="38" t="s">
        <v>50</v>
      </c>
      <c r="C6" s="38" t="s">
        <v>51</v>
      </c>
      <c r="D6" s="38" t="s">
        <v>52</v>
      </c>
      <c r="E6" s="39" t="s">
        <v>53</v>
      </c>
    </row>
    <row r="7" spans="1:10" ht="16.5" thickTop="1" thickBot="1" x14ac:dyDescent="0.3">
      <c r="A7" s="40" t="s">
        <v>54</v>
      </c>
      <c r="B7" s="53" t="str">
        <f>VLOOKUP(A7,$E$20:$F$25,2,FALSE)</f>
        <v>Asus</v>
      </c>
      <c r="C7" s="41">
        <f>HLOOKUP(A7,$H$20:$J$21,2,FALSE)</f>
        <v>6999000</v>
      </c>
      <c r="D7" s="42">
        <v>10</v>
      </c>
      <c r="E7" s="43">
        <f>C7*D7</f>
        <v>69990000</v>
      </c>
    </row>
    <row r="8" spans="1:10" ht="16.5" thickTop="1" thickBot="1" x14ac:dyDescent="0.3">
      <c r="A8" s="44" t="s">
        <v>54</v>
      </c>
      <c r="B8" s="53" t="str">
        <f t="shared" ref="B8:B16" si="0">VLOOKUP(A8,$E$20:$F$25,2,FALSE)</f>
        <v>Asus</v>
      </c>
      <c r="C8" s="41">
        <f t="shared" ref="C8:C16" si="1">HLOOKUP(A8,$H$20:$J$21,2,FALSE)</f>
        <v>6999000</v>
      </c>
      <c r="D8" s="45">
        <v>12</v>
      </c>
      <c r="E8" s="43">
        <f t="shared" ref="E8:E16" si="2">C8*D8</f>
        <v>83988000</v>
      </c>
    </row>
    <row r="9" spans="1:10" ht="16.5" thickTop="1" thickBot="1" x14ac:dyDescent="0.3">
      <c r="A9" s="44" t="s">
        <v>55</v>
      </c>
      <c r="B9" s="53" t="str">
        <f t="shared" si="0"/>
        <v>Lenovo</v>
      </c>
      <c r="C9" s="41">
        <f t="shared" si="1"/>
        <v>7000000</v>
      </c>
      <c r="D9" s="45">
        <v>8</v>
      </c>
      <c r="E9" s="43">
        <f t="shared" si="2"/>
        <v>56000000</v>
      </c>
    </row>
    <row r="10" spans="1:10" ht="16.5" thickTop="1" thickBot="1" x14ac:dyDescent="0.3">
      <c r="A10" s="44" t="s">
        <v>56</v>
      </c>
      <c r="B10" s="53" t="str">
        <f t="shared" si="0"/>
        <v>Acer</v>
      </c>
      <c r="C10" s="41" t="e">
        <f t="shared" si="1"/>
        <v>#N/A</v>
      </c>
      <c r="D10" s="45">
        <v>15</v>
      </c>
      <c r="E10" s="43" t="e">
        <f t="shared" si="2"/>
        <v>#N/A</v>
      </c>
    </row>
    <row r="11" spans="1:10" ht="16.5" thickTop="1" thickBot="1" x14ac:dyDescent="0.3">
      <c r="A11" s="44" t="s">
        <v>57</v>
      </c>
      <c r="B11" s="53" t="str">
        <f t="shared" si="0"/>
        <v>HP</v>
      </c>
      <c r="C11" s="41" t="e">
        <f t="shared" si="1"/>
        <v>#N/A</v>
      </c>
      <c r="D11" s="45">
        <v>20</v>
      </c>
      <c r="E11" s="43" t="e">
        <f t="shared" si="2"/>
        <v>#N/A</v>
      </c>
    </row>
    <row r="12" spans="1:10" ht="16.5" thickTop="1" thickBot="1" x14ac:dyDescent="0.3">
      <c r="A12" s="44" t="s">
        <v>58</v>
      </c>
      <c r="B12" s="53" t="str">
        <f t="shared" si="0"/>
        <v>DELL</v>
      </c>
      <c r="C12" s="41" t="e">
        <f t="shared" si="1"/>
        <v>#N/A</v>
      </c>
      <c r="D12" s="45">
        <v>20</v>
      </c>
      <c r="E12" s="43" t="e">
        <f t="shared" si="2"/>
        <v>#N/A</v>
      </c>
    </row>
    <row r="13" spans="1:10" ht="16.5" thickTop="1" thickBot="1" x14ac:dyDescent="0.3">
      <c r="A13" s="44" t="s">
        <v>58</v>
      </c>
      <c r="B13" s="53" t="str">
        <f t="shared" si="0"/>
        <v>DELL</v>
      </c>
      <c r="C13" s="41" t="e">
        <f t="shared" si="1"/>
        <v>#N/A</v>
      </c>
      <c r="D13" s="45">
        <v>15</v>
      </c>
      <c r="E13" s="43" t="e">
        <f t="shared" si="2"/>
        <v>#N/A</v>
      </c>
    </row>
    <row r="14" spans="1:10" ht="16.5" thickTop="1" thickBot="1" x14ac:dyDescent="0.3">
      <c r="A14" s="44" t="s">
        <v>57</v>
      </c>
      <c r="B14" s="53" t="str">
        <f t="shared" si="0"/>
        <v>HP</v>
      </c>
      <c r="C14" s="41" t="e">
        <f t="shared" si="1"/>
        <v>#N/A</v>
      </c>
      <c r="D14" s="45">
        <v>10</v>
      </c>
      <c r="E14" s="43" t="e">
        <f t="shared" si="2"/>
        <v>#N/A</v>
      </c>
    </row>
    <row r="15" spans="1:10" ht="16.5" thickTop="1" thickBot="1" x14ac:dyDescent="0.3">
      <c r="A15" s="44" t="s">
        <v>58</v>
      </c>
      <c r="B15" s="53" t="str">
        <f t="shared" si="0"/>
        <v>DELL</v>
      </c>
      <c r="C15" s="41" t="e">
        <f t="shared" si="1"/>
        <v>#N/A</v>
      </c>
      <c r="D15" s="45">
        <v>25</v>
      </c>
      <c r="E15" s="43" t="e">
        <f t="shared" si="2"/>
        <v>#N/A</v>
      </c>
    </row>
    <row r="16" spans="1:10" ht="15.75" thickTop="1" x14ac:dyDescent="0.25">
      <c r="A16" s="44" t="s">
        <v>55</v>
      </c>
      <c r="B16" s="53" t="str">
        <f t="shared" si="0"/>
        <v>Lenovo</v>
      </c>
      <c r="C16" s="41">
        <f t="shared" si="1"/>
        <v>7000000</v>
      </c>
      <c r="D16" s="45">
        <v>5</v>
      </c>
      <c r="E16" s="43">
        <f t="shared" si="2"/>
        <v>35000000</v>
      </c>
    </row>
    <row r="17" spans="1:10" ht="15.75" thickBot="1" x14ac:dyDescent="0.3">
      <c r="A17" s="94" t="s">
        <v>59</v>
      </c>
      <c r="B17" s="95"/>
      <c r="C17" s="95"/>
      <c r="D17" s="95"/>
      <c r="E17" s="46" t="e">
        <f>SUM(E7:E16)</f>
        <v>#N/A</v>
      </c>
    </row>
    <row r="18" spans="1:10" ht="15.75" thickTop="1" x14ac:dyDescent="0.25"/>
    <row r="19" spans="1:10" x14ac:dyDescent="0.25">
      <c r="E19" s="96" t="s">
        <v>31</v>
      </c>
      <c r="F19" s="96"/>
      <c r="H19" s="12" t="s">
        <v>31</v>
      </c>
    </row>
    <row r="20" spans="1:10" ht="25.5" x14ac:dyDescent="0.25">
      <c r="E20" s="47" t="s">
        <v>49</v>
      </c>
      <c r="F20" s="47" t="s">
        <v>50</v>
      </c>
      <c r="H20" s="48" t="s">
        <v>49</v>
      </c>
      <c r="I20" s="49" t="s">
        <v>54</v>
      </c>
      <c r="J20" s="49" t="s">
        <v>55</v>
      </c>
    </row>
    <row r="21" spans="1:10" x14ac:dyDescent="0.25">
      <c r="E21" s="50" t="s">
        <v>54</v>
      </c>
      <c r="F21" s="51" t="s">
        <v>60</v>
      </c>
      <c r="H21" s="48" t="s">
        <v>61</v>
      </c>
      <c r="I21" s="52">
        <v>6999000</v>
      </c>
      <c r="J21" s="52">
        <v>7000000</v>
      </c>
    </row>
    <row r="22" spans="1:10" x14ac:dyDescent="0.25">
      <c r="E22" s="50" t="s">
        <v>55</v>
      </c>
      <c r="F22" s="51" t="s">
        <v>62</v>
      </c>
    </row>
    <row r="23" spans="1:10" x14ac:dyDescent="0.25">
      <c r="E23" s="50" t="s">
        <v>56</v>
      </c>
      <c r="F23" s="51" t="s">
        <v>63</v>
      </c>
    </row>
    <row r="24" spans="1:10" x14ac:dyDescent="0.25">
      <c r="E24" s="50" t="s">
        <v>58</v>
      </c>
      <c r="F24" s="51" t="s">
        <v>64</v>
      </c>
    </row>
    <row r="25" spans="1:10" x14ac:dyDescent="0.25">
      <c r="E25" s="50" t="s">
        <v>57</v>
      </c>
      <c r="F25" s="51" t="s">
        <v>65</v>
      </c>
    </row>
  </sheetData>
  <mergeCells count="5">
    <mergeCell ref="A1:J1"/>
    <mergeCell ref="A3:E3"/>
    <mergeCell ref="A4:E4"/>
    <mergeCell ref="A17:D17"/>
    <mergeCell ref="E19:F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BA992-2896-4293-9270-2914CC45033D}">
  <dimension ref="A1:I38"/>
  <sheetViews>
    <sheetView workbookViewId="0">
      <selection activeCell="I39" sqref="I39"/>
    </sheetView>
  </sheetViews>
  <sheetFormatPr defaultRowHeight="15" x14ac:dyDescent="0.25"/>
  <cols>
    <col min="1" max="1" width="16.5703125" customWidth="1"/>
    <col min="4" max="4" width="12" customWidth="1"/>
    <col min="5" max="5" width="14.7109375" customWidth="1"/>
    <col min="7" max="7" width="13.85546875" customWidth="1"/>
    <col min="8" max="8" width="16" customWidth="1"/>
    <col min="9" max="9" width="16.85546875" customWidth="1"/>
  </cols>
  <sheetData>
    <row r="1" spans="1:9" x14ac:dyDescent="0.25">
      <c r="A1" s="1" t="s">
        <v>0</v>
      </c>
    </row>
    <row r="2" spans="1:9" x14ac:dyDescent="0.25">
      <c r="A2" s="2" t="s">
        <v>1</v>
      </c>
      <c r="B2" s="97" t="s">
        <v>2</v>
      </c>
      <c r="C2" s="97"/>
      <c r="D2" s="97"/>
      <c r="E2" s="97"/>
      <c r="F2" s="97"/>
      <c r="G2" s="97"/>
      <c r="H2" s="97"/>
      <c r="I2" s="97"/>
    </row>
    <row r="3" spans="1:9" x14ac:dyDescent="0.25">
      <c r="B3" s="98" t="s">
        <v>3</v>
      </c>
      <c r="C3" s="98"/>
      <c r="D3" s="98"/>
      <c r="E3" s="98"/>
      <c r="F3" s="98"/>
      <c r="G3" s="98"/>
      <c r="H3" s="98"/>
      <c r="I3" s="98"/>
    </row>
    <row r="4" spans="1:9" ht="15.75" thickBot="1" x14ac:dyDescent="0.3">
      <c r="B4" s="3"/>
      <c r="C4" s="3"/>
      <c r="D4" s="3"/>
      <c r="E4" s="3"/>
      <c r="F4" s="3"/>
      <c r="G4" s="3"/>
      <c r="H4" s="3"/>
      <c r="I4" s="3"/>
    </row>
    <row r="5" spans="1:9" x14ac:dyDescent="0.25">
      <c r="B5" s="99" t="s">
        <v>4</v>
      </c>
      <c r="C5" s="4" t="s">
        <v>5</v>
      </c>
      <c r="D5" s="5" t="s">
        <v>6</v>
      </c>
      <c r="E5" s="4" t="s">
        <v>7</v>
      </c>
      <c r="F5" s="101" t="s">
        <v>8</v>
      </c>
      <c r="G5" s="101" t="s">
        <v>9</v>
      </c>
      <c r="H5" s="101" t="s">
        <v>10</v>
      </c>
      <c r="I5" s="103" t="s">
        <v>11</v>
      </c>
    </row>
    <row r="6" spans="1:9" x14ac:dyDescent="0.25">
      <c r="B6" s="100"/>
      <c r="C6" s="6" t="s">
        <v>12</v>
      </c>
      <c r="D6" s="7" t="s">
        <v>13</v>
      </c>
      <c r="E6" s="6" t="s">
        <v>14</v>
      </c>
      <c r="F6" s="102"/>
      <c r="G6" s="102"/>
      <c r="H6" s="102"/>
      <c r="I6" s="104"/>
    </row>
    <row r="7" spans="1:9" x14ac:dyDescent="0.25">
      <c r="B7" s="8">
        <v>1</v>
      </c>
      <c r="C7" s="8" t="s">
        <v>15</v>
      </c>
      <c r="D7" s="9" t="str">
        <f>VLOOKUP(C7,$B$15:$E$21,2,FALSE)</f>
        <v>Router</v>
      </c>
      <c r="E7" s="10">
        <f>VLOOKUP(C7,$B$15:$E$21,3,FALSE)</f>
        <v>375000</v>
      </c>
      <c r="F7" s="8">
        <v>12</v>
      </c>
      <c r="G7" s="10">
        <f t="shared" ref="G7:G12" si="0">E7*F7</f>
        <v>4500000</v>
      </c>
      <c r="H7" s="11">
        <f t="shared" ref="H7:H12" si="1">VLOOKUP(C7,$B$16:$E$21,4,FALSE)*G7</f>
        <v>675000</v>
      </c>
      <c r="I7" s="10">
        <f t="shared" ref="I7:I12" si="2">G7-H7</f>
        <v>3825000</v>
      </c>
    </row>
    <row r="8" spans="1:9" x14ac:dyDescent="0.25">
      <c r="B8" s="8">
        <v>2</v>
      </c>
      <c r="C8" s="8" t="s">
        <v>16</v>
      </c>
      <c r="D8" s="9" t="str">
        <f t="shared" ref="D8:D12" si="3">VLOOKUP(C8,$B$15:$E$21,2,FALSE)</f>
        <v>HUB</v>
      </c>
      <c r="E8" s="10">
        <f t="shared" ref="E8:E12" si="4">VLOOKUP(C8,$B$15:$E$21,3,FALSE)</f>
        <v>125000</v>
      </c>
      <c r="F8" s="8">
        <v>11</v>
      </c>
      <c r="G8" s="10">
        <f t="shared" si="0"/>
        <v>1375000</v>
      </c>
      <c r="H8" s="11">
        <f t="shared" si="1"/>
        <v>206250</v>
      </c>
      <c r="I8" s="10">
        <f t="shared" si="2"/>
        <v>1168750</v>
      </c>
    </row>
    <row r="9" spans="1:9" x14ac:dyDescent="0.25">
      <c r="B9" s="8">
        <v>3</v>
      </c>
      <c r="C9" s="8" t="s">
        <v>17</v>
      </c>
      <c r="D9" s="9" t="str">
        <f t="shared" si="3"/>
        <v>Modem</v>
      </c>
      <c r="E9" s="10">
        <f t="shared" si="4"/>
        <v>260000</v>
      </c>
      <c r="F9" s="8">
        <v>12</v>
      </c>
      <c r="G9" s="10">
        <f t="shared" si="0"/>
        <v>3120000</v>
      </c>
      <c r="H9" s="11">
        <f t="shared" si="1"/>
        <v>312000</v>
      </c>
      <c r="I9" s="10">
        <f t="shared" si="2"/>
        <v>2808000</v>
      </c>
    </row>
    <row r="10" spans="1:9" x14ac:dyDescent="0.25">
      <c r="B10" s="8">
        <v>4</v>
      </c>
      <c r="C10" s="8" t="s">
        <v>18</v>
      </c>
      <c r="D10" s="9" t="str">
        <f t="shared" si="3"/>
        <v>Switch</v>
      </c>
      <c r="E10" s="10">
        <f t="shared" si="4"/>
        <v>1050000</v>
      </c>
      <c r="F10" s="8">
        <v>10</v>
      </c>
      <c r="G10" s="10">
        <f t="shared" si="0"/>
        <v>10500000</v>
      </c>
      <c r="H10" s="11">
        <f t="shared" si="1"/>
        <v>1050000</v>
      </c>
      <c r="I10" s="10">
        <f t="shared" si="2"/>
        <v>9450000</v>
      </c>
    </row>
    <row r="11" spans="1:9" x14ac:dyDescent="0.25">
      <c r="B11" s="8">
        <v>5</v>
      </c>
      <c r="C11" s="8" t="s">
        <v>19</v>
      </c>
      <c r="D11" s="9" t="str">
        <f t="shared" si="3"/>
        <v>Bridge</v>
      </c>
      <c r="E11" s="10">
        <f t="shared" si="4"/>
        <v>1500000</v>
      </c>
      <c r="F11" s="8">
        <v>10</v>
      </c>
      <c r="G11" s="10">
        <f t="shared" si="0"/>
        <v>15000000</v>
      </c>
      <c r="H11" s="11">
        <f t="shared" si="1"/>
        <v>1500000</v>
      </c>
      <c r="I11" s="10">
        <f t="shared" si="2"/>
        <v>13500000</v>
      </c>
    </row>
    <row r="12" spans="1:9" x14ac:dyDescent="0.25">
      <c r="B12" s="8">
        <v>6</v>
      </c>
      <c r="C12" s="8" t="s">
        <v>20</v>
      </c>
      <c r="D12" s="9" t="str">
        <f t="shared" si="3"/>
        <v>Access Point</v>
      </c>
      <c r="E12" s="10">
        <f t="shared" si="4"/>
        <v>100000</v>
      </c>
      <c r="F12" s="8">
        <v>2</v>
      </c>
      <c r="G12" s="10">
        <f t="shared" si="0"/>
        <v>200000</v>
      </c>
      <c r="H12" s="11">
        <f t="shared" si="1"/>
        <v>30000</v>
      </c>
      <c r="I12" s="10">
        <f t="shared" si="2"/>
        <v>170000</v>
      </c>
    </row>
    <row r="14" spans="1:9" x14ac:dyDescent="0.25">
      <c r="B14" s="12" t="s">
        <v>21</v>
      </c>
      <c r="C14" s="13"/>
    </row>
    <row r="15" spans="1:9" x14ac:dyDescent="0.25">
      <c r="B15" s="14" t="s">
        <v>5</v>
      </c>
      <c r="C15" s="14" t="s">
        <v>22</v>
      </c>
      <c r="D15" s="14" t="s">
        <v>23</v>
      </c>
      <c r="E15" s="14" t="s">
        <v>24</v>
      </c>
    </row>
    <row r="16" spans="1:9" x14ac:dyDescent="0.25">
      <c r="B16" s="8" t="s">
        <v>17</v>
      </c>
      <c r="C16" s="15" t="s">
        <v>25</v>
      </c>
      <c r="D16" s="16">
        <v>260000</v>
      </c>
      <c r="E16" s="17">
        <v>0.1</v>
      </c>
    </row>
    <row r="17" spans="1:9" x14ac:dyDescent="0.25">
      <c r="B17" s="8" t="s">
        <v>15</v>
      </c>
      <c r="C17" s="15" t="s">
        <v>26</v>
      </c>
      <c r="D17" s="16">
        <v>375000</v>
      </c>
      <c r="E17" s="17">
        <v>0.15</v>
      </c>
    </row>
    <row r="18" spans="1:9" x14ac:dyDescent="0.25">
      <c r="B18" s="8" t="s">
        <v>16</v>
      </c>
      <c r="C18" s="9" t="s">
        <v>27</v>
      </c>
      <c r="D18" s="16">
        <v>125000</v>
      </c>
      <c r="E18" s="17">
        <v>0.15</v>
      </c>
    </row>
    <row r="19" spans="1:9" x14ac:dyDescent="0.25">
      <c r="B19" s="8" t="s">
        <v>18</v>
      </c>
      <c r="C19" s="15" t="s">
        <v>28</v>
      </c>
      <c r="D19" s="16">
        <v>1050000</v>
      </c>
      <c r="E19" s="17">
        <v>0.1</v>
      </c>
      <c r="G19" s="18"/>
    </row>
    <row r="20" spans="1:9" x14ac:dyDescent="0.25">
      <c r="B20" s="8" t="s">
        <v>19</v>
      </c>
      <c r="C20" s="15" t="s">
        <v>29</v>
      </c>
      <c r="D20" s="16">
        <v>1500000</v>
      </c>
      <c r="E20" s="17">
        <v>0.1</v>
      </c>
      <c r="G20" s="18"/>
    </row>
    <row r="21" spans="1:9" x14ac:dyDescent="0.25">
      <c r="B21" s="19" t="s">
        <v>20</v>
      </c>
      <c r="C21" s="15" t="s">
        <v>30</v>
      </c>
      <c r="D21" s="16">
        <v>100000</v>
      </c>
      <c r="E21" s="17">
        <v>0.15</v>
      </c>
      <c r="G21" s="18"/>
    </row>
    <row r="22" spans="1:9" x14ac:dyDescent="0.25">
      <c r="G22" s="18"/>
    </row>
    <row r="23" spans="1:9" ht="15.75" thickBot="1" x14ac:dyDescent="0.3">
      <c r="G23" s="18"/>
    </row>
    <row r="24" spans="1:9" x14ac:dyDescent="0.25">
      <c r="A24" s="1" t="s">
        <v>31</v>
      </c>
      <c r="B24" s="20" t="s">
        <v>32</v>
      </c>
      <c r="C24" s="21" t="s">
        <v>33</v>
      </c>
      <c r="D24" s="21" t="s">
        <v>34</v>
      </c>
      <c r="E24" s="22" t="s">
        <v>35</v>
      </c>
      <c r="G24" s="23" t="s">
        <v>32</v>
      </c>
      <c r="H24" s="23" t="s">
        <v>33</v>
      </c>
      <c r="I24" s="23" t="s">
        <v>34</v>
      </c>
    </row>
    <row r="25" spans="1:9" ht="24.75" customHeight="1" x14ac:dyDescent="0.25">
      <c r="A25" s="2" t="s">
        <v>36</v>
      </c>
      <c r="B25" s="24">
        <v>1</v>
      </c>
      <c r="C25" s="25" t="s">
        <v>37</v>
      </c>
      <c r="D25" s="26">
        <v>20</v>
      </c>
      <c r="E25" s="27" t="s">
        <v>38</v>
      </c>
      <c r="G25" s="26">
        <v>4</v>
      </c>
      <c r="H25" s="28" t="str">
        <f>VLOOKUP(G25,$B$24:$E$30,2,FALSE)</f>
        <v>Hafith</v>
      </c>
      <c r="I25" s="29">
        <f>VLOOKUP(G25,$B$24:$E$30,3,FALSE)</f>
        <v>20</v>
      </c>
    </row>
    <row r="26" spans="1:9" ht="15.75" x14ac:dyDescent="0.25">
      <c r="B26" s="24">
        <v>2</v>
      </c>
      <c r="C26" s="25" t="s">
        <v>39</v>
      </c>
      <c r="D26" s="26">
        <v>21</v>
      </c>
      <c r="E26" s="27" t="s">
        <v>40</v>
      </c>
      <c r="G26" s="30"/>
      <c r="H26" s="30"/>
    </row>
    <row r="27" spans="1:9" ht="15.75" x14ac:dyDescent="0.25">
      <c r="B27" s="24">
        <v>3</v>
      </c>
      <c r="C27" s="25" t="s">
        <v>41</v>
      </c>
      <c r="D27" s="26">
        <v>19</v>
      </c>
      <c r="E27" s="27" t="s">
        <v>38</v>
      </c>
      <c r="G27" s="23" t="s">
        <v>32</v>
      </c>
      <c r="H27" s="23" t="s">
        <v>33</v>
      </c>
      <c r="I27" s="23" t="s">
        <v>34</v>
      </c>
    </row>
    <row r="28" spans="1:9" ht="15.75" x14ac:dyDescent="0.25">
      <c r="B28" s="24">
        <v>4</v>
      </c>
      <c r="C28" s="25" t="s">
        <v>42</v>
      </c>
      <c r="D28" s="26">
        <v>20</v>
      </c>
      <c r="E28" s="27" t="s">
        <v>40</v>
      </c>
      <c r="G28" s="26">
        <v>1</v>
      </c>
      <c r="H28" s="28" t="str">
        <f>VLOOKUP(G28,$B$24:$E$30,2,FALSE)</f>
        <v>Fadhil</v>
      </c>
      <c r="I28" s="29">
        <f>VLOOKUP(G28,$B$24:$E$30,3,FALSE)</f>
        <v>20</v>
      </c>
    </row>
    <row r="29" spans="1:9" ht="15.75" x14ac:dyDescent="0.25">
      <c r="B29" s="31">
        <v>5</v>
      </c>
      <c r="C29" s="25" t="s">
        <v>43</v>
      </c>
      <c r="D29" s="26">
        <v>22</v>
      </c>
      <c r="E29" s="27" t="s">
        <v>38</v>
      </c>
      <c r="G29" s="30"/>
      <c r="H29" s="30"/>
    </row>
    <row r="30" spans="1:9" ht="16.5" thickBot="1" x14ac:dyDescent="0.3">
      <c r="B30" s="32">
        <v>6</v>
      </c>
      <c r="C30" s="33" t="s">
        <v>44</v>
      </c>
      <c r="D30" s="34">
        <v>21</v>
      </c>
      <c r="E30" s="35" t="s">
        <v>45</v>
      </c>
      <c r="G30" s="23" t="s">
        <v>32</v>
      </c>
      <c r="H30" s="23" t="s">
        <v>33</v>
      </c>
      <c r="I30" s="23" t="s">
        <v>34</v>
      </c>
    </row>
    <row r="31" spans="1:9" x14ac:dyDescent="0.25">
      <c r="G31" s="26">
        <v>5</v>
      </c>
      <c r="H31" s="28" t="str">
        <f>VLOOKUP(G31,$B$24:$E$30,2)</f>
        <v>Hanif</v>
      </c>
      <c r="I31" s="29">
        <f>VLOOKUP(G31,$B$24:$E$30,3,FALSE)</f>
        <v>22</v>
      </c>
    </row>
    <row r="32" spans="1:9" x14ac:dyDescent="0.25">
      <c r="G32" s="30"/>
      <c r="H32" s="30"/>
    </row>
    <row r="33" spans="7:9" x14ac:dyDescent="0.25">
      <c r="G33" s="30"/>
      <c r="H33" s="30"/>
    </row>
    <row r="34" spans="7:9" x14ac:dyDescent="0.25">
      <c r="G34" s="23" t="s">
        <v>32</v>
      </c>
      <c r="H34" s="23" t="s">
        <v>33</v>
      </c>
      <c r="I34" s="23" t="s">
        <v>34</v>
      </c>
    </row>
    <row r="35" spans="7:9" x14ac:dyDescent="0.25">
      <c r="G35" s="26">
        <v>2</v>
      </c>
      <c r="H35" s="28" t="str">
        <f>VLOOKUP(G35,$B$24:$E$30,2,FALSE)</f>
        <v>Rofi</v>
      </c>
      <c r="I35" s="29">
        <f>VLOOKUP(G35,$B$24:$E$30,3,FALSE)</f>
        <v>21</v>
      </c>
    </row>
    <row r="36" spans="7:9" x14ac:dyDescent="0.25">
      <c r="G36" s="30"/>
      <c r="H36" s="30"/>
    </row>
    <row r="37" spans="7:9" x14ac:dyDescent="0.25">
      <c r="G37" s="23" t="s">
        <v>32</v>
      </c>
      <c r="H37" s="23" t="s">
        <v>33</v>
      </c>
      <c r="I37" s="23" t="s">
        <v>34</v>
      </c>
    </row>
    <row r="38" spans="7:9" x14ac:dyDescent="0.25">
      <c r="G38" s="26">
        <v>6</v>
      </c>
      <c r="H38" s="28" t="str">
        <f>VLOOKUP(G38,$B$24:$E$30,2,FALSE)</f>
        <v>Raka</v>
      </c>
      <c r="I38" s="29">
        <f>VLOOKUP(G38,$B$24:$E$30,3,FALSE)</f>
        <v>21</v>
      </c>
    </row>
  </sheetData>
  <mergeCells count="7">
    <mergeCell ref="B2:I2"/>
    <mergeCell ref="B3:I3"/>
    <mergeCell ref="B5:B6"/>
    <mergeCell ref="F5:F6"/>
    <mergeCell ref="G5:G6"/>
    <mergeCell ref="H5:H6"/>
    <mergeCell ref="I5:I6"/>
  </mergeCells>
  <dataValidations count="7">
    <dataValidation allowBlank="1" showInputMessage="1" showErrorMessage="1" promptTitle="No" prompt="Buatkan nomor otomatis dg AutoFill" sqref="B7:B12" xr:uid="{2BAEDA6D-7DB8-454A-8D15-A1ED3D062492}"/>
    <dataValidation allowBlank="1" showInputMessage="1" showErrorMessage="1" prompt="Gunakan Fungsi Lookup * Total Harga" sqref="H7:H12" xr:uid="{E376E310-5EEF-4C29-B406-D91120E6F208}"/>
    <dataValidation allowBlank="1" showInputMessage="1" showErrorMessage="1" prompt="Sok Ah..._x000a_Di etang wae..." sqref="I7:I12" xr:uid="{B23138ED-5683-454E-9A2C-7E7A634AFB95}"/>
    <dataValidation allowBlank="1" showInputMessage="1" showErrorMessage="1" prompt="Harga Satuan * Jumlah" sqref="G7:G12" xr:uid="{80434FBB-8D11-4794-81B1-6A8A8422FA27}"/>
    <dataValidation allowBlank="1" showInputMessage="1" showErrorMessage="1" prompt="Diisi bebas ..." sqref="F7:F12" xr:uid="{0CF521BE-0632-4209-AF68-3B4E806EB652}"/>
    <dataValidation allowBlank="1" showInputMessage="1" showErrorMessage="1" prompt="Gunakan Fungsi Lookup" sqref="C19:C21 C16:C17 D7:E12" xr:uid="{D28CEAC6-2129-422E-9EBE-709A51166099}"/>
    <dataValidation type="list" allowBlank="1" showInputMessage="1" showErrorMessage="1" promptTitle="Kode Barang" prompt="Silahkan Pilih Kode ..." sqref="C7:C12" xr:uid="{653CC92C-4BB4-4372-B096-E429FF3DFBA4}">
      <formula1>$B$16:$B$21</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E0313-F5EA-475A-A8FA-DC8BA5F2FB18}">
  <dimension ref="A1:I219"/>
  <sheetViews>
    <sheetView workbookViewId="0">
      <selection activeCell="J3" sqref="J3"/>
    </sheetView>
  </sheetViews>
  <sheetFormatPr defaultRowHeight="15" x14ac:dyDescent="0.25"/>
  <cols>
    <col min="1" max="1" width="13.7109375" style="3" customWidth="1"/>
    <col min="2" max="2" width="16.85546875" customWidth="1"/>
    <col min="3" max="3" width="17.42578125" customWidth="1"/>
    <col min="4" max="4" width="12.140625" customWidth="1"/>
    <col min="8" max="9" width="15.42578125" customWidth="1"/>
  </cols>
  <sheetData>
    <row r="1" spans="1:9" ht="18" x14ac:dyDescent="0.25">
      <c r="A1" s="105" t="s">
        <v>66</v>
      </c>
      <c r="B1" s="105"/>
      <c r="C1" s="105"/>
      <c r="D1" s="105"/>
      <c r="E1" s="105"/>
      <c r="F1" s="105"/>
      <c r="G1" s="105"/>
      <c r="H1" s="105"/>
      <c r="I1" s="105"/>
    </row>
    <row r="3" spans="1:9" x14ac:dyDescent="0.25">
      <c r="A3" s="54" t="s">
        <v>67</v>
      </c>
      <c r="B3" s="55" t="s">
        <v>68</v>
      </c>
      <c r="C3" s="55" t="s">
        <v>69</v>
      </c>
      <c r="D3" s="55" t="s">
        <v>70</v>
      </c>
      <c r="E3" s="55" t="s">
        <v>71</v>
      </c>
      <c r="F3" s="55" t="s">
        <v>72</v>
      </c>
      <c r="G3" s="55" t="s">
        <v>73</v>
      </c>
      <c r="H3" s="55" t="s">
        <v>74</v>
      </c>
      <c r="I3" s="56" t="s">
        <v>75</v>
      </c>
    </row>
    <row r="4" spans="1:9" x14ac:dyDescent="0.25">
      <c r="A4" s="66">
        <v>43831</v>
      </c>
      <c r="B4" s="29" t="s">
        <v>76</v>
      </c>
      <c r="C4" s="29" t="s">
        <v>77</v>
      </c>
      <c r="D4" s="57" t="str">
        <f t="shared" ref="D4:D67" si="0">TEXT(A4,"mmmm")</f>
        <v>January</v>
      </c>
      <c r="E4" s="68" t="str">
        <f t="shared" ref="E4:E67" si="1">TEXT(A4,"yyyy")</f>
        <v>2020</v>
      </c>
      <c r="F4" s="58" t="s">
        <v>78</v>
      </c>
      <c r="G4" s="58">
        <v>55</v>
      </c>
      <c r="H4" s="59">
        <v>30550</v>
      </c>
      <c r="I4" s="60">
        <f t="shared" ref="I4:I67" si="2">G4*H4</f>
        <v>1680250</v>
      </c>
    </row>
    <row r="5" spans="1:9" x14ac:dyDescent="0.25">
      <c r="A5" s="66">
        <v>43836</v>
      </c>
      <c r="B5" s="29" t="s">
        <v>79</v>
      </c>
      <c r="C5" s="29" t="s">
        <v>77</v>
      </c>
      <c r="D5" s="57" t="str">
        <f t="shared" si="0"/>
        <v>January</v>
      </c>
      <c r="E5" s="68" t="str">
        <f t="shared" si="1"/>
        <v>2020</v>
      </c>
      <c r="F5" s="58" t="s">
        <v>78</v>
      </c>
      <c r="G5" s="58">
        <v>72</v>
      </c>
      <c r="H5" s="59">
        <v>12964</v>
      </c>
      <c r="I5" s="60">
        <f t="shared" si="2"/>
        <v>933408</v>
      </c>
    </row>
    <row r="6" spans="1:9" x14ac:dyDescent="0.25">
      <c r="A6" s="66">
        <v>43841</v>
      </c>
      <c r="B6" s="29" t="s">
        <v>80</v>
      </c>
      <c r="C6" s="29" t="s">
        <v>81</v>
      </c>
      <c r="D6" s="57" t="str">
        <f t="shared" si="0"/>
        <v>January</v>
      </c>
      <c r="E6" s="68" t="str">
        <f t="shared" si="1"/>
        <v>2020</v>
      </c>
      <c r="F6" s="58" t="s">
        <v>78</v>
      </c>
      <c r="G6" s="58">
        <v>81</v>
      </c>
      <c r="H6" s="59">
        <v>28875</v>
      </c>
      <c r="I6" s="60">
        <f t="shared" si="2"/>
        <v>2338875</v>
      </c>
    </row>
    <row r="7" spans="1:9" x14ac:dyDescent="0.25">
      <c r="A7" s="66">
        <v>43848</v>
      </c>
      <c r="B7" s="29" t="s">
        <v>82</v>
      </c>
      <c r="C7" s="29" t="s">
        <v>83</v>
      </c>
      <c r="D7" s="57" t="str">
        <f t="shared" si="0"/>
        <v>January</v>
      </c>
      <c r="E7" s="68" t="str">
        <f t="shared" si="1"/>
        <v>2020</v>
      </c>
      <c r="F7" s="58" t="s">
        <v>78</v>
      </c>
      <c r="G7" s="58">
        <v>146</v>
      </c>
      <c r="H7" s="59">
        <v>20812</v>
      </c>
      <c r="I7" s="60">
        <f t="shared" si="2"/>
        <v>3038552</v>
      </c>
    </row>
    <row r="8" spans="1:9" x14ac:dyDescent="0.25">
      <c r="A8" s="66">
        <v>43852</v>
      </c>
      <c r="B8" s="29" t="s">
        <v>84</v>
      </c>
      <c r="C8" s="29" t="s">
        <v>77</v>
      </c>
      <c r="D8" s="57" t="str">
        <f t="shared" si="0"/>
        <v>January</v>
      </c>
      <c r="E8" s="68" t="str">
        <f t="shared" si="1"/>
        <v>2020</v>
      </c>
      <c r="F8" s="58" t="s">
        <v>78</v>
      </c>
      <c r="G8" s="58">
        <v>159</v>
      </c>
      <c r="H8" s="59">
        <v>9785</v>
      </c>
      <c r="I8" s="60">
        <f t="shared" si="2"/>
        <v>1555815</v>
      </c>
    </row>
    <row r="9" spans="1:9" x14ac:dyDescent="0.25">
      <c r="A9" s="66">
        <v>43859</v>
      </c>
      <c r="B9" s="29" t="s">
        <v>85</v>
      </c>
      <c r="C9" s="29" t="s">
        <v>83</v>
      </c>
      <c r="D9" s="57" t="str">
        <f t="shared" si="0"/>
        <v>January</v>
      </c>
      <c r="E9" s="68" t="str">
        <f t="shared" si="1"/>
        <v>2020</v>
      </c>
      <c r="F9" s="58" t="s">
        <v>78</v>
      </c>
      <c r="G9" s="58">
        <v>54</v>
      </c>
      <c r="H9" s="59">
        <v>24829</v>
      </c>
      <c r="I9" s="60">
        <f t="shared" si="2"/>
        <v>1340766</v>
      </c>
    </row>
    <row r="10" spans="1:9" x14ac:dyDescent="0.25">
      <c r="A10" s="66">
        <v>43865</v>
      </c>
      <c r="B10" s="29" t="s">
        <v>76</v>
      </c>
      <c r="C10" s="29" t="s">
        <v>77</v>
      </c>
      <c r="D10" s="57" t="str">
        <f t="shared" si="0"/>
        <v>February</v>
      </c>
      <c r="E10" s="68" t="str">
        <f t="shared" si="1"/>
        <v>2020</v>
      </c>
      <c r="F10" s="58" t="s">
        <v>78</v>
      </c>
      <c r="G10" s="58">
        <v>92</v>
      </c>
      <c r="H10" s="59">
        <v>32588</v>
      </c>
      <c r="I10" s="60">
        <f t="shared" si="2"/>
        <v>2998096</v>
      </c>
    </row>
    <row r="11" spans="1:9" x14ac:dyDescent="0.25">
      <c r="A11" s="66">
        <v>43867</v>
      </c>
      <c r="B11" s="29" t="s">
        <v>79</v>
      </c>
      <c r="C11" s="29" t="s">
        <v>77</v>
      </c>
      <c r="D11" s="57" t="str">
        <f t="shared" si="0"/>
        <v>February</v>
      </c>
      <c r="E11" s="68" t="str">
        <f t="shared" si="1"/>
        <v>2020</v>
      </c>
      <c r="F11" s="58" t="s">
        <v>78</v>
      </c>
      <c r="G11" s="58">
        <v>154</v>
      </c>
      <c r="H11" s="59">
        <v>10397</v>
      </c>
      <c r="I11" s="60">
        <f t="shared" si="2"/>
        <v>1601138</v>
      </c>
    </row>
    <row r="12" spans="1:9" x14ac:dyDescent="0.25">
      <c r="A12" s="66">
        <v>43875</v>
      </c>
      <c r="B12" s="29" t="s">
        <v>80</v>
      </c>
      <c r="C12" s="29" t="s">
        <v>81</v>
      </c>
      <c r="D12" s="57" t="str">
        <f t="shared" si="0"/>
        <v>February</v>
      </c>
      <c r="E12" s="68" t="str">
        <f t="shared" si="1"/>
        <v>2020</v>
      </c>
      <c r="F12" s="58" t="s">
        <v>78</v>
      </c>
      <c r="G12" s="58">
        <v>185</v>
      </c>
      <c r="H12" s="59">
        <v>28256</v>
      </c>
      <c r="I12" s="60">
        <f t="shared" si="2"/>
        <v>5227360</v>
      </c>
    </row>
    <row r="13" spans="1:9" x14ac:dyDescent="0.25">
      <c r="A13" s="66">
        <v>43879</v>
      </c>
      <c r="B13" s="29" t="s">
        <v>82</v>
      </c>
      <c r="C13" s="29" t="s">
        <v>77</v>
      </c>
      <c r="D13" s="57" t="str">
        <f t="shared" si="0"/>
        <v>February</v>
      </c>
      <c r="E13" s="68" t="str">
        <f t="shared" si="1"/>
        <v>2020</v>
      </c>
      <c r="F13" s="58" t="s">
        <v>78</v>
      </c>
      <c r="G13" s="58">
        <v>86</v>
      </c>
      <c r="H13" s="59">
        <v>20970</v>
      </c>
      <c r="I13" s="60">
        <f t="shared" si="2"/>
        <v>1803420</v>
      </c>
    </row>
    <row r="14" spans="1:9" x14ac:dyDescent="0.25">
      <c r="A14" s="66">
        <v>43883</v>
      </c>
      <c r="B14" s="29" t="s">
        <v>84</v>
      </c>
      <c r="C14" s="29" t="s">
        <v>83</v>
      </c>
      <c r="D14" s="57" t="str">
        <f t="shared" si="0"/>
        <v>February</v>
      </c>
      <c r="E14" s="68" t="str">
        <f t="shared" si="1"/>
        <v>2020</v>
      </c>
      <c r="F14" s="58" t="s">
        <v>78</v>
      </c>
      <c r="G14" s="58">
        <v>193</v>
      </c>
      <c r="H14" s="59">
        <v>8924</v>
      </c>
      <c r="I14" s="60">
        <f t="shared" si="2"/>
        <v>1722332</v>
      </c>
    </row>
    <row r="15" spans="1:9" x14ac:dyDescent="0.25">
      <c r="A15" s="66">
        <v>43887</v>
      </c>
      <c r="B15" s="29" t="s">
        <v>85</v>
      </c>
      <c r="C15" s="29" t="s">
        <v>81</v>
      </c>
      <c r="D15" s="57" t="str">
        <f t="shared" si="0"/>
        <v>February</v>
      </c>
      <c r="E15" s="68" t="str">
        <f t="shared" si="1"/>
        <v>2020</v>
      </c>
      <c r="F15" s="58" t="s">
        <v>78</v>
      </c>
      <c r="G15" s="58">
        <v>156</v>
      </c>
      <c r="H15" s="59">
        <v>21751</v>
      </c>
      <c r="I15" s="60">
        <f t="shared" si="2"/>
        <v>3393156</v>
      </c>
    </row>
    <row r="16" spans="1:9" x14ac:dyDescent="0.25">
      <c r="A16" s="66">
        <v>43893</v>
      </c>
      <c r="B16" s="29" t="s">
        <v>76</v>
      </c>
      <c r="C16" s="29" t="s">
        <v>81</v>
      </c>
      <c r="D16" s="57" t="str">
        <f t="shared" si="0"/>
        <v>March</v>
      </c>
      <c r="E16" s="68" t="str">
        <f t="shared" si="1"/>
        <v>2020</v>
      </c>
      <c r="F16" s="58" t="s">
        <v>78</v>
      </c>
      <c r="G16" s="58">
        <v>162</v>
      </c>
      <c r="H16" s="59">
        <v>28034</v>
      </c>
      <c r="I16" s="60">
        <f t="shared" si="2"/>
        <v>4541508</v>
      </c>
    </row>
    <row r="17" spans="1:9" x14ac:dyDescent="0.25">
      <c r="A17" s="66">
        <v>43898</v>
      </c>
      <c r="B17" s="29" t="s">
        <v>79</v>
      </c>
      <c r="C17" s="29" t="s">
        <v>77</v>
      </c>
      <c r="D17" s="57" t="str">
        <f t="shared" si="0"/>
        <v>March</v>
      </c>
      <c r="E17" s="68" t="str">
        <f t="shared" si="1"/>
        <v>2020</v>
      </c>
      <c r="F17" s="58" t="s">
        <v>78</v>
      </c>
      <c r="G17" s="58">
        <v>148</v>
      </c>
      <c r="H17" s="59">
        <v>10231</v>
      </c>
      <c r="I17" s="60">
        <f t="shared" si="2"/>
        <v>1514188</v>
      </c>
    </row>
    <row r="18" spans="1:9" x14ac:dyDescent="0.25">
      <c r="A18" s="66">
        <v>43903</v>
      </c>
      <c r="B18" s="29" t="s">
        <v>80</v>
      </c>
      <c r="C18" s="29" t="s">
        <v>83</v>
      </c>
      <c r="D18" s="57" t="str">
        <f t="shared" si="0"/>
        <v>March</v>
      </c>
      <c r="E18" s="68" t="str">
        <f t="shared" si="1"/>
        <v>2020</v>
      </c>
      <c r="F18" s="58" t="s">
        <v>78</v>
      </c>
      <c r="G18" s="58">
        <v>140</v>
      </c>
      <c r="H18" s="59">
        <v>24792</v>
      </c>
      <c r="I18" s="60">
        <f t="shared" si="2"/>
        <v>3470880</v>
      </c>
    </row>
    <row r="19" spans="1:9" x14ac:dyDescent="0.25">
      <c r="A19" s="66">
        <v>43909</v>
      </c>
      <c r="B19" s="29" t="s">
        <v>82</v>
      </c>
      <c r="C19" s="29" t="s">
        <v>77</v>
      </c>
      <c r="D19" s="57" t="str">
        <f t="shared" si="0"/>
        <v>March</v>
      </c>
      <c r="E19" s="68" t="str">
        <f t="shared" si="1"/>
        <v>2020</v>
      </c>
      <c r="F19" s="58" t="s">
        <v>78</v>
      </c>
      <c r="G19" s="58">
        <v>81</v>
      </c>
      <c r="H19" s="59">
        <v>24323</v>
      </c>
      <c r="I19" s="60">
        <f t="shared" si="2"/>
        <v>1970163</v>
      </c>
    </row>
    <row r="20" spans="1:9" x14ac:dyDescent="0.25">
      <c r="A20" s="66">
        <v>43912</v>
      </c>
      <c r="B20" s="29" t="s">
        <v>84</v>
      </c>
      <c r="C20" s="29" t="s">
        <v>83</v>
      </c>
      <c r="D20" s="57" t="str">
        <f t="shared" si="0"/>
        <v>March</v>
      </c>
      <c r="E20" s="68" t="str">
        <f t="shared" si="1"/>
        <v>2020</v>
      </c>
      <c r="F20" s="58" t="s">
        <v>78</v>
      </c>
      <c r="G20" s="58">
        <v>175</v>
      </c>
      <c r="H20" s="59">
        <v>9733</v>
      </c>
      <c r="I20" s="60">
        <f t="shared" si="2"/>
        <v>1703275</v>
      </c>
    </row>
    <row r="21" spans="1:9" x14ac:dyDescent="0.25">
      <c r="A21" s="66">
        <v>43916</v>
      </c>
      <c r="B21" s="29" t="s">
        <v>85</v>
      </c>
      <c r="C21" s="29" t="s">
        <v>83</v>
      </c>
      <c r="D21" s="57" t="str">
        <f t="shared" si="0"/>
        <v>March</v>
      </c>
      <c r="E21" s="68" t="str">
        <f t="shared" si="1"/>
        <v>2020</v>
      </c>
      <c r="F21" s="58" t="s">
        <v>78</v>
      </c>
      <c r="G21" s="58">
        <v>66</v>
      </c>
      <c r="H21" s="59">
        <v>22275</v>
      </c>
      <c r="I21" s="60">
        <f t="shared" si="2"/>
        <v>1470150</v>
      </c>
    </row>
    <row r="22" spans="1:9" x14ac:dyDescent="0.25">
      <c r="A22" s="66">
        <v>43922</v>
      </c>
      <c r="B22" s="29" t="s">
        <v>76</v>
      </c>
      <c r="C22" s="29" t="s">
        <v>77</v>
      </c>
      <c r="D22" s="57" t="str">
        <f t="shared" si="0"/>
        <v>April</v>
      </c>
      <c r="E22" s="68" t="str">
        <f t="shared" si="1"/>
        <v>2020</v>
      </c>
      <c r="F22" s="58" t="s">
        <v>86</v>
      </c>
      <c r="G22" s="58">
        <v>135</v>
      </c>
      <c r="H22" s="59">
        <v>26969</v>
      </c>
      <c r="I22" s="60">
        <f t="shared" si="2"/>
        <v>3640815</v>
      </c>
    </row>
    <row r="23" spans="1:9" x14ac:dyDescent="0.25">
      <c r="A23" s="66">
        <v>43931</v>
      </c>
      <c r="B23" s="29" t="s">
        <v>79</v>
      </c>
      <c r="C23" s="29" t="s">
        <v>83</v>
      </c>
      <c r="D23" s="57" t="str">
        <f t="shared" si="0"/>
        <v>April</v>
      </c>
      <c r="E23" s="68" t="str">
        <f t="shared" si="1"/>
        <v>2020</v>
      </c>
      <c r="F23" s="58" t="s">
        <v>86</v>
      </c>
      <c r="G23" s="58">
        <v>152</v>
      </c>
      <c r="H23" s="59">
        <v>10393</v>
      </c>
      <c r="I23" s="60">
        <f t="shared" si="2"/>
        <v>1579736</v>
      </c>
    </row>
    <row r="24" spans="1:9" x14ac:dyDescent="0.25">
      <c r="A24" s="66">
        <v>43936</v>
      </c>
      <c r="B24" s="29" t="s">
        <v>80</v>
      </c>
      <c r="C24" s="29" t="s">
        <v>83</v>
      </c>
      <c r="D24" s="57" t="str">
        <f t="shared" si="0"/>
        <v>April</v>
      </c>
      <c r="E24" s="68" t="str">
        <f t="shared" si="1"/>
        <v>2020</v>
      </c>
      <c r="F24" s="58" t="s">
        <v>86</v>
      </c>
      <c r="G24" s="58">
        <v>111</v>
      </c>
      <c r="H24" s="59">
        <v>29408</v>
      </c>
      <c r="I24" s="60">
        <f t="shared" si="2"/>
        <v>3264288</v>
      </c>
    </row>
    <row r="25" spans="1:9" x14ac:dyDescent="0.25">
      <c r="A25" s="66">
        <v>43937</v>
      </c>
      <c r="B25" s="29" t="s">
        <v>82</v>
      </c>
      <c r="C25" s="29" t="s">
        <v>81</v>
      </c>
      <c r="D25" s="57" t="str">
        <f t="shared" si="0"/>
        <v>April</v>
      </c>
      <c r="E25" s="68" t="str">
        <f t="shared" si="1"/>
        <v>2020</v>
      </c>
      <c r="F25" s="58" t="s">
        <v>86</v>
      </c>
      <c r="G25" s="58">
        <v>60</v>
      </c>
      <c r="H25" s="59">
        <v>23416</v>
      </c>
      <c r="I25" s="60">
        <f t="shared" si="2"/>
        <v>1404960</v>
      </c>
    </row>
    <row r="26" spans="1:9" x14ac:dyDescent="0.25">
      <c r="A26" s="66">
        <v>43943</v>
      </c>
      <c r="B26" s="29" t="s">
        <v>84</v>
      </c>
      <c r="C26" s="29" t="s">
        <v>81</v>
      </c>
      <c r="D26" s="57" t="str">
        <f t="shared" si="0"/>
        <v>April</v>
      </c>
      <c r="E26" s="68" t="str">
        <f t="shared" si="1"/>
        <v>2020</v>
      </c>
      <c r="F26" s="58" t="s">
        <v>86</v>
      </c>
      <c r="G26" s="58">
        <v>188</v>
      </c>
      <c r="H26" s="59">
        <v>9636</v>
      </c>
      <c r="I26" s="60">
        <f t="shared" si="2"/>
        <v>1811568</v>
      </c>
    </row>
    <row r="27" spans="1:9" x14ac:dyDescent="0.25">
      <c r="A27" s="66">
        <v>43950</v>
      </c>
      <c r="B27" s="29" t="s">
        <v>85</v>
      </c>
      <c r="C27" s="29" t="s">
        <v>81</v>
      </c>
      <c r="D27" s="57" t="str">
        <f t="shared" si="0"/>
        <v>April</v>
      </c>
      <c r="E27" s="68" t="str">
        <f t="shared" si="1"/>
        <v>2020</v>
      </c>
      <c r="F27" s="58" t="s">
        <v>86</v>
      </c>
      <c r="G27" s="58">
        <v>138</v>
      </c>
      <c r="H27" s="59">
        <v>22602</v>
      </c>
      <c r="I27" s="60">
        <f t="shared" si="2"/>
        <v>3119076</v>
      </c>
    </row>
    <row r="28" spans="1:9" x14ac:dyDescent="0.25">
      <c r="A28" s="66">
        <v>43955</v>
      </c>
      <c r="B28" s="29" t="s">
        <v>76</v>
      </c>
      <c r="C28" s="29" t="s">
        <v>83</v>
      </c>
      <c r="D28" s="57" t="str">
        <f t="shared" si="0"/>
        <v>May</v>
      </c>
      <c r="E28" s="68" t="str">
        <f t="shared" si="1"/>
        <v>2020</v>
      </c>
      <c r="F28" s="58" t="s">
        <v>86</v>
      </c>
      <c r="G28" s="58">
        <v>88</v>
      </c>
      <c r="H28" s="59">
        <v>28125</v>
      </c>
      <c r="I28" s="60">
        <f t="shared" si="2"/>
        <v>2475000</v>
      </c>
    </row>
    <row r="29" spans="1:9" x14ac:dyDescent="0.25">
      <c r="A29" s="66">
        <v>43958</v>
      </c>
      <c r="B29" s="29" t="s">
        <v>79</v>
      </c>
      <c r="C29" s="29" t="s">
        <v>83</v>
      </c>
      <c r="D29" s="57" t="str">
        <f t="shared" si="0"/>
        <v>May</v>
      </c>
      <c r="E29" s="68" t="str">
        <f t="shared" si="1"/>
        <v>2020</v>
      </c>
      <c r="F29" s="58" t="s">
        <v>86</v>
      </c>
      <c r="G29" s="58">
        <v>97</v>
      </c>
      <c r="H29" s="59">
        <v>12279</v>
      </c>
      <c r="I29" s="60">
        <f t="shared" si="2"/>
        <v>1191063</v>
      </c>
    </row>
    <row r="30" spans="1:9" x14ac:dyDescent="0.25">
      <c r="A30" s="66">
        <v>43963</v>
      </c>
      <c r="B30" s="29" t="s">
        <v>80</v>
      </c>
      <c r="C30" s="29" t="s">
        <v>83</v>
      </c>
      <c r="D30" s="57" t="str">
        <f t="shared" si="0"/>
        <v>May</v>
      </c>
      <c r="E30" s="68" t="str">
        <f t="shared" si="1"/>
        <v>2020</v>
      </c>
      <c r="F30" s="58" t="s">
        <v>86</v>
      </c>
      <c r="G30" s="58">
        <v>92</v>
      </c>
      <c r="H30" s="59">
        <v>26915</v>
      </c>
      <c r="I30" s="60">
        <f t="shared" si="2"/>
        <v>2476180</v>
      </c>
    </row>
    <row r="31" spans="1:9" x14ac:dyDescent="0.25">
      <c r="A31" s="66">
        <v>43968</v>
      </c>
      <c r="B31" s="29" t="s">
        <v>82</v>
      </c>
      <c r="C31" s="29" t="s">
        <v>83</v>
      </c>
      <c r="D31" s="57" t="str">
        <f t="shared" si="0"/>
        <v>May</v>
      </c>
      <c r="E31" s="68" t="str">
        <f t="shared" si="1"/>
        <v>2020</v>
      </c>
      <c r="F31" s="58" t="s">
        <v>86</v>
      </c>
      <c r="G31" s="58">
        <v>181</v>
      </c>
      <c r="H31" s="59">
        <v>21755</v>
      </c>
      <c r="I31" s="60">
        <f t="shared" si="2"/>
        <v>3937655</v>
      </c>
    </row>
    <row r="32" spans="1:9" x14ac:dyDescent="0.25">
      <c r="A32" s="66">
        <v>43976</v>
      </c>
      <c r="B32" s="29" t="s">
        <v>84</v>
      </c>
      <c r="C32" s="29" t="s">
        <v>83</v>
      </c>
      <c r="D32" s="57" t="str">
        <f t="shared" si="0"/>
        <v>May</v>
      </c>
      <c r="E32" s="68" t="str">
        <f t="shared" si="1"/>
        <v>2020</v>
      </c>
      <c r="F32" s="58" t="s">
        <v>86</v>
      </c>
      <c r="G32" s="58">
        <v>95</v>
      </c>
      <c r="H32" s="59">
        <v>9812</v>
      </c>
      <c r="I32" s="60">
        <f t="shared" si="2"/>
        <v>932140</v>
      </c>
    </row>
    <row r="33" spans="1:9" x14ac:dyDescent="0.25">
      <c r="A33" s="66">
        <v>43979</v>
      </c>
      <c r="B33" s="29" t="s">
        <v>85</v>
      </c>
      <c r="C33" s="29" t="s">
        <v>81</v>
      </c>
      <c r="D33" s="57" t="str">
        <f t="shared" si="0"/>
        <v>May</v>
      </c>
      <c r="E33" s="68" t="str">
        <f t="shared" si="1"/>
        <v>2020</v>
      </c>
      <c r="F33" s="58" t="s">
        <v>86</v>
      </c>
      <c r="G33" s="58">
        <v>59</v>
      </c>
      <c r="H33" s="59">
        <v>22466</v>
      </c>
      <c r="I33" s="60">
        <f t="shared" si="2"/>
        <v>1325494</v>
      </c>
    </row>
    <row r="34" spans="1:9" x14ac:dyDescent="0.25">
      <c r="A34" s="66">
        <v>43983</v>
      </c>
      <c r="B34" s="29" t="s">
        <v>76</v>
      </c>
      <c r="C34" s="29" t="s">
        <v>83</v>
      </c>
      <c r="D34" s="57" t="str">
        <f t="shared" si="0"/>
        <v>June</v>
      </c>
      <c r="E34" s="68" t="str">
        <f t="shared" si="1"/>
        <v>2020</v>
      </c>
      <c r="F34" s="58" t="s">
        <v>86</v>
      </c>
      <c r="G34" s="58">
        <v>141</v>
      </c>
      <c r="H34" s="59">
        <v>31927</v>
      </c>
      <c r="I34" s="60">
        <f t="shared" si="2"/>
        <v>4501707</v>
      </c>
    </row>
    <row r="35" spans="1:9" x14ac:dyDescent="0.25">
      <c r="A35" s="66">
        <v>43988</v>
      </c>
      <c r="B35" s="29" t="s">
        <v>79</v>
      </c>
      <c r="C35" s="29" t="s">
        <v>77</v>
      </c>
      <c r="D35" s="57" t="str">
        <f t="shared" si="0"/>
        <v>June</v>
      </c>
      <c r="E35" s="68" t="str">
        <f t="shared" si="1"/>
        <v>2020</v>
      </c>
      <c r="F35" s="58" t="s">
        <v>86</v>
      </c>
      <c r="G35" s="58">
        <v>190</v>
      </c>
      <c r="H35" s="59">
        <v>14491</v>
      </c>
      <c r="I35" s="60">
        <f t="shared" si="2"/>
        <v>2753290</v>
      </c>
    </row>
    <row r="36" spans="1:9" x14ac:dyDescent="0.25">
      <c r="A36" s="66">
        <v>43997</v>
      </c>
      <c r="B36" s="29" t="s">
        <v>80</v>
      </c>
      <c r="C36" s="29" t="s">
        <v>77</v>
      </c>
      <c r="D36" s="57" t="str">
        <f t="shared" si="0"/>
        <v>June</v>
      </c>
      <c r="E36" s="68" t="str">
        <f t="shared" si="1"/>
        <v>2020</v>
      </c>
      <c r="F36" s="58" t="s">
        <v>86</v>
      </c>
      <c r="G36" s="58">
        <v>74</v>
      </c>
      <c r="H36" s="59">
        <v>25083</v>
      </c>
      <c r="I36" s="60">
        <f t="shared" si="2"/>
        <v>1856142</v>
      </c>
    </row>
    <row r="37" spans="1:9" x14ac:dyDescent="0.25">
      <c r="A37" s="66">
        <v>44000</v>
      </c>
      <c r="B37" s="29" t="s">
        <v>82</v>
      </c>
      <c r="C37" s="29" t="s">
        <v>81</v>
      </c>
      <c r="D37" s="57" t="str">
        <f t="shared" si="0"/>
        <v>June</v>
      </c>
      <c r="E37" s="68" t="str">
        <f t="shared" si="1"/>
        <v>2020</v>
      </c>
      <c r="F37" s="58" t="s">
        <v>86</v>
      </c>
      <c r="G37" s="58">
        <v>166</v>
      </c>
      <c r="H37" s="59">
        <v>21626</v>
      </c>
      <c r="I37" s="60">
        <f t="shared" si="2"/>
        <v>3589916</v>
      </c>
    </row>
    <row r="38" spans="1:9" x14ac:dyDescent="0.25">
      <c r="A38" s="66">
        <v>44003</v>
      </c>
      <c r="B38" s="29" t="s">
        <v>84</v>
      </c>
      <c r="C38" s="29" t="s">
        <v>77</v>
      </c>
      <c r="D38" s="57" t="str">
        <f t="shared" si="0"/>
        <v>June</v>
      </c>
      <c r="E38" s="68" t="str">
        <f t="shared" si="1"/>
        <v>2020</v>
      </c>
      <c r="F38" s="58" t="s">
        <v>86</v>
      </c>
      <c r="G38" s="58">
        <v>62</v>
      </c>
      <c r="H38" s="59">
        <v>9973</v>
      </c>
      <c r="I38" s="60">
        <f t="shared" si="2"/>
        <v>618326</v>
      </c>
    </row>
    <row r="39" spans="1:9" x14ac:dyDescent="0.25">
      <c r="A39" s="66">
        <v>44008</v>
      </c>
      <c r="B39" s="29" t="s">
        <v>85</v>
      </c>
      <c r="C39" s="29" t="s">
        <v>83</v>
      </c>
      <c r="D39" s="57" t="str">
        <f t="shared" si="0"/>
        <v>June</v>
      </c>
      <c r="E39" s="68" t="str">
        <f t="shared" si="1"/>
        <v>2020</v>
      </c>
      <c r="F39" s="58" t="s">
        <v>86</v>
      </c>
      <c r="G39" s="58">
        <v>54</v>
      </c>
      <c r="H39" s="59">
        <v>24649</v>
      </c>
      <c r="I39" s="60">
        <f t="shared" si="2"/>
        <v>1331046</v>
      </c>
    </row>
    <row r="40" spans="1:9" x14ac:dyDescent="0.25">
      <c r="A40" s="66">
        <v>44017</v>
      </c>
      <c r="B40" s="29" t="s">
        <v>76</v>
      </c>
      <c r="C40" s="29" t="s">
        <v>77</v>
      </c>
      <c r="D40" s="57" t="str">
        <f t="shared" si="0"/>
        <v>July</v>
      </c>
      <c r="E40" s="68" t="str">
        <f t="shared" si="1"/>
        <v>2020</v>
      </c>
      <c r="F40" s="58" t="s">
        <v>87</v>
      </c>
      <c r="G40" s="58">
        <v>148</v>
      </c>
      <c r="H40" s="59">
        <v>34622</v>
      </c>
      <c r="I40" s="60">
        <f t="shared" si="2"/>
        <v>5124056</v>
      </c>
    </row>
    <row r="41" spans="1:9" x14ac:dyDescent="0.25">
      <c r="A41" s="66">
        <v>44019</v>
      </c>
      <c r="B41" s="29" t="s">
        <v>79</v>
      </c>
      <c r="C41" s="29" t="s">
        <v>83</v>
      </c>
      <c r="D41" s="57" t="str">
        <f t="shared" si="0"/>
        <v>July</v>
      </c>
      <c r="E41" s="68" t="str">
        <f t="shared" si="1"/>
        <v>2020</v>
      </c>
      <c r="F41" s="58" t="s">
        <v>87</v>
      </c>
      <c r="G41" s="58">
        <v>150</v>
      </c>
      <c r="H41" s="59">
        <v>13053</v>
      </c>
      <c r="I41" s="60">
        <f t="shared" si="2"/>
        <v>1957950</v>
      </c>
    </row>
    <row r="42" spans="1:9" x14ac:dyDescent="0.25">
      <c r="A42" s="66">
        <v>44024</v>
      </c>
      <c r="B42" s="29" t="s">
        <v>80</v>
      </c>
      <c r="C42" s="29" t="s">
        <v>81</v>
      </c>
      <c r="D42" s="57" t="str">
        <f t="shared" si="0"/>
        <v>July</v>
      </c>
      <c r="E42" s="68" t="str">
        <f t="shared" si="1"/>
        <v>2020</v>
      </c>
      <c r="F42" s="58" t="s">
        <v>87</v>
      </c>
      <c r="G42" s="58">
        <v>117</v>
      </c>
      <c r="H42" s="59">
        <v>26994</v>
      </c>
      <c r="I42" s="60">
        <f t="shared" si="2"/>
        <v>3158298</v>
      </c>
    </row>
    <row r="43" spans="1:9" x14ac:dyDescent="0.25">
      <c r="A43" s="66">
        <v>44028</v>
      </c>
      <c r="B43" s="29" t="s">
        <v>82</v>
      </c>
      <c r="C43" s="29" t="s">
        <v>81</v>
      </c>
      <c r="D43" s="57" t="str">
        <f t="shared" si="0"/>
        <v>July</v>
      </c>
      <c r="E43" s="68" t="str">
        <f t="shared" si="1"/>
        <v>2020</v>
      </c>
      <c r="F43" s="58" t="s">
        <v>87</v>
      </c>
      <c r="G43" s="58">
        <v>124</v>
      </c>
      <c r="H43" s="59">
        <v>24893</v>
      </c>
      <c r="I43" s="60">
        <f t="shared" si="2"/>
        <v>3086732</v>
      </c>
    </row>
    <row r="44" spans="1:9" x14ac:dyDescent="0.25">
      <c r="A44" s="66">
        <v>44037</v>
      </c>
      <c r="B44" s="29" t="s">
        <v>84</v>
      </c>
      <c r="C44" s="29" t="s">
        <v>81</v>
      </c>
      <c r="D44" s="57" t="str">
        <f t="shared" si="0"/>
        <v>July</v>
      </c>
      <c r="E44" s="68" t="str">
        <f t="shared" si="1"/>
        <v>2020</v>
      </c>
      <c r="F44" s="58" t="s">
        <v>87</v>
      </c>
      <c r="G44" s="58">
        <v>179</v>
      </c>
      <c r="H44" s="59">
        <v>9085</v>
      </c>
      <c r="I44" s="60">
        <f t="shared" si="2"/>
        <v>1626215</v>
      </c>
    </row>
    <row r="45" spans="1:9" x14ac:dyDescent="0.25">
      <c r="A45" s="66">
        <v>44039</v>
      </c>
      <c r="B45" s="29" t="s">
        <v>85</v>
      </c>
      <c r="C45" s="29" t="s">
        <v>83</v>
      </c>
      <c r="D45" s="57" t="str">
        <f t="shared" si="0"/>
        <v>July</v>
      </c>
      <c r="E45" s="68" t="str">
        <f t="shared" si="1"/>
        <v>2020</v>
      </c>
      <c r="F45" s="58" t="s">
        <v>87</v>
      </c>
      <c r="G45" s="58">
        <v>76</v>
      </c>
      <c r="H45" s="59">
        <v>22273</v>
      </c>
      <c r="I45" s="60">
        <f t="shared" si="2"/>
        <v>1692748</v>
      </c>
    </row>
    <row r="46" spans="1:9" x14ac:dyDescent="0.25">
      <c r="A46" s="66">
        <v>44046</v>
      </c>
      <c r="B46" s="29" t="s">
        <v>76</v>
      </c>
      <c r="C46" s="29" t="s">
        <v>81</v>
      </c>
      <c r="D46" s="57" t="str">
        <f t="shared" si="0"/>
        <v>August</v>
      </c>
      <c r="E46" s="68" t="str">
        <f t="shared" si="1"/>
        <v>2020</v>
      </c>
      <c r="F46" s="58" t="s">
        <v>87</v>
      </c>
      <c r="G46" s="58">
        <v>187</v>
      </c>
      <c r="H46" s="59">
        <v>28116</v>
      </c>
      <c r="I46" s="60">
        <f t="shared" si="2"/>
        <v>5257692</v>
      </c>
    </row>
    <row r="47" spans="1:9" x14ac:dyDescent="0.25">
      <c r="A47" s="66">
        <v>44049</v>
      </c>
      <c r="B47" s="29" t="s">
        <v>79</v>
      </c>
      <c r="C47" s="29" t="s">
        <v>83</v>
      </c>
      <c r="D47" s="57" t="str">
        <f t="shared" si="0"/>
        <v>August</v>
      </c>
      <c r="E47" s="68" t="str">
        <f t="shared" si="1"/>
        <v>2020</v>
      </c>
      <c r="F47" s="58" t="s">
        <v>87</v>
      </c>
      <c r="G47" s="58">
        <v>83</v>
      </c>
      <c r="H47" s="59">
        <v>10379</v>
      </c>
      <c r="I47" s="60">
        <f t="shared" si="2"/>
        <v>861457</v>
      </c>
    </row>
    <row r="48" spans="1:9" x14ac:dyDescent="0.25">
      <c r="A48" s="66">
        <v>44057</v>
      </c>
      <c r="B48" s="29" t="s">
        <v>80</v>
      </c>
      <c r="C48" s="29" t="s">
        <v>81</v>
      </c>
      <c r="D48" s="57" t="str">
        <f t="shared" si="0"/>
        <v>August</v>
      </c>
      <c r="E48" s="68" t="str">
        <f t="shared" si="1"/>
        <v>2020</v>
      </c>
      <c r="F48" s="58" t="s">
        <v>87</v>
      </c>
      <c r="G48" s="58">
        <v>143</v>
      </c>
      <c r="H48" s="59">
        <v>23851</v>
      </c>
      <c r="I48" s="60">
        <f t="shared" si="2"/>
        <v>3410693</v>
      </c>
    </row>
    <row r="49" spans="1:9" x14ac:dyDescent="0.25">
      <c r="A49" s="66">
        <v>44062</v>
      </c>
      <c r="B49" s="29" t="s">
        <v>82</v>
      </c>
      <c r="C49" s="29" t="s">
        <v>83</v>
      </c>
      <c r="D49" s="57" t="str">
        <f t="shared" si="0"/>
        <v>August</v>
      </c>
      <c r="E49" s="68" t="str">
        <f t="shared" si="1"/>
        <v>2020</v>
      </c>
      <c r="F49" s="58" t="s">
        <v>87</v>
      </c>
      <c r="G49" s="58">
        <v>151</v>
      </c>
      <c r="H49" s="59">
        <v>21661</v>
      </c>
      <c r="I49" s="60">
        <f t="shared" si="2"/>
        <v>3270811</v>
      </c>
    </row>
    <row r="50" spans="1:9" x14ac:dyDescent="0.25">
      <c r="A50" s="66">
        <v>44068</v>
      </c>
      <c r="B50" s="29" t="s">
        <v>84</v>
      </c>
      <c r="C50" s="29" t="s">
        <v>81</v>
      </c>
      <c r="D50" s="57" t="str">
        <f t="shared" si="0"/>
        <v>August</v>
      </c>
      <c r="E50" s="68" t="str">
        <f t="shared" si="1"/>
        <v>2020</v>
      </c>
      <c r="F50" s="58" t="s">
        <v>87</v>
      </c>
      <c r="G50" s="58">
        <v>114</v>
      </c>
      <c r="H50" s="59">
        <v>8110</v>
      </c>
      <c r="I50" s="60">
        <f t="shared" si="2"/>
        <v>924540</v>
      </c>
    </row>
    <row r="51" spans="1:9" x14ac:dyDescent="0.25">
      <c r="A51" s="66">
        <v>44070</v>
      </c>
      <c r="B51" s="29" t="s">
        <v>85</v>
      </c>
      <c r="C51" s="29" t="s">
        <v>83</v>
      </c>
      <c r="D51" s="57" t="str">
        <f t="shared" si="0"/>
        <v>August</v>
      </c>
      <c r="E51" s="68" t="str">
        <f t="shared" si="1"/>
        <v>2020</v>
      </c>
      <c r="F51" s="58" t="s">
        <v>87</v>
      </c>
      <c r="G51" s="58">
        <v>178</v>
      </c>
      <c r="H51" s="59">
        <v>21922</v>
      </c>
      <c r="I51" s="60">
        <f t="shared" si="2"/>
        <v>3902116</v>
      </c>
    </row>
    <row r="52" spans="1:9" x14ac:dyDescent="0.25">
      <c r="A52" s="66">
        <v>44078</v>
      </c>
      <c r="B52" s="29" t="s">
        <v>76</v>
      </c>
      <c r="C52" s="29" t="s">
        <v>81</v>
      </c>
      <c r="D52" s="57" t="str">
        <f t="shared" si="0"/>
        <v>September</v>
      </c>
      <c r="E52" s="68" t="str">
        <f t="shared" si="1"/>
        <v>2020</v>
      </c>
      <c r="F52" s="58" t="s">
        <v>87</v>
      </c>
      <c r="G52" s="58">
        <v>184</v>
      </c>
      <c r="H52" s="59">
        <v>29309</v>
      </c>
      <c r="I52" s="60">
        <f t="shared" si="2"/>
        <v>5392856</v>
      </c>
    </row>
    <row r="53" spans="1:9" x14ac:dyDescent="0.25">
      <c r="A53" s="66">
        <v>44084</v>
      </c>
      <c r="B53" s="29" t="s">
        <v>79</v>
      </c>
      <c r="C53" s="29" t="s">
        <v>83</v>
      </c>
      <c r="D53" s="57" t="str">
        <f t="shared" si="0"/>
        <v>September</v>
      </c>
      <c r="E53" s="68" t="str">
        <f t="shared" si="1"/>
        <v>2020</v>
      </c>
      <c r="F53" s="58" t="s">
        <v>87</v>
      </c>
      <c r="G53" s="58">
        <v>122</v>
      </c>
      <c r="H53" s="59">
        <v>11133</v>
      </c>
      <c r="I53" s="60">
        <f t="shared" si="2"/>
        <v>1358226</v>
      </c>
    </row>
    <row r="54" spans="1:9" x14ac:dyDescent="0.25">
      <c r="A54" s="66">
        <v>44088</v>
      </c>
      <c r="B54" s="29" t="s">
        <v>80</v>
      </c>
      <c r="C54" s="29" t="s">
        <v>77</v>
      </c>
      <c r="D54" s="57" t="str">
        <f t="shared" si="0"/>
        <v>September</v>
      </c>
      <c r="E54" s="68" t="str">
        <f t="shared" si="1"/>
        <v>2020</v>
      </c>
      <c r="F54" s="58" t="s">
        <v>87</v>
      </c>
      <c r="G54" s="58">
        <v>171</v>
      </c>
      <c r="H54" s="59">
        <v>24745</v>
      </c>
      <c r="I54" s="60">
        <f t="shared" si="2"/>
        <v>4231395</v>
      </c>
    </row>
    <row r="55" spans="1:9" x14ac:dyDescent="0.25">
      <c r="A55" s="66">
        <v>44092</v>
      </c>
      <c r="B55" s="29" t="s">
        <v>82</v>
      </c>
      <c r="C55" s="29" t="s">
        <v>83</v>
      </c>
      <c r="D55" s="57" t="str">
        <f t="shared" si="0"/>
        <v>September</v>
      </c>
      <c r="E55" s="68" t="str">
        <f t="shared" si="1"/>
        <v>2020</v>
      </c>
      <c r="F55" s="58" t="s">
        <v>87</v>
      </c>
      <c r="G55" s="58">
        <v>86</v>
      </c>
      <c r="H55" s="59">
        <v>20058</v>
      </c>
      <c r="I55" s="60">
        <f t="shared" si="2"/>
        <v>1724988</v>
      </c>
    </row>
    <row r="56" spans="1:9" x14ac:dyDescent="0.25">
      <c r="A56" s="66">
        <v>44096</v>
      </c>
      <c r="B56" s="29" t="s">
        <v>84</v>
      </c>
      <c r="C56" s="29" t="s">
        <v>77</v>
      </c>
      <c r="D56" s="57" t="str">
        <f t="shared" si="0"/>
        <v>September</v>
      </c>
      <c r="E56" s="68" t="str">
        <f t="shared" si="1"/>
        <v>2020</v>
      </c>
      <c r="F56" s="58" t="s">
        <v>87</v>
      </c>
      <c r="G56" s="58">
        <v>77</v>
      </c>
      <c r="H56" s="59">
        <v>8094</v>
      </c>
      <c r="I56" s="60">
        <f t="shared" si="2"/>
        <v>623238</v>
      </c>
    </row>
    <row r="57" spans="1:9" x14ac:dyDescent="0.25">
      <c r="A57" s="66">
        <v>44103</v>
      </c>
      <c r="B57" s="29" t="s">
        <v>85</v>
      </c>
      <c r="C57" s="29" t="s">
        <v>83</v>
      </c>
      <c r="D57" s="57" t="str">
        <f t="shared" si="0"/>
        <v>September</v>
      </c>
      <c r="E57" s="68" t="str">
        <f t="shared" si="1"/>
        <v>2020</v>
      </c>
      <c r="F57" s="58" t="s">
        <v>87</v>
      </c>
      <c r="G57" s="58">
        <v>109</v>
      </c>
      <c r="H57" s="59">
        <v>20293</v>
      </c>
      <c r="I57" s="60">
        <f t="shared" si="2"/>
        <v>2211937</v>
      </c>
    </row>
    <row r="58" spans="1:9" x14ac:dyDescent="0.25">
      <c r="A58" s="66">
        <v>44106</v>
      </c>
      <c r="B58" s="29" t="s">
        <v>76</v>
      </c>
      <c r="C58" s="29" t="s">
        <v>81</v>
      </c>
      <c r="D58" s="57" t="str">
        <f t="shared" si="0"/>
        <v>October</v>
      </c>
      <c r="E58" s="68" t="str">
        <f t="shared" si="1"/>
        <v>2020</v>
      </c>
      <c r="F58" s="58" t="s">
        <v>88</v>
      </c>
      <c r="G58" s="58">
        <v>73</v>
      </c>
      <c r="H58" s="59">
        <v>26197</v>
      </c>
      <c r="I58" s="60">
        <f t="shared" si="2"/>
        <v>1912381</v>
      </c>
    </row>
    <row r="59" spans="1:9" x14ac:dyDescent="0.25">
      <c r="A59" s="66">
        <v>44114</v>
      </c>
      <c r="B59" s="29" t="s">
        <v>79</v>
      </c>
      <c r="C59" s="29" t="s">
        <v>77</v>
      </c>
      <c r="D59" s="57" t="str">
        <f t="shared" si="0"/>
        <v>October</v>
      </c>
      <c r="E59" s="68" t="str">
        <f t="shared" si="1"/>
        <v>2020</v>
      </c>
      <c r="F59" s="58" t="s">
        <v>88</v>
      </c>
      <c r="G59" s="58">
        <v>186</v>
      </c>
      <c r="H59" s="59">
        <v>13174</v>
      </c>
      <c r="I59" s="60">
        <f t="shared" si="2"/>
        <v>2450364</v>
      </c>
    </row>
    <row r="60" spans="1:9" x14ac:dyDescent="0.25">
      <c r="A60" s="66">
        <v>44116</v>
      </c>
      <c r="B60" s="29" t="s">
        <v>80</v>
      </c>
      <c r="C60" s="29" t="s">
        <v>83</v>
      </c>
      <c r="D60" s="57" t="str">
        <f t="shared" si="0"/>
        <v>October</v>
      </c>
      <c r="E60" s="68" t="str">
        <f t="shared" si="1"/>
        <v>2020</v>
      </c>
      <c r="F60" s="58" t="s">
        <v>88</v>
      </c>
      <c r="G60" s="58">
        <v>86</v>
      </c>
      <c r="H60" s="59">
        <v>29200</v>
      </c>
      <c r="I60" s="60">
        <f t="shared" si="2"/>
        <v>2511200</v>
      </c>
    </row>
    <row r="61" spans="1:9" x14ac:dyDescent="0.25">
      <c r="A61" s="66">
        <v>44123</v>
      </c>
      <c r="B61" s="29" t="s">
        <v>82</v>
      </c>
      <c r="C61" s="29" t="s">
        <v>77</v>
      </c>
      <c r="D61" s="57" t="str">
        <f t="shared" si="0"/>
        <v>October</v>
      </c>
      <c r="E61" s="68" t="str">
        <f t="shared" si="1"/>
        <v>2020</v>
      </c>
      <c r="F61" s="58" t="s">
        <v>88</v>
      </c>
      <c r="G61" s="58">
        <v>125</v>
      </c>
      <c r="H61" s="59">
        <v>20769</v>
      </c>
      <c r="I61" s="60">
        <f t="shared" si="2"/>
        <v>2596125</v>
      </c>
    </row>
    <row r="62" spans="1:9" x14ac:dyDescent="0.25">
      <c r="A62" s="66">
        <v>44127</v>
      </c>
      <c r="B62" s="29" t="s">
        <v>84</v>
      </c>
      <c r="C62" s="29" t="s">
        <v>83</v>
      </c>
      <c r="D62" s="57" t="str">
        <f t="shared" si="0"/>
        <v>October</v>
      </c>
      <c r="E62" s="68" t="str">
        <f t="shared" si="1"/>
        <v>2020</v>
      </c>
      <c r="F62" s="58" t="s">
        <v>88</v>
      </c>
      <c r="G62" s="58">
        <v>143</v>
      </c>
      <c r="H62" s="59">
        <v>9948</v>
      </c>
      <c r="I62" s="60">
        <f t="shared" si="2"/>
        <v>1422564</v>
      </c>
    </row>
    <row r="63" spans="1:9" x14ac:dyDescent="0.25">
      <c r="A63" s="66">
        <v>44130</v>
      </c>
      <c r="B63" s="29" t="s">
        <v>85</v>
      </c>
      <c r="C63" s="29" t="s">
        <v>77</v>
      </c>
      <c r="D63" s="57" t="str">
        <f t="shared" si="0"/>
        <v>October</v>
      </c>
      <c r="E63" s="68" t="str">
        <f t="shared" si="1"/>
        <v>2020</v>
      </c>
      <c r="F63" s="58" t="s">
        <v>88</v>
      </c>
      <c r="G63" s="58">
        <v>176</v>
      </c>
      <c r="H63" s="59">
        <v>24975</v>
      </c>
      <c r="I63" s="60">
        <f t="shared" si="2"/>
        <v>4395600</v>
      </c>
    </row>
    <row r="64" spans="1:9" x14ac:dyDescent="0.25">
      <c r="A64" s="66">
        <v>44137</v>
      </c>
      <c r="B64" s="29" t="s">
        <v>76</v>
      </c>
      <c r="C64" s="29" t="s">
        <v>83</v>
      </c>
      <c r="D64" s="57" t="str">
        <f t="shared" si="0"/>
        <v>November</v>
      </c>
      <c r="E64" s="68" t="str">
        <f t="shared" si="1"/>
        <v>2020</v>
      </c>
      <c r="F64" s="58" t="s">
        <v>88</v>
      </c>
      <c r="G64" s="58">
        <v>135</v>
      </c>
      <c r="H64" s="59">
        <v>28172</v>
      </c>
      <c r="I64" s="60">
        <f t="shared" si="2"/>
        <v>3803220</v>
      </c>
    </row>
    <row r="65" spans="1:9" x14ac:dyDescent="0.25">
      <c r="A65" s="66">
        <v>44144</v>
      </c>
      <c r="B65" s="29" t="s">
        <v>79</v>
      </c>
      <c r="C65" s="29" t="s">
        <v>77</v>
      </c>
      <c r="D65" s="57" t="str">
        <f t="shared" si="0"/>
        <v>November</v>
      </c>
      <c r="E65" s="68" t="str">
        <f t="shared" si="1"/>
        <v>2020</v>
      </c>
      <c r="F65" s="58" t="s">
        <v>88</v>
      </c>
      <c r="G65" s="58">
        <v>124</v>
      </c>
      <c r="H65" s="59">
        <v>14226</v>
      </c>
      <c r="I65" s="60">
        <f t="shared" si="2"/>
        <v>1764024</v>
      </c>
    </row>
    <row r="66" spans="1:9" x14ac:dyDescent="0.25">
      <c r="A66" s="66">
        <v>44146</v>
      </c>
      <c r="B66" s="29" t="s">
        <v>80</v>
      </c>
      <c r="C66" s="29" t="s">
        <v>77</v>
      </c>
      <c r="D66" s="57" t="str">
        <f t="shared" si="0"/>
        <v>November</v>
      </c>
      <c r="E66" s="68" t="str">
        <f t="shared" si="1"/>
        <v>2020</v>
      </c>
      <c r="F66" s="58" t="s">
        <v>88</v>
      </c>
      <c r="G66" s="58">
        <v>80</v>
      </c>
      <c r="H66" s="59">
        <v>24335</v>
      </c>
      <c r="I66" s="60">
        <f t="shared" si="2"/>
        <v>1946800</v>
      </c>
    </row>
    <row r="67" spans="1:9" x14ac:dyDescent="0.25">
      <c r="A67" s="66">
        <v>44152</v>
      </c>
      <c r="B67" s="29" t="s">
        <v>82</v>
      </c>
      <c r="C67" s="29" t="s">
        <v>81</v>
      </c>
      <c r="D67" s="57" t="str">
        <f t="shared" si="0"/>
        <v>November</v>
      </c>
      <c r="E67" s="68" t="str">
        <f t="shared" si="1"/>
        <v>2020</v>
      </c>
      <c r="F67" s="58" t="s">
        <v>88</v>
      </c>
      <c r="G67" s="58">
        <v>119</v>
      </c>
      <c r="H67" s="59">
        <v>20457</v>
      </c>
      <c r="I67" s="60">
        <f t="shared" si="2"/>
        <v>2434383</v>
      </c>
    </row>
    <row r="68" spans="1:9" x14ac:dyDescent="0.25">
      <c r="A68" s="66">
        <v>44158</v>
      </c>
      <c r="B68" s="29" t="s">
        <v>84</v>
      </c>
      <c r="C68" s="29" t="s">
        <v>83</v>
      </c>
      <c r="D68" s="57" t="str">
        <f t="shared" ref="D68:D131" si="3">TEXT(A68,"mmmm")</f>
        <v>November</v>
      </c>
      <c r="E68" s="68" t="str">
        <f t="shared" ref="E68:E131" si="4">TEXT(A68,"yyyy")</f>
        <v>2020</v>
      </c>
      <c r="F68" s="58" t="s">
        <v>88</v>
      </c>
      <c r="G68" s="58">
        <v>147</v>
      </c>
      <c r="H68" s="59">
        <v>9291</v>
      </c>
      <c r="I68" s="60">
        <f t="shared" ref="I68:I131" si="5">G68*H68</f>
        <v>1365777</v>
      </c>
    </row>
    <row r="69" spans="1:9" x14ac:dyDescent="0.25">
      <c r="A69" s="66">
        <v>44162</v>
      </c>
      <c r="B69" s="29" t="s">
        <v>85</v>
      </c>
      <c r="C69" s="29" t="s">
        <v>81</v>
      </c>
      <c r="D69" s="57" t="str">
        <f t="shared" si="3"/>
        <v>November</v>
      </c>
      <c r="E69" s="68" t="str">
        <f t="shared" si="4"/>
        <v>2020</v>
      </c>
      <c r="F69" s="58" t="s">
        <v>88</v>
      </c>
      <c r="G69" s="58">
        <v>160</v>
      </c>
      <c r="H69" s="59">
        <v>23175</v>
      </c>
      <c r="I69" s="60">
        <f t="shared" si="5"/>
        <v>3708000</v>
      </c>
    </row>
    <row r="70" spans="1:9" x14ac:dyDescent="0.25">
      <c r="A70" s="66">
        <v>44167</v>
      </c>
      <c r="B70" s="29" t="s">
        <v>76</v>
      </c>
      <c r="C70" s="29" t="s">
        <v>77</v>
      </c>
      <c r="D70" s="57" t="str">
        <f t="shared" si="3"/>
        <v>December</v>
      </c>
      <c r="E70" s="68" t="str">
        <f t="shared" si="4"/>
        <v>2020</v>
      </c>
      <c r="F70" s="58" t="s">
        <v>88</v>
      </c>
      <c r="G70" s="58">
        <v>143</v>
      </c>
      <c r="H70" s="59">
        <v>26086</v>
      </c>
      <c r="I70" s="60">
        <f t="shared" si="5"/>
        <v>3730298</v>
      </c>
    </row>
    <row r="71" spans="1:9" x14ac:dyDescent="0.25">
      <c r="A71" s="66">
        <v>44171</v>
      </c>
      <c r="B71" s="29" t="s">
        <v>79</v>
      </c>
      <c r="C71" s="29" t="s">
        <v>81</v>
      </c>
      <c r="D71" s="57" t="str">
        <f t="shared" si="3"/>
        <v>December</v>
      </c>
      <c r="E71" s="68" t="str">
        <f t="shared" si="4"/>
        <v>2020</v>
      </c>
      <c r="F71" s="58" t="s">
        <v>88</v>
      </c>
      <c r="G71" s="58">
        <v>162</v>
      </c>
      <c r="H71" s="59">
        <v>12140</v>
      </c>
      <c r="I71" s="60">
        <f t="shared" si="5"/>
        <v>1966680</v>
      </c>
    </row>
    <row r="72" spans="1:9" x14ac:dyDescent="0.25">
      <c r="A72" s="66">
        <v>44180</v>
      </c>
      <c r="B72" s="29" t="s">
        <v>80</v>
      </c>
      <c r="C72" s="29" t="s">
        <v>83</v>
      </c>
      <c r="D72" s="57" t="str">
        <f t="shared" si="3"/>
        <v>December</v>
      </c>
      <c r="E72" s="68" t="str">
        <f t="shared" si="4"/>
        <v>2020</v>
      </c>
      <c r="F72" s="58" t="s">
        <v>88</v>
      </c>
      <c r="G72" s="58">
        <v>170</v>
      </c>
      <c r="H72" s="59">
        <v>23126</v>
      </c>
      <c r="I72" s="60">
        <f t="shared" si="5"/>
        <v>3931420</v>
      </c>
    </row>
    <row r="73" spans="1:9" x14ac:dyDescent="0.25">
      <c r="A73" s="66">
        <v>44184</v>
      </c>
      <c r="B73" s="29" t="s">
        <v>82</v>
      </c>
      <c r="C73" s="29" t="s">
        <v>81</v>
      </c>
      <c r="D73" s="57" t="str">
        <f t="shared" si="3"/>
        <v>December</v>
      </c>
      <c r="E73" s="68" t="str">
        <f t="shared" si="4"/>
        <v>2020</v>
      </c>
      <c r="F73" s="58" t="s">
        <v>88</v>
      </c>
      <c r="G73" s="58">
        <v>94</v>
      </c>
      <c r="H73" s="59">
        <v>23625</v>
      </c>
      <c r="I73" s="60">
        <f t="shared" si="5"/>
        <v>2220750</v>
      </c>
    </row>
    <row r="74" spans="1:9" x14ac:dyDescent="0.25">
      <c r="A74" s="66">
        <v>44188</v>
      </c>
      <c r="B74" s="29" t="s">
        <v>84</v>
      </c>
      <c r="C74" s="29" t="s">
        <v>83</v>
      </c>
      <c r="D74" s="57" t="str">
        <f t="shared" si="3"/>
        <v>December</v>
      </c>
      <c r="E74" s="68" t="str">
        <f t="shared" si="4"/>
        <v>2020</v>
      </c>
      <c r="F74" s="58" t="s">
        <v>88</v>
      </c>
      <c r="G74" s="58">
        <v>75</v>
      </c>
      <c r="H74" s="59">
        <v>9665</v>
      </c>
      <c r="I74" s="60">
        <f t="shared" si="5"/>
        <v>724875</v>
      </c>
    </row>
    <row r="75" spans="1:9" x14ac:dyDescent="0.25">
      <c r="A75" s="66">
        <v>44191</v>
      </c>
      <c r="B75" s="29" t="s">
        <v>85</v>
      </c>
      <c r="C75" s="29" t="s">
        <v>83</v>
      </c>
      <c r="D75" s="57" t="str">
        <f t="shared" si="3"/>
        <v>December</v>
      </c>
      <c r="E75" s="68" t="str">
        <f t="shared" si="4"/>
        <v>2020</v>
      </c>
      <c r="F75" s="58" t="s">
        <v>88</v>
      </c>
      <c r="G75" s="58">
        <v>91</v>
      </c>
      <c r="H75" s="59">
        <v>23017</v>
      </c>
      <c r="I75" s="60">
        <f t="shared" si="5"/>
        <v>2094547</v>
      </c>
    </row>
    <row r="76" spans="1:9" x14ac:dyDescent="0.25">
      <c r="A76" s="66">
        <v>44199</v>
      </c>
      <c r="B76" s="29" t="s">
        <v>76</v>
      </c>
      <c r="C76" s="29" t="s">
        <v>83</v>
      </c>
      <c r="D76" s="57" t="str">
        <f t="shared" si="3"/>
        <v>January</v>
      </c>
      <c r="E76" s="68" t="str">
        <f t="shared" si="4"/>
        <v>2021</v>
      </c>
      <c r="F76" s="58" t="s">
        <v>78</v>
      </c>
      <c r="G76" s="58">
        <v>156</v>
      </c>
      <c r="H76" s="59">
        <v>29044</v>
      </c>
      <c r="I76" s="60">
        <f t="shared" si="5"/>
        <v>4530864</v>
      </c>
    </row>
    <row r="77" spans="1:9" x14ac:dyDescent="0.25">
      <c r="A77" s="66">
        <v>44203</v>
      </c>
      <c r="B77" s="29" t="s">
        <v>79</v>
      </c>
      <c r="C77" s="29" t="s">
        <v>77</v>
      </c>
      <c r="D77" s="57" t="str">
        <f t="shared" si="3"/>
        <v>January</v>
      </c>
      <c r="E77" s="68" t="str">
        <f t="shared" si="4"/>
        <v>2021</v>
      </c>
      <c r="F77" s="58" t="s">
        <v>78</v>
      </c>
      <c r="G77" s="58">
        <v>72</v>
      </c>
      <c r="H77" s="59">
        <v>11372</v>
      </c>
      <c r="I77" s="60">
        <f t="shared" si="5"/>
        <v>818784</v>
      </c>
    </row>
    <row r="78" spans="1:9" x14ac:dyDescent="0.25">
      <c r="A78" s="66">
        <v>44208</v>
      </c>
      <c r="B78" s="29" t="s">
        <v>80</v>
      </c>
      <c r="C78" s="29" t="s">
        <v>83</v>
      </c>
      <c r="D78" s="57" t="str">
        <f t="shared" si="3"/>
        <v>January</v>
      </c>
      <c r="E78" s="68" t="str">
        <f t="shared" si="4"/>
        <v>2021</v>
      </c>
      <c r="F78" s="58" t="s">
        <v>78</v>
      </c>
      <c r="G78" s="58">
        <v>85</v>
      </c>
      <c r="H78" s="59">
        <v>22579</v>
      </c>
      <c r="I78" s="60">
        <f t="shared" si="5"/>
        <v>1919215</v>
      </c>
    </row>
    <row r="79" spans="1:9" x14ac:dyDescent="0.25">
      <c r="A79" s="66">
        <v>44213</v>
      </c>
      <c r="B79" s="29" t="s">
        <v>82</v>
      </c>
      <c r="C79" s="29" t="s">
        <v>81</v>
      </c>
      <c r="D79" s="57" t="str">
        <f t="shared" si="3"/>
        <v>January</v>
      </c>
      <c r="E79" s="68" t="str">
        <f t="shared" si="4"/>
        <v>2021</v>
      </c>
      <c r="F79" s="58" t="s">
        <v>78</v>
      </c>
      <c r="G79" s="58">
        <v>159</v>
      </c>
      <c r="H79" s="59">
        <v>23976</v>
      </c>
      <c r="I79" s="60">
        <f t="shared" si="5"/>
        <v>3812184</v>
      </c>
    </row>
    <row r="80" spans="1:9" x14ac:dyDescent="0.25">
      <c r="A80" s="66">
        <v>44217</v>
      </c>
      <c r="B80" s="29" t="s">
        <v>84</v>
      </c>
      <c r="C80" s="29" t="s">
        <v>83</v>
      </c>
      <c r="D80" s="57" t="str">
        <f t="shared" si="3"/>
        <v>January</v>
      </c>
      <c r="E80" s="68" t="str">
        <f t="shared" si="4"/>
        <v>2021</v>
      </c>
      <c r="F80" s="58" t="s">
        <v>78</v>
      </c>
      <c r="G80" s="58">
        <v>110</v>
      </c>
      <c r="H80" s="59">
        <v>8471</v>
      </c>
      <c r="I80" s="60">
        <f t="shared" si="5"/>
        <v>931810</v>
      </c>
    </row>
    <row r="81" spans="1:9" x14ac:dyDescent="0.25">
      <c r="A81" s="66">
        <v>44225</v>
      </c>
      <c r="B81" s="29" t="s">
        <v>85</v>
      </c>
      <c r="C81" s="29" t="s">
        <v>77</v>
      </c>
      <c r="D81" s="57" t="str">
        <f t="shared" si="3"/>
        <v>January</v>
      </c>
      <c r="E81" s="68" t="str">
        <f t="shared" si="4"/>
        <v>2021</v>
      </c>
      <c r="F81" s="58" t="s">
        <v>78</v>
      </c>
      <c r="G81" s="58">
        <v>152</v>
      </c>
      <c r="H81" s="59">
        <v>22163</v>
      </c>
      <c r="I81" s="60">
        <f t="shared" si="5"/>
        <v>3368776</v>
      </c>
    </row>
    <row r="82" spans="1:9" x14ac:dyDescent="0.25">
      <c r="A82" s="66">
        <v>44231</v>
      </c>
      <c r="B82" s="29" t="s">
        <v>76</v>
      </c>
      <c r="C82" s="29" t="s">
        <v>81</v>
      </c>
      <c r="D82" s="57" t="str">
        <f t="shared" si="3"/>
        <v>February</v>
      </c>
      <c r="E82" s="68" t="str">
        <f t="shared" si="4"/>
        <v>2021</v>
      </c>
      <c r="F82" s="58" t="s">
        <v>78</v>
      </c>
      <c r="G82" s="58">
        <v>53</v>
      </c>
      <c r="H82" s="59">
        <v>27241</v>
      </c>
      <c r="I82" s="60">
        <f t="shared" si="5"/>
        <v>1443773</v>
      </c>
    </row>
    <row r="83" spans="1:9" x14ac:dyDescent="0.25">
      <c r="A83" s="66">
        <v>44237</v>
      </c>
      <c r="B83" s="29" t="s">
        <v>79</v>
      </c>
      <c r="C83" s="29" t="s">
        <v>81</v>
      </c>
      <c r="D83" s="57" t="str">
        <f t="shared" si="3"/>
        <v>February</v>
      </c>
      <c r="E83" s="68" t="str">
        <f t="shared" si="4"/>
        <v>2021</v>
      </c>
      <c r="F83" s="58" t="s">
        <v>78</v>
      </c>
      <c r="G83" s="58">
        <v>134</v>
      </c>
      <c r="H83" s="59">
        <v>10559</v>
      </c>
      <c r="I83" s="60">
        <f t="shared" si="5"/>
        <v>1414906</v>
      </c>
    </row>
    <row r="84" spans="1:9" x14ac:dyDescent="0.25">
      <c r="A84" s="66">
        <v>44240</v>
      </c>
      <c r="B84" s="29" t="s">
        <v>80</v>
      </c>
      <c r="C84" s="29" t="s">
        <v>77</v>
      </c>
      <c r="D84" s="57" t="str">
        <f t="shared" si="3"/>
        <v>February</v>
      </c>
      <c r="E84" s="68" t="str">
        <f t="shared" si="4"/>
        <v>2021</v>
      </c>
      <c r="F84" s="58" t="s">
        <v>78</v>
      </c>
      <c r="G84" s="58">
        <v>95</v>
      </c>
      <c r="H84" s="59">
        <v>22764</v>
      </c>
      <c r="I84" s="60">
        <f t="shared" si="5"/>
        <v>2162580</v>
      </c>
    </row>
    <row r="85" spans="1:9" x14ac:dyDescent="0.25">
      <c r="A85" s="66">
        <v>44245</v>
      </c>
      <c r="B85" s="29" t="s">
        <v>82</v>
      </c>
      <c r="C85" s="29" t="s">
        <v>83</v>
      </c>
      <c r="D85" s="57" t="str">
        <f t="shared" si="3"/>
        <v>February</v>
      </c>
      <c r="E85" s="68" t="str">
        <f t="shared" si="4"/>
        <v>2021</v>
      </c>
      <c r="F85" s="58" t="s">
        <v>78</v>
      </c>
      <c r="G85" s="58">
        <v>182</v>
      </c>
      <c r="H85" s="59">
        <v>24389</v>
      </c>
      <c r="I85" s="60">
        <f t="shared" si="5"/>
        <v>4438798</v>
      </c>
    </row>
    <row r="86" spans="1:9" x14ac:dyDescent="0.25">
      <c r="A86" s="66">
        <v>44252</v>
      </c>
      <c r="B86" s="29" t="s">
        <v>84</v>
      </c>
      <c r="C86" s="29" t="s">
        <v>81</v>
      </c>
      <c r="D86" s="57" t="str">
        <f t="shared" si="3"/>
        <v>February</v>
      </c>
      <c r="E86" s="68" t="str">
        <f t="shared" si="4"/>
        <v>2021</v>
      </c>
      <c r="F86" s="58" t="s">
        <v>78</v>
      </c>
      <c r="G86" s="58">
        <v>74</v>
      </c>
      <c r="H86" s="59">
        <v>8480</v>
      </c>
      <c r="I86" s="60">
        <f t="shared" si="5"/>
        <v>627520</v>
      </c>
    </row>
    <row r="87" spans="1:9" x14ac:dyDescent="0.25">
      <c r="A87" s="66">
        <v>44253</v>
      </c>
      <c r="B87" s="29" t="s">
        <v>85</v>
      </c>
      <c r="C87" s="29" t="s">
        <v>83</v>
      </c>
      <c r="D87" s="57" t="str">
        <f t="shared" si="3"/>
        <v>February</v>
      </c>
      <c r="E87" s="68" t="str">
        <f t="shared" si="4"/>
        <v>2021</v>
      </c>
      <c r="F87" s="58" t="s">
        <v>78</v>
      </c>
      <c r="G87" s="58">
        <v>170</v>
      </c>
      <c r="H87" s="59">
        <v>20477</v>
      </c>
      <c r="I87" s="60">
        <f t="shared" si="5"/>
        <v>3481090</v>
      </c>
    </row>
    <row r="88" spans="1:9" x14ac:dyDescent="0.25">
      <c r="A88" s="66">
        <v>44260</v>
      </c>
      <c r="B88" s="29" t="s">
        <v>76</v>
      </c>
      <c r="C88" s="29" t="s">
        <v>81</v>
      </c>
      <c r="D88" s="57" t="str">
        <f t="shared" si="3"/>
        <v>March</v>
      </c>
      <c r="E88" s="68" t="str">
        <f t="shared" si="4"/>
        <v>2021</v>
      </c>
      <c r="F88" s="58" t="s">
        <v>78</v>
      </c>
      <c r="G88" s="58">
        <v>63</v>
      </c>
      <c r="H88" s="59">
        <v>26627</v>
      </c>
      <c r="I88" s="60">
        <f t="shared" si="5"/>
        <v>1677501</v>
      </c>
    </row>
    <row r="89" spans="1:9" x14ac:dyDescent="0.25">
      <c r="A89" s="66">
        <v>44261</v>
      </c>
      <c r="B89" s="29" t="s">
        <v>79</v>
      </c>
      <c r="C89" s="29" t="s">
        <v>83</v>
      </c>
      <c r="D89" s="57" t="str">
        <f t="shared" si="3"/>
        <v>March</v>
      </c>
      <c r="E89" s="68" t="str">
        <f t="shared" si="4"/>
        <v>2021</v>
      </c>
      <c r="F89" s="58" t="s">
        <v>78</v>
      </c>
      <c r="G89" s="58">
        <v>78</v>
      </c>
      <c r="H89" s="59">
        <v>11357</v>
      </c>
      <c r="I89" s="60">
        <f t="shared" si="5"/>
        <v>885846</v>
      </c>
    </row>
    <row r="90" spans="1:9" x14ac:dyDescent="0.25">
      <c r="A90" s="66">
        <v>44270</v>
      </c>
      <c r="B90" s="29" t="s">
        <v>80</v>
      </c>
      <c r="C90" s="29" t="s">
        <v>83</v>
      </c>
      <c r="D90" s="57" t="str">
        <f t="shared" si="3"/>
        <v>March</v>
      </c>
      <c r="E90" s="68" t="str">
        <f t="shared" si="4"/>
        <v>2021</v>
      </c>
      <c r="F90" s="58" t="s">
        <v>78</v>
      </c>
      <c r="G90" s="58">
        <v>116</v>
      </c>
      <c r="H90" s="59">
        <v>23606</v>
      </c>
      <c r="I90" s="60">
        <f t="shared" si="5"/>
        <v>2738296</v>
      </c>
    </row>
    <row r="91" spans="1:9" x14ac:dyDescent="0.25">
      <c r="A91" s="66">
        <v>44271</v>
      </c>
      <c r="B91" s="29" t="s">
        <v>82</v>
      </c>
      <c r="C91" s="29" t="s">
        <v>81</v>
      </c>
      <c r="D91" s="57" t="str">
        <f t="shared" si="3"/>
        <v>March</v>
      </c>
      <c r="E91" s="68" t="str">
        <f t="shared" si="4"/>
        <v>2021</v>
      </c>
      <c r="F91" s="58" t="s">
        <v>78</v>
      </c>
      <c r="G91" s="58">
        <v>193</v>
      </c>
      <c r="H91" s="59">
        <v>22858</v>
      </c>
      <c r="I91" s="60">
        <f t="shared" si="5"/>
        <v>4411594</v>
      </c>
    </row>
    <row r="92" spans="1:9" x14ac:dyDescent="0.25">
      <c r="A92" s="66">
        <v>44279</v>
      </c>
      <c r="B92" s="29" t="s">
        <v>84</v>
      </c>
      <c r="C92" s="29" t="s">
        <v>77</v>
      </c>
      <c r="D92" s="57" t="str">
        <f t="shared" si="3"/>
        <v>March</v>
      </c>
      <c r="E92" s="68" t="str">
        <f t="shared" si="4"/>
        <v>2021</v>
      </c>
      <c r="F92" s="58" t="s">
        <v>78</v>
      </c>
      <c r="G92" s="58">
        <v>192</v>
      </c>
      <c r="H92" s="59">
        <v>9237</v>
      </c>
      <c r="I92" s="60">
        <f t="shared" si="5"/>
        <v>1773504</v>
      </c>
    </row>
    <row r="93" spans="1:9" x14ac:dyDescent="0.25">
      <c r="A93" s="66">
        <v>44282</v>
      </c>
      <c r="B93" s="29" t="s">
        <v>85</v>
      </c>
      <c r="C93" s="29" t="s">
        <v>77</v>
      </c>
      <c r="D93" s="57" t="str">
        <f t="shared" si="3"/>
        <v>March</v>
      </c>
      <c r="E93" s="68" t="str">
        <f t="shared" si="4"/>
        <v>2021</v>
      </c>
      <c r="F93" s="58" t="s">
        <v>78</v>
      </c>
      <c r="G93" s="58">
        <v>193</v>
      </c>
      <c r="H93" s="59">
        <v>21557</v>
      </c>
      <c r="I93" s="60">
        <f t="shared" si="5"/>
        <v>4160501</v>
      </c>
    </row>
    <row r="94" spans="1:9" x14ac:dyDescent="0.25">
      <c r="A94" s="66">
        <v>44288</v>
      </c>
      <c r="B94" s="29" t="s">
        <v>76</v>
      </c>
      <c r="C94" s="29" t="s">
        <v>77</v>
      </c>
      <c r="D94" s="57" t="str">
        <f t="shared" si="3"/>
        <v>April</v>
      </c>
      <c r="E94" s="68" t="str">
        <f t="shared" si="4"/>
        <v>2021</v>
      </c>
      <c r="F94" s="58" t="s">
        <v>86</v>
      </c>
      <c r="G94" s="58">
        <v>164</v>
      </c>
      <c r="H94" s="59">
        <v>30398</v>
      </c>
      <c r="I94" s="60">
        <f t="shared" si="5"/>
        <v>4985272</v>
      </c>
    </row>
    <row r="95" spans="1:9" x14ac:dyDescent="0.25">
      <c r="A95" s="66">
        <v>44296</v>
      </c>
      <c r="B95" s="29" t="s">
        <v>79</v>
      </c>
      <c r="C95" s="29" t="s">
        <v>81</v>
      </c>
      <c r="D95" s="57" t="str">
        <f t="shared" si="3"/>
        <v>April</v>
      </c>
      <c r="E95" s="68" t="str">
        <f t="shared" si="4"/>
        <v>2021</v>
      </c>
      <c r="F95" s="58" t="s">
        <v>86</v>
      </c>
      <c r="G95" s="58">
        <v>103</v>
      </c>
      <c r="H95" s="59">
        <v>10177</v>
      </c>
      <c r="I95" s="60">
        <f t="shared" si="5"/>
        <v>1048231</v>
      </c>
    </row>
    <row r="96" spans="1:9" x14ac:dyDescent="0.25">
      <c r="A96" s="66">
        <v>44297</v>
      </c>
      <c r="B96" s="29" t="s">
        <v>80</v>
      </c>
      <c r="C96" s="29" t="s">
        <v>81</v>
      </c>
      <c r="D96" s="57" t="str">
        <f t="shared" si="3"/>
        <v>April</v>
      </c>
      <c r="E96" s="68" t="str">
        <f t="shared" si="4"/>
        <v>2021</v>
      </c>
      <c r="F96" s="58" t="s">
        <v>86</v>
      </c>
      <c r="G96" s="58">
        <v>86</v>
      </c>
      <c r="H96" s="59">
        <v>25234</v>
      </c>
      <c r="I96" s="60">
        <f t="shared" si="5"/>
        <v>2170124</v>
      </c>
    </row>
    <row r="97" spans="1:9" x14ac:dyDescent="0.25">
      <c r="A97" s="66">
        <v>44303</v>
      </c>
      <c r="B97" s="29" t="s">
        <v>82</v>
      </c>
      <c r="C97" s="29" t="s">
        <v>83</v>
      </c>
      <c r="D97" s="57" t="str">
        <f t="shared" si="3"/>
        <v>April</v>
      </c>
      <c r="E97" s="68" t="str">
        <f t="shared" si="4"/>
        <v>2021</v>
      </c>
      <c r="F97" s="58" t="s">
        <v>86</v>
      </c>
      <c r="G97" s="58">
        <v>129</v>
      </c>
      <c r="H97" s="59">
        <v>23261</v>
      </c>
      <c r="I97" s="60">
        <f t="shared" si="5"/>
        <v>3000669</v>
      </c>
    </row>
    <row r="98" spans="1:9" x14ac:dyDescent="0.25">
      <c r="A98" s="66">
        <v>44307</v>
      </c>
      <c r="B98" s="29" t="s">
        <v>84</v>
      </c>
      <c r="C98" s="29" t="s">
        <v>77</v>
      </c>
      <c r="D98" s="57" t="str">
        <f t="shared" si="3"/>
        <v>April</v>
      </c>
      <c r="E98" s="68" t="str">
        <f t="shared" si="4"/>
        <v>2021</v>
      </c>
      <c r="F98" s="58" t="s">
        <v>86</v>
      </c>
      <c r="G98" s="58">
        <v>74</v>
      </c>
      <c r="H98" s="59">
        <v>8185</v>
      </c>
      <c r="I98" s="60">
        <f t="shared" si="5"/>
        <v>605690</v>
      </c>
    </row>
    <row r="99" spans="1:9" x14ac:dyDescent="0.25">
      <c r="A99" s="66">
        <v>44314</v>
      </c>
      <c r="B99" s="29" t="s">
        <v>85</v>
      </c>
      <c r="C99" s="29" t="s">
        <v>83</v>
      </c>
      <c r="D99" s="57" t="str">
        <f t="shared" si="3"/>
        <v>April</v>
      </c>
      <c r="E99" s="68" t="str">
        <f t="shared" si="4"/>
        <v>2021</v>
      </c>
      <c r="F99" s="58" t="s">
        <v>86</v>
      </c>
      <c r="G99" s="58">
        <v>109</v>
      </c>
      <c r="H99" s="59">
        <v>22898</v>
      </c>
      <c r="I99" s="60">
        <f t="shared" si="5"/>
        <v>2495882</v>
      </c>
    </row>
    <row r="100" spans="1:9" x14ac:dyDescent="0.25">
      <c r="A100" s="66">
        <v>44317</v>
      </c>
      <c r="B100" s="29" t="s">
        <v>76</v>
      </c>
      <c r="C100" s="29" t="s">
        <v>83</v>
      </c>
      <c r="D100" s="57" t="str">
        <f t="shared" si="3"/>
        <v>May</v>
      </c>
      <c r="E100" s="68" t="str">
        <f t="shared" si="4"/>
        <v>2021</v>
      </c>
      <c r="F100" s="58" t="s">
        <v>86</v>
      </c>
      <c r="G100" s="58">
        <v>152</v>
      </c>
      <c r="H100" s="59">
        <v>25165</v>
      </c>
      <c r="I100" s="60">
        <f t="shared" si="5"/>
        <v>3825080</v>
      </c>
    </row>
    <row r="101" spans="1:9" x14ac:dyDescent="0.25">
      <c r="A101" s="66">
        <v>44323</v>
      </c>
      <c r="B101" s="29" t="s">
        <v>79</v>
      </c>
      <c r="C101" s="29" t="s">
        <v>83</v>
      </c>
      <c r="D101" s="57" t="str">
        <f t="shared" si="3"/>
        <v>May</v>
      </c>
      <c r="E101" s="68" t="str">
        <f t="shared" si="4"/>
        <v>2021</v>
      </c>
      <c r="F101" s="58" t="s">
        <v>86</v>
      </c>
      <c r="G101" s="58">
        <v>128</v>
      </c>
      <c r="H101" s="59">
        <v>13360</v>
      </c>
      <c r="I101" s="60">
        <f t="shared" si="5"/>
        <v>1710080</v>
      </c>
    </row>
    <row r="102" spans="1:9" x14ac:dyDescent="0.25">
      <c r="A102" s="66">
        <v>44327</v>
      </c>
      <c r="B102" s="29" t="s">
        <v>80</v>
      </c>
      <c r="C102" s="29" t="s">
        <v>83</v>
      </c>
      <c r="D102" s="57" t="str">
        <f t="shared" si="3"/>
        <v>May</v>
      </c>
      <c r="E102" s="68" t="str">
        <f t="shared" si="4"/>
        <v>2021</v>
      </c>
      <c r="F102" s="58" t="s">
        <v>86</v>
      </c>
      <c r="G102" s="58">
        <v>102</v>
      </c>
      <c r="H102" s="59">
        <v>22500</v>
      </c>
      <c r="I102" s="60">
        <f t="shared" si="5"/>
        <v>2295000</v>
      </c>
    </row>
    <row r="103" spans="1:9" x14ac:dyDescent="0.25">
      <c r="A103" s="66">
        <v>44334</v>
      </c>
      <c r="B103" s="29" t="s">
        <v>82</v>
      </c>
      <c r="C103" s="29" t="s">
        <v>83</v>
      </c>
      <c r="D103" s="57" t="str">
        <f t="shared" si="3"/>
        <v>May</v>
      </c>
      <c r="E103" s="68" t="str">
        <f t="shared" si="4"/>
        <v>2021</v>
      </c>
      <c r="F103" s="58" t="s">
        <v>86</v>
      </c>
      <c r="G103" s="58">
        <v>142</v>
      </c>
      <c r="H103" s="59">
        <v>23703</v>
      </c>
      <c r="I103" s="60">
        <f t="shared" si="5"/>
        <v>3365826</v>
      </c>
    </row>
    <row r="104" spans="1:9" x14ac:dyDescent="0.25">
      <c r="A104" s="66">
        <v>44340</v>
      </c>
      <c r="B104" s="29" t="s">
        <v>84</v>
      </c>
      <c r="C104" s="29" t="s">
        <v>77</v>
      </c>
      <c r="D104" s="57" t="str">
        <f t="shared" si="3"/>
        <v>May</v>
      </c>
      <c r="E104" s="68" t="str">
        <f t="shared" si="4"/>
        <v>2021</v>
      </c>
      <c r="F104" s="58" t="s">
        <v>86</v>
      </c>
      <c r="G104" s="58">
        <v>128</v>
      </c>
      <c r="H104" s="59">
        <v>9898</v>
      </c>
      <c r="I104" s="60">
        <f t="shared" si="5"/>
        <v>1266944</v>
      </c>
    </row>
    <row r="105" spans="1:9" x14ac:dyDescent="0.25">
      <c r="A105" s="66">
        <v>44345</v>
      </c>
      <c r="B105" s="29" t="s">
        <v>85</v>
      </c>
      <c r="C105" s="29" t="s">
        <v>81</v>
      </c>
      <c r="D105" s="57" t="str">
        <f t="shared" si="3"/>
        <v>May</v>
      </c>
      <c r="E105" s="68" t="str">
        <f t="shared" si="4"/>
        <v>2021</v>
      </c>
      <c r="F105" s="58" t="s">
        <v>86</v>
      </c>
      <c r="G105" s="58">
        <v>59</v>
      </c>
      <c r="H105" s="59">
        <v>24310</v>
      </c>
      <c r="I105" s="60">
        <f t="shared" si="5"/>
        <v>1434290</v>
      </c>
    </row>
    <row r="106" spans="1:9" x14ac:dyDescent="0.25">
      <c r="A106" s="66">
        <v>44352</v>
      </c>
      <c r="B106" s="29" t="s">
        <v>76</v>
      </c>
      <c r="C106" s="29" t="s">
        <v>81</v>
      </c>
      <c r="D106" s="57" t="str">
        <f t="shared" si="3"/>
        <v>June</v>
      </c>
      <c r="E106" s="68" t="str">
        <f t="shared" si="4"/>
        <v>2021</v>
      </c>
      <c r="F106" s="58" t="s">
        <v>86</v>
      </c>
      <c r="G106" s="58">
        <v>157</v>
      </c>
      <c r="H106" s="59">
        <v>27320</v>
      </c>
      <c r="I106" s="60">
        <f t="shared" si="5"/>
        <v>4289240</v>
      </c>
    </row>
    <row r="107" spans="1:9" x14ac:dyDescent="0.25">
      <c r="A107" s="66">
        <v>44353</v>
      </c>
      <c r="B107" s="29" t="s">
        <v>79</v>
      </c>
      <c r="C107" s="29" t="s">
        <v>83</v>
      </c>
      <c r="D107" s="57" t="str">
        <f t="shared" si="3"/>
        <v>June</v>
      </c>
      <c r="E107" s="68" t="str">
        <f t="shared" si="4"/>
        <v>2021</v>
      </c>
      <c r="F107" s="58" t="s">
        <v>86</v>
      </c>
      <c r="G107" s="58">
        <v>114</v>
      </c>
      <c r="H107" s="59">
        <v>13285</v>
      </c>
      <c r="I107" s="60">
        <f t="shared" si="5"/>
        <v>1514490</v>
      </c>
    </row>
    <row r="108" spans="1:9" x14ac:dyDescent="0.25">
      <c r="A108" s="66">
        <v>44362</v>
      </c>
      <c r="B108" s="29" t="s">
        <v>80</v>
      </c>
      <c r="C108" s="29" t="s">
        <v>81</v>
      </c>
      <c r="D108" s="57" t="str">
        <f t="shared" si="3"/>
        <v>June</v>
      </c>
      <c r="E108" s="68" t="str">
        <f t="shared" si="4"/>
        <v>2021</v>
      </c>
      <c r="F108" s="58" t="s">
        <v>86</v>
      </c>
      <c r="G108" s="58">
        <v>60</v>
      </c>
      <c r="H108" s="59">
        <v>29773</v>
      </c>
      <c r="I108" s="60">
        <f t="shared" si="5"/>
        <v>1786380</v>
      </c>
    </row>
    <row r="109" spans="1:9" x14ac:dyDescent="0.25">
      <c r="A109" s="66">
        <v>44366</v>
      </c>
      <c r="B109" s="29" t="s">
        <v>82</v>
      </c>
      <c r="C109" s="29" t="s">
        <v>83</v>
      </c>
      <c r="D109" s="57" t="str">
        <f t="shared" si="3"/>
        <v>June</v>
      </c>
      <c r="E109" s="68" t="str">
        <f t="shared" si="4"/>
        <v>2021</v>
      </c>
      <c r="F109" s="58" t="s">
        <v>86</v>
      </c>
      <c r="G109" s="58">
        <v>176</v>
      </c>
      <c r="H109" s="59">
        <v>23247</v>
      </c>
      <c r="I109" s="60">
        <f t="shared" si="5"/>
        <v>4091472</v>
      </c>
    </row>
    <row r="110" spans="1:9" x14ac:dyDescent="0.25">
      <c r="A110" s="66">
        <v>44372</v>
      </c>
      <c r="B110" s="29" t="s">
        <v>84</v>
      </c>
      <c r="C110" s="29" t="s">
        <v>83</v>
      </c>
      <c r="D110" s="57" t="str">
        <f t="shared" si="3"/>
        <v>June</v>
      </c>
      <c r="E110" s="68" t="str">
        <f t="shared" si="4"/>
        <v>2021</v>
      </c>
      <c r="F110" s="58" t="s">
        <v>86</v>
      </c>
      <c r="G110" s="58">
        <v>126</v>
      </c>
      <c r="H110" s="59">
        <v>9261</v>
      </c>
      <c r="I110" s="60">
        <f t="shared" si="5"/>
        <v>1166886</v>
      </c>
    </row>
    <row r="111" spans="1:9" x14ac:dyDescent="0.25">
      <c r="A111" s="66">
        <v>44375</v>
      </c>
      <c r="B111" s="29" t="s">
        <v>85</v>
      </c>
      <c r="C111" s="29" t="s">
        <v>83</v>
      </c>
      <c r="D111" s="57" t="str">
        <f t="shared" si="3"/>
        <v>June</v>
      </c>
      <c r="E111" s="68" t="str">
        <f t="shared" si="4"/>
        <v>2021</v>
      </c>
      <c r="F111" s="58" t="s">
        <v>86</v>
      </c>
      <c r="G111" s="58">
        <v>94</v>
      </c>
      <c r="H111" s="59">
        <v>20744</v>
      </c>
      <c r="I111" s="60">
        <f t="shared" si="5"/>
        <v>1949936</v>
      </c>
    </row>
    <row r="112" spans="1:9" x14ac:dyDescent="0.25">
      <c r="A112" s="66">
        <v>44378</v>
      </c>
      <c r="B112" s="29" t="s">
        <v>76</v>
      </c>
      <c r="C112" s="29" t="s">
        <v>81</v>
      </c>
      <c r="D112" s="57" t="str">
        <f t="shared" si="3"/>
        <v>July</v>
      </c>
      <c r="E112" s="68" t="str">
        <f t="shared" si="4"/>
        <v>2021</v>
      </c>
      <c r="F112" s="58" t="s">
        <v>87</v>
      </c>
      <c r="G112" s="58">
        <v>106</v>
      </c>
      <c r="H112" s="59">
        <v>25935</v>
      </c>
      <c r="I112" s="60">
        <f t="shared" si="5"/>
        <v>2749110</v>
      </c>
    </row>
    <row r="113" spans="1:9" x14ac:dyDescent="0.25">
      <c r="A113" s="66">
        <v>44383</v>
      </c>
      <c r="B113" s="29" t="s">
        <v>79</v>
      </c>
      <c r="C113" s="29" t="s">
        <v>77</v>
      </c>
      <c r="D113" s="57" t="str">
        <f t="shared" si="3"/>
        <v>July</v>
      </c>
      <c r="E113" s="68" t="str">
        <f t="shared" si="4"/>
        <v>2021</v>
      </c>
      <c r="F113" s="58" t="s">
        <v>87</v>
      </c>
      <c r="G113" s="58">
        <v>85</v>
      </c>
      <c r="H113" s="59">
        <v>14472</v>
      </c>
      <c r="I113" s="60">
        <f t="shared" si="5"/>
        <v>1230120</v>
      </c>
    </row>
    <row r="114" spans="1:9" x14ac:dyDescent="0.25">
      <c r="A114" s="66">
        <v>44392</v>
      </c>
      <c r="B114" s="29" t="s">
        <v>80</v>
      </c>
      <c r="C114" s="29" t="s">
        <v>83</v>
      </c>
      <c r="D114" s="57" t="str">
        <f t="shared" si="3"/>
        <v>July</v>
      </c>
      <c r="E114" s="68" t="str">
        <f t="shared" si="4"/>
        <v>2021</v>
      </c>
      <c r="F114" s="58" t="s">
        <v>87</v>
      </c>
      <c r="G114" s="58">
        <v>110</v>
      </c>
      <c r="H114" s="59">
        <v>28126</v>
      </c>
      <c r="I114" s="60">
        <f t="shared" si="5"/>
        <v>3093860</v>
      </c>
    </row>
    <row r="115" spans="1:9" x14ac:dyDescent="0.25">
      <c r="A115" s="66">
        <v>44394</v>
      </c>
      <c r="B115" s="29" t="s">
        <v>82</v>
      </c>
      <c r="C115" s="29" t="s">
        <v>83</v>
      </c>
      <c r="D115" s="57" t="str">
        <f t="shared" si="3"/>
        <v>July</v>
      </c>
      <c r="E115" s="68" t="str">
        <f t="shared" si="4"/>
        <v>2021</v>
      </c>
      <c r="F115" s="58" t="s">
        <v>87</v>
      </c>
      <c r="G115" s="58">
        <v>123</v>
      </c>
      <c r="H115" s="59">
        <v>23326</v>
      </c>
      <c r="I115" s="60">
        <f t="shared" si="5"/>
        <v>2869098</v>
      </c>
    </row>
    <row r="116" spans="1:9" x14ac:dyDescent="0.25">
      <c r="A116" s="66">
        <v>44402</v>
      </c>
      <c r="B116" s="29" t="s">
        <v>84</v>
      </c>
      <c r="C116" s="29" t="s">
        <v>81</v>
      </c>
      <c r="D116" s="57" t="str">
        <f t="shared" si="3"/>
        <v>July</v>
      </c>
      <c r="E116" s="68" t="str">
        <f t="shared" si="4"/>
        <v>2021</v>
      </c>
      <c r="F116" s="58" t="s">
        <v>87</v>
      </c>
      <c r="G116" s="58">
        <v>132</v>
      </c>
      <c r="H116" s="59">
        <v>8573</v>
      </c>
      <c r="I116" s="60">
        <f t="shared" si="5"/>
        <v>1131636</v>
      </c>
    </row>
    <row r="117" spans="1:9" x14ac:dyDescent="0.25">
      <c r="A117" s="66">
        <v>44406</v>
      </c>
      <c r="B117" s="29" t="s">
        <v>85</v>
      </c>
      <c r="C117" s="29" t="s">
        <v>83</v>
      </c>
      <c r="D117" s="57" t="str">
        <f t="shared" si="3"/>
        <v>July</v>
      </c>
      <c r="E117" s="68" t="str">
        <f t="shared" si="4"/>
        <v>2021</v>
      </c>
      <c r="F117" s="58" t="s">
        <v>87</v>
      </c>
      <c r="G117" s="58">
        <v>174</v>
      </c>
      <c r="H117" s="59">
        <v>21222</v>
      </c>
      <c r="I117" s="60">
        <f t="shared" si="5"/>
        <v>3692628</v>
      </c>
    </row>
    <row r="118" spans="1:9" x14ac:dyDescent="0.25">
      <c r="A118" s="66">
        <v>44411</v>
      </c>
      <c r="B118" s="29" t="s">
        <v>76</v>
      </c>
      <c r="C118" s="29" t="s">
        <v>77</v>
      </c>
      <c r="D118" s="57" t="str">
        <f t="shared" si="3"/>
        <v>August</v>
      </c>
      <c r="E118" s="68" t="str">
        <f t="shared" si="4"/>
        <v>2021</v>
      </c>
      <c r="F118" s="58" t="s">
        <v>87</v>
      </c>
      <c r="G118" s="58">
        <v>93</v>
      </c>
      <c r="H118" s="59">
        <v>25970</v>
      </c>
      <c r="I118" s="60">
        <f t="shared" si="5"/>
        <v>2415210</v>
      </c>
    </row>
    <row r="119" spans="1:9" x14ac:dyDescent="0.25">
      <c r="A119" s="66">
        <v>44417</v>
      </c>
      <c r="B119" s="29" t="s">
        <v>79</v>
      </c>
      <c r="C119" s="29" t="s">
        <v>81</v>
      </c>
      <c r="D119" s="57" t="str">
        <f t="shared" si="3"/>
        <v>August</v>
      </c>
      <c r="E119" s="68" t="str">
        <f t="shared" si="4"/>
        <v>2021</v>
      </c>
      <c r="F119" s="58" t="s">
        <v>87</v>
      </c>
      <c r="G119" s="58">
        <v>139</v>
      </c>
      <c r="H119" s="59">
        <v>13117</v>
      </c>
      <c r="I119" s="60">
        <f t="shared" si="5"/>
        <v>1823263</v>
      </c>
    </row>
    <row r="120" spans="1:9" x14ac:dyDescent="0.25">
      <c r="A120" s="66">
        <v>44422</v>
      </c>
      <c r="B120" s="29" t="s">
        <v>80</v>
      </c>
      <c r="C120" s="29" t="s">
        <v>77</v>
      </c>
      <c r="D120" s="57" t="str">
        <f t="shared" si="3"/>
        <v>August</v>
      </c>
      <c r="E120" s="68" t="str">
        <f t="shared" si="4"/>
        <v>2021</v>
      </c>
      <c r="F120" s="58" t="s">
        <v>87</v>
      </c>
      <c r="G120" s="58">
        <v>142</v>
      </c>
      <c r="H120" s="59">
        <v>24235</v>
      </c>
      <c r="I120" s="60">
        <f t="shared" si="5"/>
        <v>3441370</v>
      </c>
    </row>
    <row r="121" spans="1:9" x14ac:dyDescent="0.25">
      <c r="A121" s="66">
        <v>44427</v>
      </c>
      <c r="B121" s="29" t="s">
        <v>82</v>
      </c>
      <c r="C121" s="29" t="s">
        <v>81</v>
      </c>
      <c r="D121" s="57" t="str">
        <f t="shared" si="3"/>
        <v>August</v>
      </c>
      <c r="E121" s="68" t="str">
        <f t="shared" si="4"/>
        <v>2021</v>
      </c>
      <c r="F121" s="58" t="s">
        <v>87</v>
      </c>
      <c r="G121" s="58">
        <v>65</v>
      </c>
      <c r="H121" s="59">
        <v>20927</v>
      </c>
      <c r="I121" s="60">
        <f t="shared" si="5"/>
        <v>1360255</v>
      </c>
    </row>
    <row r="122" spans="1:9" x14ac:dyDescent="0.25">
      <c r="A122" s="66">
        <v>44432</v>
      </c>
      <c r="B122" s="29" t="s">
        <v>84</v>
      </c>
      <c r="C122" s="29" t="s">
        <v>77</v>
      </c>
      <c r="D122" s="57" t="str">
        <f t="shared" si="3"/>
        <v>August</v>
      </c>
      <c r="E122" s="68" t="str">
        <f t="shared" si="4"/>
        <v>2021</v>
      </c>
      <c r="F122" s="58" t="s">
        <v>87</v>
      </c>
      <c r="G122" s="58">
        <v>188</v>
      </c>
      <c r="H122" s="59">
        <v>8621</v>
      </c>
      <c r="I122" s="60">
        <f t="shared" si="5"/>
        <v>1620748</v>
      </c>
    </row>
    <row r="123" spans="1:9" x14ac:dyDescent="0.25">
      <c r="A123" s="66">
        <v>44434</v>
      </c>
      <c r="B123" s="29" t="s">
        <v>85</v>
      </c>
      <c r="C123" s="29" t="s">
        <v>77</v>
      </c>
      <c r="D123" s="57" t="str">
        <f t="shared" si="3"/>
        <v>August</v>
      </c>
      <c r="E123" s="68" t="str">
        <f t="shared" si="4"/>
        <v>2021</v>
      </c>
      <c r="F123" s="58" t="s">
        <v>87</v>
      </c>
      <c r="G123" s="58">
        <v>139</v>
      </c>
      <c r="H123" s="59">
        <v>23419</v>
      </c>
      <c r="I123" s="60">
        <f t="shared" si="5"/>
        <v>3255241</v>
      </c>
    </row>
    <row r="124" spans="1:9" x14ac:dyDescent="0.25">
      <c r="A124" s="66">
        <v>44443</v>
      </c>
      <c r="B124" s="29" t="s">
        <v>76</v>
      </c>
      <c r="C124" s="29" t="s">
        <v>83</v>
      </c>
      <c r="D124" s="57" t="str">
        <f t="shared" si="3"/>
        <v>September</v>
      </c>
      <c r="E124" s="68" t="str">
        <f t="shared" si="4"/>
        <v>2021</v>
      </c>
      <c r="F124" s="58" t="s">
        <v>87</v>
      </c>
      <c r="G124" s="58">
        <v>167</v>
      </c>
      <c r="H124" s="59">
        <v>27270</v>
      </c>
      <c r="I124" s="60">
        <f t="shared" si="5"/>
        <v>4554090</v>
      </c>
    </row>
    <row r="125" spans="1:9" x14ac:dyDescent="0.25">
      <c r="A125" s="66">
        <v>44448</v>
      </c>
      <c r="B125" s="29" t="s">
        <v>79</v>
      </c>
      <c r="C125" s="29" t="s">
        <v>81</v>
      </c>
      <c r="D125" s="57" t="str">
        <f t="shared" si="3"/>
        <v>September</v>
      </c>
      <c r="E125" s="68" t="str">
        <f t="shared" si="4"/>
        <v>2021</v>
      </c>
      <c r="F125" s="58" t="s">
        <v>87</v>
      </c>
      <c r="G125" s="58">
        <v>144</v>
      </c>
      <c r="H125" s="59">
        <v>14031</v>
      </c>
      <c r="I125" s="60">
        <f t="shared" si="5"/>
        <v>2020464</v>
      </c>
    </row>
    <row r="126" spans="1:9" x14ac:dyDescent="0.25">
      <c r="A126" s="66">
        <v>44450</v>
      </c>
      <c r="B126" s="29" t="s">
        <v>80</v>
      </c>
      <c r="C126" s="29" t="s">
        <v>81</v>
      </c>
      <c r="D126" s="57" t="str">
        <f t="shared" si="3"/>
        <v>September</v>
      </c>
      <c r="E126" s="68" t="str">
        <f t="shared" si="4"/>
        <v>2021</v>
      </c>
      <c r="F126" s="58" t="s">
        <v>87</v>
      </c>
      <c r="G126" s="58">
        <v>151</v>
      </c>
      <c r="H126" s="59">
        <v>26838</v>
      </c>
      <c r="I126" s="60">
        <f t="shared" si="5"/>
        <v>4052538</v>
      </c>
    </row>
    <row r="127" spans="1:9" x14ac:dyDescent="0.25">
      <c r="A127" s="66">
        <v>44456</v>
      </c>
      <c r="B127" s="29" t="s">
        <v>82</v>
      </c>
      <c r="C127" s="29" t="s">
        <v>83</v>
      </c>
      <c r="D127" s="57" t="str">
        <f t="shared" si="3"/>
        <v>September</v>
      </c>
      <c r="E127" s="68" t="str">
        <f t="shared" si="4"/>
        <v>2021</v>
      </c>
      <c r="F127" s="58" t="s">
        <v>87</v>
      </c>
      <c r="G127" s="58">
        <v>144</v>
      </c>
      <c r="H127" s="59">
        <v>20011</v>
      </c>
      <c r="I127" s="60">
        <f t="shared" si="5"/>
        <v>2881584</v>
      </c>
    </row>
    <row r="128" spans="1:9" x14ac:dyDescent="0.25">
      <c r="A128" s="66">
        <v>44462</v>
      </c>
      <c r="B128" s="29" t="s">
        <v>84</v>
      </c>
      <c r="C128" s="29" t="s">
        <v>83</v>
      </c>
      <c r="D128" s="57" t="str">
        <f t="shared" si="3"/>
        <v>September</v>
      </c>
      <c r="E128" s="68" t="str">
        <f t="shared" si="4"/>
        <v>2021</v>
      </c>
      <c r="F128" s="58" t="s">
        <v>87</v>
      </c>
      <c r="G128" s="58">
        <v>150</v>
      </c>
      <c r="H128" s="59">
        <v>9393</v>
      </c>
      <c r="I128" s="60">
        <f t="shared" si="5"/>
        <v>1408950</v>
      </c>
    </row>
    <row r="129" spans="1:9" x14ac:dyDescent="0.25">
      <c r="A129" s="66">
        <v>44468</v>
      </c>
      <c r="B129" s="29" t="s">
        <v>85</v>
      </c>
      <c r="C129" s="29" t="s">
        <v>77</v>
      </c>
      <c r="D129" s="57" t="str">
        <f t="shared" si="3"/>
        <v>September</v>
      </c>
      <c r="E129" s="68" t="str">
        <f t="shared" si="4"/>
        <v>2021</v>
      </c>
      <c r="F129" s="58" t="s">
        <v>87</v>
      </c>
      <c r="G129" s="58">
        <v>175</v>
      </c>
      <c r="H129" s="59">
        <v>21419</v>
      </c>
      <c r="I129" s="60">
        <f t="shared" si="5"/>
        <v>3748325</v>
      </c>
    </row>
    <row r="130" spans="1:9" x14ac:dyDescent="0.25">
      <c r="A130" s="66">
        <v>44472</v>
      </c>
      <c r="B130" s="29" t="s">
        <v>76</v>
      </c>
      <c r="C130" s="29" t="s">
        <v>81</v>
      </c>
      <c r="D130" s="57" t="str">
        <f t="shared" si="3"/>
        <v>October</v>
      </c>
      <c r="E130" s="68" t="str">
        <f t="shared" si="4"/>
        <v>2021</v>
      </c>
      <c r="F130" s="58" t="s">
        <v>88</v>
      </c>
      <c r="G130" s="58">
        <v>138</v>
      </c>
      <c r="H130" s="59">
        <v>29288</v>
      </c>
      <c r="I130" s="60">
        <f t="shared" si="5"/>
        <v>4041744</v>
      </c>
    </row>
    <row r="131" spans="1:9" x14ac:dyDescent="0.25">
      <c r="A131" s="66">
        <v>44478</v>
      </c>
      <c r="B131" s="29" t="s">
        <v>79</v>
      </c>
      <c r="C131" s="29" t="s">
        <v>81</v>
      </c>
      <c r="D131" s="57" t="str">
        <f t="shared" si="3"/>
        <v>October</v>
      </c>
      <c r="E131" s="68" t="str">
        <f t="shared" si="4"/>
        <v>2021</v>
      </c>
      <c r="F131" s="58" t="s">
        <v>88</v>
      </c>
      <c r="G131" s="58">
        <v>173</v>
      </c>
      <c r="H131" s="59">
        <v>11321</v>
      </c>
      <c r="I131" s="60">
        <f t="shared" si="5"/>
        <v>1958533</v>
      </c>
    </row>
    <row r="132" spans="1:9" x14ac:dyDescent="0.25">
      <c r="A132" s="66">
        <v>44483</v>
      </c>
      <c r="B132" s="29" t="s">
        <v>80</v>
      </c>
      <c r="C132" s="29" t="s">
        <v>83</v>
      </c>
      <c r="D132" s="57" t="str">
        <f t="shared" ref="D132:D195" si="6">TEXT(A132,"mmmm")</f>
        <v>October</v>
      </c>
      <c r="E132" s="68" t="str">
        <f t="shared" ref="E132:E195" si="7">TEXT(A132,"yyyy")</f>
        <v>2021</v>
      </c>
      <c r="F132" s="58" t="s">
        <v>88</v>
      </c>
      <c r="G132" s="58">
        <v>114</v>
      </c>
      <c r="H132" s="59">
        <v>22399</v>
      </c>
      <c r="I132" s="60">
        <f t="shared" ref="I132:I195" si="8">G132*H132</f>
        <v>2553486</v>
      </c>
    </row>
    <row r="133" spans="1:9" x14ac:dyDescent="0.25">
      <c r="A133" s="66">
        <v>44486</v>
      </c>
      <c r="B133" s="29" t="s">
        <v>82</v>
      </c>
      <c r="C133" s="29" t="s">
        <v>81</v>
      </c>
      <c r="D133" s="57" t="str">
        <f t="shared" si="6"/>
        <v>October</v>
      </c>
      <c r="E133" s="68" t="str">
        <f t="shared" si="7"/>
        <v>2021</v>
      </c>
      <c r="F133" s="58" t="s">
        <v>88</v>
      </c>
      <c r="G133" s="58">
        <v>95</v>
      </c>
      <c r="H133" s="59">
        <v>23199</v>
      </c>
      <c r="I133" s="60">
        <f t="shared" si="8"/>
        <v>2203905</v>
      </c>
    </row>
    <row r="134" spans="1:9" x14ac:dyDescent="0.25">
      <c r="A134" s="66">
        <v>44491</v>
      </c>
      <c r="B134" s="29" t="s">
        <v>84</v>
      </c>
      <c r="C134" s="29" t="s">
        <v>81</v>
      </c>
      <c r="D134" s="57" t="str">
        <f t="shared" si="6"/>
        <v>October</v>
      </c>
      <c r="E134" s="68" t="str">
        <f t="shared" si="7"/>
        <v>2021</v>
      </c>
      <c r="F134" s="58" t="s">
        <v>88</v>
      </c>
      <c r="G134" s="58">
        <v>91</v>
      </c>
      <c r="H134" s="59">
        <v>8877</v>
      </c>
      <c r="I134" s="60">
        <f t="shared" si="8"/>
        <v>807807</v>
      </c>
    </row>
    <row r="135" spans="1:9" x14ac:dyDescent="0.25">
      <c r="A135" s="66">
        <v>44496</v>
      </c>
      <c r="B135" s="29" t="s">
        <v>85</v>
      </c>
      <c r="C135" s="29" t="s">
        <v>81</v>
      </c>
      <c r="D135" s="57" t="str">
        <f t="shared" si="6"/>
        <v>October</v>
      </c>
      <c r="E135" s="68" t="str">
        <f t="shared" si="7"/>
        <v>2021</v>
      </c>
      <c r="F135" s="58" t="s">
        <v>88</v>
      </c>
      <c r="G135" s="58">
        <v>149</v>
      </c>
      <c r="H135" s="59">
        <v>21266</v>
      </c>
      <c r="I135" s="60">
        <f t="shared" si="8"/>
        <v>3168634</v>
      </c>
    </row>
    <row r="136" spans="1:9" x14ac:dyDescent="0.25">
      <c r="A136" s="66">
        <v>44505</v>
      </c>
      <c r="B136" s="29" t="s">
        <v>76</v>
      </c>
      <c r="C136" s="29" t="s">
        <v>77</v>
      </c>
      <c r="D136" s="57" t="str">
        <f t="shared" si="6"/>
        <v>November</v>
      </c>
      <c r="E136" s="68" t="str">
        <f t="shared" si="7"/>
        <v>2021</v>
      </c>
      <c r="F136" s="58" t="s">
        <v>88</v>
      </c>
      <c r="G136" s="58">
        <v>169</v>
      </c>
      <c r="H136" s="59">
        <v>28665</v>
      </c>
      <c r="I136" s="60">
        <f t="shared" si="8"/>
        <v>4844385</v>
      </c>
    </row>
    <row r="137" spans="1:9" x14ac:dyDescent="0.25">
      <c r="A137" s="66">
        <v>44507</v>
      </c>
      <c r="B137" s="29" t="s">
        <v>79</v>
      </c>
      <c r="C137" s="29" t="s">
        <v>81</v>
      </c>
      <c r="D137" s="57" t="str">
        <f t="shared" si="6"/>
        <v>November</v>
      </c>
      <c r="E137" s="68" t="str">
        <f t="shared" si="7"/>
        <v>2021</v>
      </c>
      <c r="F137" s="58" t="s">
        <v>88</v>
      </c>
      <c r="G137" s="58">
        <v>112</v>
      </c>
      <c r="H137" s="59">
        <v>14881</v>
      </c>
      <c r="I137" s="60">
        <f t="shared" si="8"/>
        <v>1666672</v>
      </c>
    </row>
    <row r="138" spans="1:9" x14ac:dyDescent="0.25">
      <c r="A138" s="66">
        <v>44515</v>
      </c>
      <c r="B138" s="29" t="s">
        <v>80</v>
      </c>
      <c r="C138" s="29" t="s">
        <v>81</v>
      </c>
      <c r="D138" s="57" t="str">
        <f t="shared" si="6"/>
        <v>November</v>
      </c>
      <c r="E138" s="68" t="str">
        <f t="shared" si="7"/>
        <v>2021</v>
      </c>
      <c r="F138" s="58" t="s">
        <v>88</v>
      </c>
      <c r="G138" s="58">
        <v>106</v>
      </c>
      <c r="H138" s="59">
        <v>24265</v>
      </c>
      <c r="I138" s="60">
        <f t="shared" si="8"/>
        <v>2572090</v>
      </c>
    </row>
    <row r="139" spans="1:9" x14ac:dyDescent="0.25">
      <c r="A139" s="66">
        <v>44520</v>
      </c>
      <c r="B139" s="29" t="s">
        <v>82</v>
      </c>
      <c r="C139" s="29" t="s">
        <v>81</v>
      </c>
      <c r="D139" s="57" t="str">
        <f t="shared" si="6"/>
        <v>November</v>
      </c>
      <c r="E139" s="68" t="str">
        <f t="shared" si="7"/>
        <v>2021</v>
      </c>
      <c r="F139" s="58" t="s">
        <v>88</v>
      </c>
      <c r="G139" s="58">
        <v>53</v>
      </c>
      <c r="H139" s="59">
        <v>20437</v>
      </c>
      <c r="I139" s="60">
        <f t="shared" si="8"/>
        <v>1083161</v>
      </c>
    </row>
    <row r="140" spans="1:9" x14ac:dyDescent="0.25">
      <c r="A140" s="66">
        <v>44523</v>
      </c>
      <c r="B140" s="29" t="s">
        <v>84</v>
      </c>
      <c r="C140" s="29" t="s">
        <v>83</v>
      </c>
      <c r="D140" s="57" t="str">
        <f t="shared" si="6"/>
        <v>November</v>
      </c>
      <c r="E140" s="68" t="str">
        <f t="shared" si="7"/>
        <v>2021</v>
      </c>
      <c r="F140" s="58" t="s">
        <v>88</v>
      </c>
      <c r="G140" s="58">
        <v>158</v>
      </c>
      <c r="H140" s="59">
        <v>9762</v>
      </c>
      <c r="I140" s="60">
        <f t="shared" si="8"/>
        <v>1542396</v>
      </c>
    </row>
    <row r="141" spans="1:9" x14ac:dyDescent="0.25">
      <c r="A141" s="66">
        <v>44529</v>
      </c>
      <c r="B141" s="29" t="s">
        <v>85</v>
      </c>
      <c r="C141" s="29" t="s">
        <v>81</v>
      </c>
      <c r="D141" s="57" t="str">
        <f t="shared" si="6"/>
        <v>November</v>
      </c>
      <c r="E141" s="68" t="str">
        <f t="shared" si="7"/>
        <v>2021</v>
      </c>
      <c r="F141" s="58" t="s">
        <v>88</v>
      </c>
      <c r="G141" s="58">
        <v>147</v>
      </c>
      <c r="H141" s="59">
        <v>21249</v>
      </c>
      <c r="I141" s="60">
        <f t="shared" si="8"/>
        <v>3123603</v>
      </c>
    </row>
    <row r="142" spans="1:9" x14ac:dyDescent="0.25">
      <c r="A142" s="66">
        <v>44533</v>
      </c>
      <c r="B142" s="29" t="s">
        <v>76</v>
      </c>
      <c r="C142" s="29" t="s">
        <v>83</v>
      </c>
      <c r="D142" s="57" t="str">
        <f t="shared" si="6"/>
        <v>December</v>
      </c>
      <c r="E142" s="68" t="str">
        <f t="shared" si="7"/>
        <v>2021</v>
      </c>
      <c r="F142" s="58" t="s">
        <v>88</v>
      </c>
      <c r="G142" s="58">
        <v>150</v>
      </c>
      <c r="H142" s="59">
        <v>33900</v>
      </c>
      <c r="I142" s="60">
        <f t="shared" si="8"/>
        <v>5085000</v>
      </c>
    </row>
    <row r="143" spans="1:9" x14ac:dyDescent="0.25">
      <c r="A143" s="66">
        <v>44537</v>
      </c>
      <c r="B143" s="29" t="s">
        <v>79</v>
      </c>
      <c r="C143" s="29" t="s">
        <v>81</v>
      </c>
      <c r="D143" s="57" t="str">
        <f t="shared" si="6"/>
        <v>December</v>
      </c>
      <c r="E143" s="68" t="str">
        <f t="shared" si="7"/>
        <v>2021</v>
      </c>
      <c r="F143" s="58" t="s">
        <v>88</v>
      </c>
      <c r="G143" s="58">
        <v>164</v>
      </c>
      <c r="H143" s="59">
        <v>12735</v>
      </c>
      <c r="I143" s="60">
        <f t="shared" si="8"/>
        <v>2088540</v>
      </c>
    </row>
    <row r="144" spans="1:9" x14ac:dyDescent="0.25">
      <c r="A144" s="66">
        <v>44543</v>
      </c>
      <c r="B144" s="29" t="s">
        <v>80</v>
      </c>
      <c r="C144" s="29" t="s">
        <v>83</v>
      </c>
      <c r="D144" s="57" t="str">
        <f t="shared" si="6"/>
        <v>December</v>
      </c>
      <c r="E144" s="68" t="str">
        <f t="shared" si="7"/>
        <v>2021</v>
      </c>
      <c r="F144" s="58" t="s">
        <v>88</v>
      </c>
      <c r="G144" s="58">
        <v>111</v>
      </c>
      <c r="H144" s="59">
        <v>26548</v>
      </c>
      <c r="I144" s="60">
        <f t="shared" si="8"/>
        <v>2946828</v>
      </c>
    </row>
    <row r="145" spans="1:9" x14ac:dyDescent="0.25">
      <c r="A145" s="66">
        <v>44546</v>
      </c>
      <c r="B145" s="29" t="s">
        <v>82</v>
      </c>
      <c r="C145" s="29" t="s">
        <v>77</v>
      </c>
      <c r="D145" s="57" t="str">
        <f t="shared" si="6"/>
        <v>December</v>
      </c>
      <c r="E145" s="68" t="str">
        <f t="shared" si="7"/>
        <v>2021</v>
      </c>
      <c r="F145" s="58" t="s">
        <v>88</v>
      </c>
      <c r="G145" s="58">
        <v>198</v>
      </c>
      <c r="H145" s="59">
        <v>20970</v>
      </c>
      <c r="I145" s="60">
        <f t="shared" si="8"/>
        <v>4152060</v>
      </c>
    </row>
    <row r="146" spans="1:9" x14ac:dyDescent="0.25">
      <c r="A146" s="66">
        <v>44552</v>
      </c>
      <c r="B146" s="29" t="s">
        <v>84</v>
      </c>
      <c r="C146" s="29" t="s">
        <v>83</v>
      </c>
      <c r="D146" s="57" t="str">
        <f t="shared" si="6"/>
        <v>December</v>
      </c>
      <c r="E146" s="68" t="str">
        <f t="shared" si="7"/>
        <v>2021</v>
      </c>
      <c r="F146" s="58" t="s">
        <v>88</v>
      </c>
      <c r="G146" s="58">
        <v>66</v>
      </c>
      <c r="H146" s="59">
        <v>9933</v>
      </c>
      <c r="I146" s="60">
        <f t="shared" si="8"/>
        <v>655578</v>
      </c>
    </row>
    <row r="147" spans="1:9" x14ac:dyDescent="0.25">
      <c r="A147" s="66">
        <v>44556</v>
      </c>
      <c r="B147" s="29" t="s">
        <v>85</v>
      </c>
      <c r="C147" s="29" t="s">
        <v>77</v>
      </c>
      <c r="D147" s="57" t="str">
        <f t="shared" si="6"/>
        <v>December</v>
      </c>
      <c r="E147" s="68" t="str">
        <f t="shared" si="7"/>
        <v>2021</v>
      </c>
      <c r="F147" s="58" t="s">
        <v>88</v>
      </c>
      <c r="G147" s="58">
        <v>116</v>
      </c>
      <c r="H147" s="59">
        <v>23035</v>
      </c>
      <c r="I147" s="60">
        <f t="shared" si="8"/>
        <v>2672060</v>
      </c>
    </row>
    <row r="148" spans="1:9" x14ac:dyDescent="0.25">
      <c r="A148" s="66">
        <v>44562</v>
      </c>
      <c r="B148" s="29" t="s">
        <v>76</v>
      </c>
      <c r="C148" s="29" t="s">
        <v>77</v>
      </c>
      <c r="D148" s="57" t="str">
        <f t="shared" si="6"/>
        <v>January</v>
      </c>
      <c r="E148" s="68" t="str">
        <f t="shared" si="7"/>
        <v>2022</v>
      </c>
      <c r="F148" s="58" t="s">
        <v>78</v>
      </c>
      <c r="G148" s="58">
        <v>53</v>
      </c>
      <c r="H148" s="59">
        <v>25866</v>
      </c>
      <c r="I148" s="60">
        <f t="shared" si="8"/>
        <v>1370898</v>
      </c>
    </row>
    <row r="149" spans="1:9" x14ac:dyDescent="0.25">
      <c r="A149" s="66">
        <v>44571</v>
      </c>
      <c r="B149" s="29" t="s">
        <v>79</v>
      </c>
      <c r="C149" s="29" t="s">
        <v>83</v>
      </c>
      <c r="D149" s="57" t="str">
        <f t="shared" si="6"/>
        <v>January</v>
      </c>
      <c r="E149" s="68" t="str">
        <f t="shared" si="7"/>
        <v>2022</v>
      </c>
      <c r="F149" s="58" t="s">
        <v>78</v>
      </c>
      <c r="G149" s="58">
        <v>166</v>
      </c>
      <c r="H149" s="59">
        <v>11271</v>
      </c>
      <c r="I149" s="60">
        <f t="shared" si="8"/>
        <v>1870986</v>
      </c>
    </row>
    <row r="150" spans="1:9" x14ac:dyDescent="0.25">
      <c r="A150" s="66">
        <v>44573</v>
      </c>
      <c r="B150" s="29" t="s">
        <v>80</v>
      </c>
      <c r="C150" s="29" t="s">
        <v>77</v>
      </c>
      <c r="D150" s="57" t="str">
        <f t="shared" si="6"/>
        <v>January</v>
      </c>
      <c r="E150" s="68" t="str">
        <f t="shared" si="7"/>
        <v>2022</v>
      </c>
      <c r="F150" s="58" t="s">
        <v>78</v>
      </c>
      <c r="G150" s="58">
        <v>87</v>
      </c>
      <c r="H150" s="59">
        <v>29159</v>
      </c>
      <c r="I150" s="60">
        <f t="shared" si="8"/>
        <v>2536833</v>
      </c>
    </row>
    <row r="151" spans="1:9" x14ac:dyDescent="0.25">
      <c r="A151" s="66">
        <v>44579</v>
      </c>
      <c r="B151" s="29" t="s">
        <v>82</v>
      </c>
      <c r="C151" s="29" t="s">
        <v>81</v>
      </c>
      <c r="D151" s="57" t="str">
        <f t="shared" si="6"/>
        <v>January</v>
      </c>
      <c r="E151" s="68" t="str">
        <f t="shared" si="7"/>
        <v>2022</v>
      </c>
      <c r="F151" s="58" t="s">
        <v>78</v>
      </c>
      <c r="G151" s="58">
        <v>62</v>
      </c>
      <c r="H151" s="59">
        <v>23675</v>
      </c>
      <c r="I151" s="60">
        <f t="shared" si="8"/>
        <v>1467850</v>
      </c>
    </row>
    <row r="152" spans="1:9" x14ac:dyDescent="0.25">
      <c r="A152" s="66">
        <v>44584</v>
      </c>
      <c r="B152" s="29" t="s">
        <v>84</v>
      </c>
      <c r="C152" s="29" t="s">
        <v>83</v>
      </c>
      <c r="D152" s="57" t="str">
        <f t="shared" si="6"/>
        <v>January</v>
      </c>
      <c r="E152" s="68" t="str">
        <f t="shared" si="7"/>
        <v>2022</v>
      </c>
      <c r="F152" s="58" t="s">
        <v>78</v>
      </c>
      <c r="G152" s="58">
        <v>86</v>
      </c>
      <c r="H152" s="59">
        <v>8631</v>
      </c>
      <c r="I152" s="60">
        <f t="shared" si="8"/>
        <v>742266</v>
      </c>
    </row>
    <row r="153" spans="1:9" x14ac:dyDescent="0.25">
      <c r="A153" s="66">
        <v>44589</v>
      </c>
      <c r="B153" s="29" t="s">
        <v>85</v>
      </c>
      <c r="C153" s="29" t="s">
        <v>77</v>
      </c>
      <c r="D153" s="57" t="str">
        <f t="shared" si="6"/>
        <v>January</v>
      </c>
      <c r="E153" s="68" t="str">
        <f t="shared" si="7"/>
        <v>2022</v>
      </c>
      <c r="F153" s="58" t="s">
        <v>78</v>
      </c>
      <c r="G153" s="58">
        <v>177</v>
      </c>
      <c r="H153" s="59">
        <v>23878</v>
      </c>
      <c r="I153" s="60">
        <f t="shared" si="8"/>
        <v>4226406</v>
      </c>
    </row>
    <row r="154" spans="1:9" x14ac:dyDescent="0.25">
      <c r="A154" s="66">
        <v>44597</v>
      </c>
      <c r="B154" s="29" t="s">
        <v>76</v>
      </c>
      <c r="C154" s="29" t="s">
        <v>81</v>
      </c>
      <c r="D154" s="57" t="str">
        <f t="shared" si="6"/>
        <v>February</v>
      </c>
      <c r="E154" s="68" t="str">
        <f t="shared" si="7"/>
        <v>2022</v>
      </c>
      <c r="F154" s="58" t="s">
        <v>78</v>
      </c>
      <c r="G154" s="58">
        <v>111</v>
      </c>
      <c r="H154" s="59">
        <v>26216</v>
      </c>
      <c r="I154" s="60">
        <f t="shared" si="8"/>
        <v>2909976</v>
      </c>
    </row>
    <row r="155" spans="1:9" x14ac:dyDescent="0.25">
      <c r="A155" s="66">
        <v>44600</v>
      </c>
      <c r="B155" s="29" t="s">
        <v>79</v>
      </c>
      <c r="C155" s="29" t="s">
        <v>81</v>
      </c>
      <c r="D155" s="57" t="str">
        <f t="shared" si="6"/>
        <v>February</v>
      </c>
      <c r="E155" s="68" t="str">
        <f t="shared" si="7"/>
        <v>2022</v>
      </c>
      <c r="F155" s="58" t="s">
        <v>78</v>
      </c>
      <c r="G155" s="58">
        <v>60</v>
      </c>
      <c r="H155" s="59">
        <v>10637</v>
      </c>
      <c r="I155" s="60">
        <f t="shared" si="8"/>
        <v>638220</v>
      </c>
    </row>
    <row r="156" spans="1:9" x14ac:dyDescent="0.25">
      <c r="A156" s="66">
        <v>44605</v>
      </c>
      <c r="B156" s="29" t="s">
        <v>80</v>
      </c>
      <c r="C156" s="29" t="s">
        <v>77</v>
      </c>
      <c r="D156" s="57" t="str">
        <f t="shared" si="6"/>
        <v>February</v>
      </c>
      <c r="E156" s="68" t="str">
        <f t="shared" si="7"/>
        <v>2022</v>
      </c>
      <c r="F156" s="58" t="s">
        <v>78</v>
      </c>
      <c r="G156" s="58">
        <v>129</v>
      </c>
      <c r="H156" s="59">
        <v>25160</v>
      </c>
      <c r="I156" s="60">
        <f t="shared" si="8"/>
        <v>3245640</v>
      </c>
    </row>
    <row r="157" spans="1:9" x14ac:dyDescent="0.25">
      <c r="A157" s="66">
        <v>44608</v>
      </c>
      <c r="B157" s="29" t="s">
        <v>82</v>
      </c>
      <c r="C157" s="29" t="s">
        <v>81</v>
      </c>
      <c r="D157" s="57" t="str">
        <f t="shared" si="6"/>
        <v>February</v>
      </c>
      <c r="E157" s="68" t="str">
        <f t="shared" si="7"/>
        <v>2022</v>
      </c>
      <c r="F157" s="58" t="s">
        <v>78</v>
      </c>
      <c r="G157" s="58">
        <v>115</v>
      </c>
      <c r="H157" s="59">
        <v>20127</v>
      </c>
      <c r="I157" s="60">
        <f t="shared" si="8"/>
        <v>2314605</v>
      </c>
    </row>
    <row r="158" spans="1:9" x14ac:dyDescent="0.25">
      <c r="A158" s="66">
        <v>44615</v>
      </c>
      <c r="B158" s="29" t="s">
        <v>84</v>
      </c>
      <c r="C158" s="29" t="s">
        <v>77</v>
      </c>
      <c r="D158" s="57" t="str">
        <f t="shared" si="6"/>
        <v>February</v>
      </c>
      <c r="E158" s="68" t="str">
        <f t="shared" si="7"/>
        <v>2022</v>
      </c>
      <c r="F158" s="58" t="s">
        <v>78</v>
      </c>
      <c r="G158" s="58">
        <v>133</v>
      </c>
      <c r="H158" s="59">
        <v>8764</v>
      </c>
      <c r="I158" s="60">
        <f t="shared" si="8"/>
        <v>1165612</v>
      </c>
    </row>
    <row r="159" spans="1:9" x14ac:dyDescent="0.25">
      <c r="A159" s="66">
        <v>44618</v>
      </c>
      <c r="B159" s="29" t="s">
        <v>85</v>
      </c>
      <c r="C159" s="29" t="s">
        <v>81</v>
      </c>
      <c r="D159" s="57" t="str">
        <f t="shared" si="6"/>
        <v>February</v>
      </c>
      <c r="E159" s="68" t="str">
        <f t="shared" si="7"/>
        <v>2022</v>
      </c>
      <c r="F159" s="58" t="s">
        <v>78</v>
      </c>
      <c r="G159" s="58">
        <v>152</v>
      </c>
      <c r="H159" s="59">
        <v>21713</v>
      </c>
      <c r="I159" s="60">
        <f t="shared" si="8"/>
        <v>3300376</v>
      </c>
    </row>
    <row r="160" spans="1:9" x14ac:dyDescent="0.25">
      <c r="A160" s="66">
        <v>44624</v>
      </c>
      <c r="B160" s="29" t="s">
        <v>76</v>
      </c>
      <c r="C160" s="29" t="s">
        <v>77</v>
      </c>
      <c r="D160" s="57" t="str">
        <f t="shared" si="6"/>
        <v>March</v>
      </c>
      <c r="E160" s="68" t="str">
        <f t="shared" si="7"/>
        <v>2022</v>
      </c>
      <c r="F160" s="58" t="s">
        <v>78</v>
      </c>
      <c r="G160" s="58">
        <v>57</v>
      </c>
      <c r="H160" s="59">
        <v>26438</v>
      </c>
      <c r="I160" s="60">
        <f t="shared" si="8"/>
        <v>1506966</v>
      </c>
    </row>
    <row r="161" spans="1:9" x14ac:dyDescent="0.25">
      <c r="A161" s="66">
        <v>44628</v>
      </c>
      <c r="B161" s="29" t="s">
        <v>79</v>
      </c>
      <c r="C161" s="29" t="s">
        <v>77</v>
      </c>
      <c r="D161" s="57" t="str">
        <f t="shared" si="6"/>
        <v>March</v>
      </c>
      <c r="E161" s="68" t="str">
        <f t="shared" si="7"/>
        <v>2022</v>
      </c>
      <c r="F161" s="58" t="s">
        <v>78</v>
      </c>
      <c r="G161" s="58">
        <v>172</v>
      </c>
      <c r="H161" s="59">
        <v>11515</v>
      </c>
      <c r="I161" s="60">
        <f t="shared" si="8"/>
        <v>1980580</v>
      </c>
    </row>
    <row r="162" spans="1:9" x14ac:dyDescent="0.25">
      <c r="A162" s="66">
        <v>44633</v>
      </c>
      <c r="B162" s="29" t="s">
        <v>80</v>
      </c>
      <c r="C162" s="29" t="s">
        <v>77</v>
      </c>
      <c r="D162" s="57" t="str">
        <f t="shared" si="6"/>
        <v>March</v>
      </c>
      <c r="E162" s="68" t="str">
        <f t="shared" si="7"/>
        <v>2022</v>
      </c>
      <c r="F162" s="58" t="s">
        <v>78</v>
      </c>
      <c r="G162" s="58">
        <v>192</v>
      </c>
      <c r="H162" s="59">
        <v>24342</v>
      </c>
      <c r="I162" s="60">
        <f t="shared" si="8"/>
        <v>4673664</v>
      </c>
    </row>
    <row r="163" spans="1:9" x14ac:dyDescent="0.25">
      <c r="A163" s="66">
        <v>44640</v>
      </c>
      <c r="B163" s="29" t="s">
        <v>82</v>
      </c>
      <c r="C163" s="29" t="s">
        <v>81</v>
      </c>
      <c r="D163" s="57" t="str">
        <f t="shared" si="6"/>
        <v>March</v>
      </c>
      <c r="E163" s="68" t="str">
        <f t="shared" si="7"/>
        <v>2022</v>
      </c>
      <c r="F163" s="58" t="s">
        <v>78</v>
      </c>
      <c r="G163" s="58">
        <v>178</v>
      </c>
      <c r="H163" s="59">
        <v>23482</v>
      </c>
      <c r="I163" s="60">
        <f t="shared" si="8"/>
        <v>4179796</v>
      </c>
    </row>
    <row r="164" spans="1:9" x14ac:dyDescent="0.25">
      <c r="A164" s="66">
        <v>44642</v>
      </c>
      <c r="B164" s="29" t="s">
        <v>84</v>
      </c>
      <c r="C164" s="29" t="s">
        <v>81</v>
      </c>
      <c r="D164" s="57" t="str">
        <f t="shared" si="6"/>
        <v>March</v>
      </c>
      <c r="E164" s="68" t="str">
        <f t="shared" si="7"/>
        <v>2022</v>
      </c>
      <c r="F164" s="58" t="s">
        <v>78</v>
      </c>
      <c r="G164" s="58">
        <v>121</v>
      </c>
      <c r="H164" s="59">
        <v>8383</v>
      </c>
      <c r="I164" s="60">
        <f t="shared" si="8"/>
        <v>1014343</v>
      </c>
    </row>
    <row r="165" spans="1:9" x14ac:dyDescent="0.25">
      <c r="A165" s="66">
        <v>44649</v>
      </c>
      <c r="B165" s="29" t="s">
        <v>85</v>
      </c>
      <c r="C165" s="29" t="s">
        <v>77</v>
      </c>
      <c r="D165" s="57" t="str">
        <f t="shared" si="6"/>
        <v>March</v>
      </c>
      <c r="E165" s="68" t="str">
        <f t="shared" si="7"/>
        <v>2022</v>
      </c>
      <c r="F165" s="58" t="s">
        <v>78</v>
      </c>
      <c r="G165" s="58">
        <v>106</v>
      </c>
      <c r="H165" s="59">
        <v>24735</v>
      </c>
      <c r="I165" s="60">
        <f t="shared" si="8"/>
        <v>2621910</v>
      </c>
    </row>
    <row r="166" spans="1:9" x14ac:dyDescent="0.25">
      <c r="A166" s="66">
        <v>44654</v>
      </c>
      <c r="B166" s="29" t="s">
        <v>76</v>
      </c>
      <c r="C166" s="29" t="s">
        <v>81</v>
      </c>
      <c r="D166" s="57" t="str">
        <f t="shared" si="6"/>
        <v>April</v>
      </c>
      <c r="E166" s="68" t="str">
        <f t="shared" si="7"/>
        <v>2022</v>
      </c>
      <c r="F166" s="58" t="s">
        <v>86</v>
      </c>
      <c r="G166" s="58">
        <v>138</v>
      </c>
      <c r="H166" s="59">
        <v>33609</v>
      </c>
      <c r="I166" s="60">
        <f t="shared" si="8"/>
        <v>4638042</v>
      </c>
    </row>
    <row r="167" spans="1:9" x14ac:dyDescent="0.25">
      <c r="A167" s="66">
        <v>44658</v>
      </c>
      <c r="B167" s="29" t="s">
        <v>79</v>
      </c>
      <c r="C167" s="29" t="s">
        <v>81</v>
      </c>
      <c r="D167" s="57" t="str">
        <f t="shared" si="6"/>
        <v>April</v>
      </c>
      <c r="E167" s="68" t="str">
        <f t="shared" si="7"/>
        <v>2022</v>
      </c>
      <c r="F167" s="58" t="s">
        <v>86</v>
      </c>
      <c r="G167" s="58">
        <v>53</v>
      </c>
      <c r="H167" s="59">
        <v>12052</v>
      </c>
      <c r="I167" s="60">
        <f t="shared" si="8"/>
        <v>638756</v>
      </c>
    </row>
    <row r="168" spans="1:9" x14ac:dyDescent="0.25">
      <c r="A168" s="66">
        <v>44662</v>
      </c>
      <c r="B168" s="29" t="s">
        <v>80</v>
      </c>
      <c r="C168" s="29" t="s">
        <v>83</v>
      </c>
      <c r="D168" s="57" t="str">
        <f t="shared" si="6"/>
        <v>April</v>
      </c>
      <c r="E168" s="68" t="str">
        <f t="shared" si="7"/>
        <v>2022</v>
      </c>
      <c r="F168" s="58" t="s">
        <v>86</v>
      </c>
      <c r="G168" s="58">
        <v>105</v>
      </c>
      <c r="H168" s="59">
        <v>23765</v>
      </c>
      <c r="I168" s="60">
        <f t="shared" si="8"/>
        <v>2495325</v>
      </c>
    </row>
    <row r="169" spans="1:9" x14ac:dyDescent="0.25">
      <c r="A169" s="66">
        <v>44669</v>
      </c>
      <c r="B169" s="29" t="s">
        <v>82</v>
      </c>
      <c r="C169" s="29" t="s">
        <v>83</v>
      </c>
      <c r="D169" s="57" t="str">
        <f t="shared" si="6"/>
        <v>April</v>
      </c>
      <c r="E169" s="68" t="str">
        <f t="shared" si="7"/>
        <v>2022</v>
      </c>
      <c r="F169" s="58" t="s">
        <v>86</v>
      </c>
      <c r="G169" s="58">
        <v>66</v>
      </c>
      <c r="H169" s="59">
        <v>21479</v>
      </c>
      <c r="I169" s="60">
        <f t="shared" si="8"/>
        <v>1417614</v>
      </c>
    </row>
    <row r="170" spans="1:9" x14ac:dyDescent="0.25">
      <c r="A170" s="66">
        <v>44674</v>
      </c>
      <c r="B170" s="29" t="s">
        <v>84</v>
      </c>
      <c r="C170" s="29" t="s">
        <v>83</v>
      </c>
      <c r="D170" s="57" t="str">
        <f t="shared" si="6"/>
        <v>April</v>
      </c>
      <c r="E170" s="68" t="str">
        <f t="shared" si="7"/>
        <v>2022</v>
      </c>
      <c r="F170" s="58" t="s">
        <v>86</v>
      </c>
      <c r="G170" s="58">
        <v>76</v>
      </c>
      <c r="H170" s="59">
        <v>8629</v>
      </c>
      <c r="I170" s="60">
        <f t="shared" si="8"/>
        <v>655804</v>
      </c>
    </row>
    <row r="171" spans="1:9" x14ac:dyDescent="0.25">
      <c r="A171" s="66">
        <v>44677</v>
      </c>
      <c r="B171" s="29" t="s">
        <v>85</v>
      </c>
      <c r="C171" s="29" t="s">
        <v>77</v>
      </c>
      <c r="D171" s="57" t="str">
        <f t="shared" si="6"/>
        <v>April</v>
      </c>
      <c r="E171" s="68" t="str">
        <f t="shared" si="7"/>
        <v>2022</v>
      </c>
      <c r="F171" s="58" t="s">
        <v>86</v>
      </c>
      <c r="G171" s="58">
        <v>67</v>
      </c>
      <c r="H171" s="59">
        <v>22105</v>
      </c>
      <c r="I171" s="60">
        <f t="shared" si="8"/>
        <v>1481035</v>
      </c>
    </row>
    <row r="172" spans="1:9" x14ac:dyDescent="0.25">
      <c r="A172" s="66">
        <v>44683</v>
      </c>
      <c r="B172" s="29" t="s">
        <v>76</v>
      </c>
      <c r="C172" s="29" t="s">
        <v>77</v>
      </c>
      <c r="D172" s="57" t="str">
        <f t="shared" si="6"/>
        <v>May</v>
      </c>
      <c r="E172" s="68" t="str">
        <f t="shared" si="7"/>
        <v>2022</v>
      </c>
      <c r="F172" s="58" t="s">
        <v>86</v>
      </c>
      <c r="G172" s="58">
        <v>99</v>
      </c>
      <c r="H172" s="59">
        <v>25385</v>
      </c>
      <c r="I172" s="60">
        <f t="shared" si="8"/>
        <v>2513115</v>
      </c>
    </row>
    <row r="173" spans="1:9" x14ac:dyDescent="0.25">
      <c r="A173" s="66">
        <v>44690</v>
      </c>
      <c r="B173" s="29" t="s">
        <v>79</v>
      </c>
      <c r="C173" s="29" t="s">
        <v>83</v>
      </c>
      <c r="D173" s="57" t="str">
        <f t="shared" si="6"/>
        <v>May</v>
      </c>
      <c r="E173" s="68" t="str">
        <f t="shared" si="7"/>
        <v>2022</v>
      </c>
      <c r="F173" s="58" t="s">
        <v>86</v>
      </c>
      <c r="G173" s="58">
        <v>145</v>
      </c>
      <c r="H173" s="59">
        <v>13396</v>
      </c>
      <c r="I173" s="60">
        <f t="shared" si="8"/>
        <v>1942420</v>
      </c>
    </row>
    <row r="174" spans="1:9" x14ac:dyDescent="0.25">
      <c r="A174" s="66">
        <v>44693</v>
      </c>
      <c r="B174" s="29" t="s">
        <v>80</v>
      </c>
      <c r="C174" s="29" t="s">
        <v>81</v>
      </c>
      <c r="D174" s="57" t="str">
        <f t="shared" si="6"/>
        <v>May</v>
      </c>
      <c r="E174" s="68" t="str">
        <f t="shared" si="7"/>
        <v>2022</v>
      </c>
      <c r="F174" s="58" t="s">
        <v>86</v>
      </c>
      <c r="G174" s="58">
        <v>157</v>
      </c>
      <c r="H174" s="59">
        <v>27074</v>
      </c>
      <c r="I174" s="60">
        <f t="shared" si="8"/>
        <v>4250618</v>
      </c>
    </row>
    <row r="175" spans="1:9" x14ac:dyDescent="0.25">
      <c r="A175" s="66">
        <v>44701</v>
      </c>
      <c r="B175" s="29" t="s">
        <v>82</v>
      </c>
      <c r="C175" s="29" t="s">
        <v>81</v>
      </c>
      <c r="D175" s="57" t="str">
        <f t="shared" si="6"/>
        <v>May</v>
      </c>
      <c r="E175" s="68" t="str">
        <f t="shared" si="7"/>
        <v>2022</v>
      </c>
      <c r="F175" s="58" t="s">
        <v>86</v>
      </c>
      <c r="G175" s="58">
        <v>182</v>
      </c>
      <c r="H175" s="59">
        <v>22461</v>
      </c>
      <c r="I175" s="60">
        <f t="shared" si="8"/>
        <v>4087902</v>
      </c>
    </row>
    <row r="176" spans="1:9" x14ac:dyDescent="0.25">
      <c r="A176" s="66">
        <v>44705</v>
      </c>
      <c r="B176" s="29" t="s">
        <v>84</v>
      </c>
      <c r="C176" s="29" t="s">
        <v>81</v>
      </c>
      <c r="D176" s="57" t="str">
        <f t="shared" si="6"/>
        <v>May</v>
      </c>
      <c r="E176" s="68" t="str">
        <f t="shared" si="7"/>
        <v>2022</v>
      </c>
      <c r="F176" s="58" t="s">
        <v>86</v>
      </c>
      <c r="G176" s="58">
        <v>162</v>
      </c>
      <c r="H176" s="59">
        <v>8605</v>
      </c>
      <c r="I176" s="60">
        <f t="shared" si="8"/>
        <v>1394010</v>
      </c>
    </row>
    <row r="177" spans="1:9" x14ac:dyDescent="0.25">
      <c r="A177" s="66">
        <v>44710</v>
      </c>
      <c r="B177" s="29" t="s">
        <v>85</v>
      </c>
      <c r="C177" s="29" t="s">
        <v>81</v>
      </c>
      <c r="D177" s="57" t="str">
        <f t="shared" si="6"/>
        <v>May</v>
      </c>
      <c r="E177" s="68" t="str">
        <f t="shared" si="7"/>
        <v>2022</v>
      </c>
      <c r="F177" s="58" t="s">
        <v>86</v>
      </c>
      <c r="G177" s="58">
        <v>162</v>
      </c>
      <c r="H177" s="59">
        <v>21082</v>
      </c>
      <c r="I177" s="60">
        <f t="shared" si="8"/>
        <v>3415284</v>
      </c>
    </row>
    <row r="178" spans="1:9" x14ac:dyDescent="0.25">
      <c r="A178" s="66">
        <v>44717</v>
      </c>
      <c r="B178" s="29" t="s">
        <v>76</v>
      </c>
      <c r="C178" s="29" t="s">
        <v>83</v>
      </c>
      <c r="D178" s="57" t="str">
        <f t="shared" si="6"/>
        <v>June</v>
      </c>
      <c r="E178" s="68" t="str">
        <f t="shared" si="7"/>
        <v>2022</v>
      </c>
      <c r="F178" s="58" t="s">
        <v>86</v>
      </c>
      <c r="G178" s="58">
        <v>194</v>
      </c>
      <c r="H178" s="59">
        <v>26182</v>
      </c>
      <c r="I178" s="60">
        <f t="shared" si="8"/>
        <v>5079308</v>
      </c>
    </row>
    <row r="179" spans="1:9" x14ac:dyDescent="0.25">
      <c r="A179" s="66">
        <v>44721</v>
      </c>
      <c r="B179" s="29" t="s">
        <v>79</v>
      </c>
      <c r="C179" s="29" t="s">
        <v>77</v>
      </c>
      <c r="D179" s="57" t="str">
        <f t="shared" si="6"/>
        <v>June</v>
      </c>
      <c r="E179" s="68" t="str">
        <f t="shared" si="7"/>
        <v>2022</v>
      </c>
      <c r="F179" s="58" t="s">
        <v>86</v>
      </c>
      <c r="G179" s="58">
        <v>57</v>
      </c>
      <c r="H179" s="59">
        <v>14387</v>
      </c>
      <c r="I179" s="60">
        <f t="shared" si="8"/>
        <v>820059</v>
      </c>
    </row>
    <row r="180" spans="1:9" x14ac:dyDescent="0.25">
      <c r="A180" s="66">
        <v>44723</v>
      </c>
      <c r="B180" s="29" t="s">
        <v>80</v>
      </c>
      <c r="C180" s="29" t="s">
        <v>81</v>
      </c>
      <c r="D180" s="57" t="str">
        <f t="shared" si="6"/>
        <v>June</v>
      </c>
      <c r="E180" s="68" t="str">
        <f t="shared" si="7"/>
        <v>2022</v>
      </c>
      <c r="F180" s="58" t="s">
        <v>86</v>
      </c>
      <c r="G180" s="58">
        <v>165</v>
      </c>
      <c r="H180" s="59">
        <v>26238</v>
      </c>
      <c r="I180" s="60">
        <f t="shared" si="8"/>
        <v>4329270</v>
      </c>
    </row>
    <row r="181" spans="1:9" x14ac:dyDescent="0.25">
      <c r="A181" s="66">
        <v>44730</v>
      </c>
      <c r="B181" s="29" t="s">
        <v>82</v>
      </c>
      <c r="C181" s="29" t="s">
        <v>77</v>
      </c>
      <c r="D181" s="57" t="str">
        <f t="shared" si="6"/>
        <v>June</v>
      </c>
      <c r="E181" s="68" t="str">
        <f t="shared" si="7"/>
        <v>2022</v>
      </c>
      <c r="F181" s="58" t="s">
        <v>86</v>
      </c>
      <c r="G181" s="58">
        <v>195</v>
      </c>
      <c r="H181" s="59">
        <v>21943</v>
      </c>
      <c r="I181" s="60">
        <f t="shared" si="8"/>
        <v>4278885</v>
      </c>
    </row>
    <row r="182" spans="1:9" x14ac:dyDescent="0.25">
      <c r="A182" s="66">
        <v>44736</v>
      </c>
      <c r="B182" s="29" t="s">
        <v>84</v>
      </c>
      <c r="C182" s="29" t="s">
        <v>77</v>
      </c>
      <c r="D182" s="57" t="str">
        <f t="shared" si="6"/>
        <v>June</v>
      </c>
      <c r="E182" s="68" t="str">
        <f t="shared" si="7"/>
        <v>2022</v>
      </c>
      <c r="F182" s="58" t="s">
        <v>86</v>
      </c>
      <c r="G182" s="58">
        <v>182</v>
      </c>
      <c r="H182" s="59">
        <v>9451</v>
      </c>
      <c r="I182" s="60">
        <f t="shared" si="8"/>
        <v>1720082</v>
      </c>
    </row>
    <row r="183" spans="1:9" x14ac:dyDescent="0.25">
      <c r="A183" s="66">
        <v>44741</v>
      </c>
      <c r="B183" s="29" t="s">
        <v>85</v>
      </c>
      <c r="C183" s="29" t="s">
        <v>77</v>
      </c>
      <c r="D183" s="57" t="str">
        <f t="shared" si="6"/>
        <v>June</v>
      </c>
      <c r="E183" s="68" t="str">
        <f t="shared" si="7"/>
        <v>2022</v>
      </c>
      <c r="F183" s="58" t="s">
        <v>86</v>
      </c>
      <c r="G183" s="58">
        <v>158</v>
      </c>
      <c r="H183" s="59">
        <v>23411</v>
      </c>
      <c r="I183" s="60">
        <f t="shared" si="8"/>
        <v>3698938</v>
      </c>
    </row>
    <row r="184" spans="1:9" x14ac:dyDescent="0.25">
      <c r="A184" s="66">
        <v>44744</v>
      </c>
      <c r="B184" s="29" t="s">
        <v>76</v>
      </c>
      <c r="C184" s="29" t="s">
        <v>77</v>
      </c>
      <c r="D184" s="57" t="str">
        <f t="shared" si="6"/>
        <v>July</v>
      </c>
      <c r="E184" s="68" t="str">
        <f t="shared" si="7"/>
        <v>2022</v>
      </c>
      <c r="F184" s="58" t="s">
        <v>87</v>
      </c>
      <c r="G184" s="58">
        <v>152</v>
      </c>
      <c r="H184" s="59">
        <v>32143</v>
      </c>
      <c r="I184" s="60">
        <f t="shared" si="8"/>
        <v>4885736</v>
      </c>
    </row>
    <row r="185" spans="1:9" x14ac:dyDescent="0.25">
      <c r="A185" s="66">
        <v>44749</v>
      </c>
      <c r="B185" s="29" t="s">
        <v>79</v>
      </c>
      <c r="C185" s="29" t="s">
        <v>81</v>
      </c>
      <c r="D185" s="57" t="str">
        <f t="shared" si="6"/>
        <v>July</v>
      </c>
      <c r="E185" s="68" t="str">
        <f t="shared" si="7"/>
        <v>2022</v>
      </c>
      <c r="F185" s="58" t="s">
        <v>87</v>
      </c>
      <c r="G185" s="58">
        <v>102</v>
      </c>
      <c r="H185" s="59">
        <v>13817</v>
      </c>
      <c r="I185" s="60">
        <f t="shared" si="8"/>
        <v>1409334</v>
      </c>
    </row>
    <row r="186" spans="1:9" x14ac:dyDescent="0.25">
      <c r="A186" s="66">
        <v>44753</v>
      </c>
      <c r="B186" s="29" t="s">
        <v>80</v>
      </c>
      <c r="C186" s="29" t="s">
        <v>81</v>
      </c>
      <c r="D186" s="57" t="str">
        <f t="shared" si="6"/>
        <v>July</v>
      </c>
      <c r="E186" s="68" t="str">
        <f t="shared" si="7"/>
        <v>2022</v>
      </c>
      <c r="F186" s="58" t="s">
        <v>87</v>
      </c>
      <c r="G186" s="58">
        <v>149</v>
      </c>
      <c r="H186" s="59">
        <v>25001</v>
      </c>
      <c r="I186" s="60">
        <f t="shared" si="8"/>
        <v>3725149</v>
      </c>
    </row>
    <row r="187" spans="1:9" x14ac:dyDescent="0.25">
      <c r="A187" s="66">
        <v>44758</v>
      </c>
      <c r="B187" s="29" t="s">
        <v>82</v>
      </c>
      <c r="C187" s="29" t="s">
        <v>83</v>
      </c>
      <c r="D187" s="57" t="str">
        <f t="shared" si="6"/>
        <v>July</v>
      </c>
      <c r="E187" s="68" t="str">
        <f t="shared" si="7"/>
        <v>2022</v>
      </c>
      <c r="F187" s="58" t="s">
        <v>87</v>
      </c>
      <c r="G187" s="58">
        <v>200</v>
      </c>
      <c r="H187" s="59">
        <v>21836</v>
      </c>
      <c r="I187" s="60">
        <f t="shared" si="8"/>
        <v>4367200</v>
      </c>
    </row>
    <row r="188" spans="1:9" x14ac:dyDescent="0.25">
      <c r="A188" s="66">
        <v>44765</v>
      </c>
      <c r="B188" s="29" t="s">
        <v>84</v>
      </c>
      <c r="C188" s="29" t="s">
        <v>77</v>
      </c>
      <c r="D188" s="57" t="str">
        <f t="shared" si="6"/>
        <v>July</v>
      </c>
      <c r="E188" s="68" t="str">
        <f t="shared" si="7"/>
        <v>2022</v>
      </c>
      <c r="F188" s="58" t="s">
        <v>87</v>
      </c>
      <c r="G188" s="58">
        <v>53</v>
      </c>
      <c r="H188" s="59">
        <v>9751</v>
      </c>
      <c r="I188" s="60">
        <f t="shared" si="8"/>
        <v>516803</v>
      </c>
    </row>
    <row r="189" spans="1:9" x14ac:dyDescent="0.25">
      <c r="A189" s="66">
        <v>44770</v>
      </c>
      <c r="B189" s="29" t="s">
        <v>85</v>
      </c>
      <c r="C189" s="29" t="s">
        <v>77</v>
      </c>
      <c r="D189" s="57" t="str">
        <f t="shared" si="6"/>
        <v>July</v>
      </c>
      <c r="E189" s="68" t="str">
        <f t="shared" si="7"/>
        <v>2022</v>
      </c>
      <c r="F189" s="58" t="s">
        <v>87</v>
      </c>
      <c r="G189" s="58">
        <v>186</v>
      </c>
      <c r="H189" s="59">
        <v>24751</v>
      </c>
      <c r="I189" s="60">
        <f t="shared" si="8"/>
        <v>4603686</v>
      </c>
    </row>
    <row r="190" spans="1:9" x14ac:dyDescent="0.25">
      <c r="A190" s="66">
        <v>44777</v>
      </c>
      <c r="B190" s="29" t="s">
        <v>76</v>
      </c>
      <c r="C190" s="29" t="s">
        <v>83</v>
      </c>
      <c r="D190" s="57" t="str">
        <f t="shared" si="6"/>
        <v>August</v>
      </c>
      <c r="E190" s="68" t="str">
        <f t="shared" si="7"/>
        <v>2022</v>
      </c>
      <c r="F190" s="58" t="s">
        <v>87</v>
      </c>
      <c r="G190" s="58">
        <v>161</v>
      </c>
      <c r="H190" s="59">
        <v>29145</v>
      </c>
      <c r="I190" s="60">
        <f t="shared" si="8"/>
        <v>4692345</v>
      </c>
    </row>
    <row r="191" spans="1:9" x14ac:dyDescent="0.25">
      <c r="A191" s="66">
        <v>44783</v>
      </c>
      <c r="B191" s="29" t="s">
        <v>79</v>
      </c>
      <c r="C191" s="29" t="s">
        <v>83</v>
      </c>
      <c r="D191" s="57" t="str">
        <f t="shared" si="6"/>
        <v>August</v>
      </c>
      <c r="E191" s="68" t="str">
        <f t="shared" si="7"/>
        <v>2022</v>
      </c>
      <c r="F191" s="58" t="s">
        <v>87</v>
      </c>
      <c r="G191" s="58">
        <v>182</v>
      </c>
      <c r="H191" s="59">
        <v>13560</v>
      </c>
      <c r="I191" s="60">
        <f t="shared" si="8"/>
        <v>2467920</v>
      </c>
    </row>
    <row r="192" spans="1:9" x14ac:dyDescent="0.25">
      <c r="A192" s="66">
        <v>44784</v>
      </c>
      <c r="B192" s="29" t="s">
        <v>80</v>
      </c>
      <c r="C192" s="29" t="s">
        <v>81</v>
      </c>
      <c r="D192" s="57" t="str">
        <f t="shared" si="6"/>
        <v>August</v>
      </c>
      <c r="E192" s="68" t="str">
        <f t="shared" si="7"/>
        <v>2022</v>
      </c>
      <c r="F192" s="58" t="s">
        <v>87</v>
      </c>
      <c r="G192" s="58">
        <v>99</v>
      </c>
      <c r="H192" s="59">
        <v>26867</v>
      </c>
      <c r="I192" s="60">
        <f t="shared" si="8"/>
        <v>2659833</v>
      </c>
    </row>
    <row r="193" spans="1:9" x14ac:dyDescent="0.25">
      <c r="A193" s="66">
        <v>44792</v>
      </c>
      <c r="B193" s="29" t="s">
        <v>82</v>
      </c>
      <c r="C193" s="29" t="s">
        <v>81</v>
      </c>
      <c r="D193" s="57" t="str">
        <f t="shared" si="6"/>
        <v>August</v>
      </c>
      <c r="E193" s="68" t="str">
        <f t="shared" si="7"/>
        <v>2022</v>
      </c>
      <c r="F193" s="58" t="s">
        <v>87</v>
      </c>
      <c r="G193" s="58">
        <v>138</v>
      </c>
      <c r="H193" s="59">
        <v>21498</v>
      </c>
      <c r="I193" s="60">
        <f t="shared" si="8"/>
        <v>2966724</v>
      </c>
    </row>
    <row r="194" spans="1:9" x14ac:dyDescent="0.25">
      <c r="A194" s="66">
        <v>44796</v>
      </c>
      <c r="B194" s="29" t="s">
        <v>84</v>
      </c>
      <c r="C194" s="29" t="s">
        <v>83</v>
      </c>
      <c r="D194" s="57" t="str">
        <f t="shared" si="6"/>
        <v>August</v>
      </c>
      <c r="E194" s="68" t="str">
        <f t="shared" si="7"/>
        <v>2022</v>
      </c>
      <c r="F194" s="58" t="s">
        <v>87</v>
      </c>
      <c r="G194" s="58">
        <v>68</v>
      </c>
      <c r="H194" s="59">
        <v>8305</v>
      </c>
      <c r="I194" s="60">
        <f t="shared" si="8"/>
        <v>564740</v>
      </c>
    </row>
    <row r="195" spans="1:9" x14ac:dyDescent="0.25">
      <c r="A195" s="66">
        <v>44800</v>
      </c>
      <c r="B195" s="29" t="s">
        <v>85</v>
      </c>
      <c r="C195" s="29" t="s">
        <v>81</v>
      </c>
      <c r="D195" s="57" t="str">
        <f t="shared" si="6"/>
        <v>August</v>
      </c>
      <c r="E195" s="68" t="str">
        <f t="shared" si="7"/>
        <v>2022</v>
      </c>
      <c r="F195" s="58" t="s">
        <v>87</v>
      </c>
      <c r="G195" s="58">
        <v>87</v>
      </c>
      <c r="H195" s="59">
        <v>23411</v>
      </c>
      <c r="I195" s="60">
        <f t="shared" si="8"/>
        <v>2036757</v>
      </c>
    </row>
    <row r="196" spans="1:9" x14ac:dyDescent="0.25">
      <c r="A196" s="66">
        <v>44809</v>
      </c>
      <c r="B196" s="29" t="s">
        <v>76</v>
      </c>
      <c r="C196" s="29" t="s">
        <v>81</v>
      </c>
      <c r="D196" s="57" t="str">
        <f t="shared" ref="D196:D219" si="9">TEXT(A196,"mmmm")</f>
        <v>September</v>
      </c>
      <c r="E196" s="68" t="str">
        <f t="shared" ref="E196:E219" si="10">TEXT(A196,"yyyy")</f>
        <v>2022</v>
      </c>
      <c r="F196" s="58" t="s">
        <v>87</v>
      </c>
      <c r="G196" s="58">
        <v>140</v>
      </c>
      <c r="H196" s="59">
        <v>33820</v>
      </c>
      <c r="I196" s="60">
        <f t="shared" ref="I196:I219" si="11">G196*H196</f>
        <v>4734800</v>
      </c>
    </row>
    <row r="197" spans="1:9" x14ac:dyDescent="0.25">
      <c r="A197" s="66">
        <v>44810</v>
      </c>
      <c r="B197" s="29" t="s">
        <v>79</v>
      </c>
      <c r="C197" s="29" t="s">
        <v>77</v>
      </c>
      <c r="D197" s="57" t="str">
        <f t="shared" si="9"/>
        <v>September</v>
      </c>
      <c r="E197" s="68" t="str">
        <f t="shared" si="10"/>
        <v>2022</v>
      </c>
      <c r="F197" s="58" t="s">
        <v>87</v>
      </c>
      <c r="G197" s="58">
        <v>66</v>
      </c>
      <c r="H197" s="59">
        <v>14119</v>
      </c>
      <c r="I197" s="60">
        <f t="shared" si="11"/>
        <v>931854</v>
      </c>
    </row>
    <row r="198" spans="1:9" x14ac:dyDescent="0.25">
      <c r="A198" s="66">
        <v>44818</v>
      </c>
      <c r="B198" s="29" t="s">
        <v>80</v>
      </c>
      <c r="C198" s="29" t="s">
        <v>81</v>
      </c>
      <c r="D198" s="57" t="str">
        <f t="shared" si="9"/>
        <v>September</v>
      </c>
      <c r="E198" s="68" t="str">
        <f t="shared" si="10"/>
        <v>2022</v>
      </c>
      <c r="F198" s="58" t="s">
        <v>87</v>
      </c>
      <c r="G198" s="58">
        <v>182</v>
      </c>
      <c r="H198" s="59">
        <v>29187</v>
      </c>
      <c r="I198" s="60">
        <f t="shared" si="11"/>
        <v>5312034</v>
      </c>
    </row>
    <row r="199" spans="1:9" x14ac:dyDescent="0.25">
      <c r="A199" s="66">
        <v>44820</v>
      </c>
      <c r="B199" s="29" t="s">
        <v>82</v>
      </c>
      <c r="C199" s="29" t="s">
        <v>83</v>
      </c>
      <c r="D199" s="57" t="str">
        <f t="shared" si="9"/>
        <v>September</v>
      </c>
      <c r="E199" s="68" t="str">
        <f t="shared" si="10"/>
        <v>2022</v>
      </c>
      <c r="F199" s="58" t="s">
        <v>87</v>
      </c>
      <c r="G199" s="58">
        <v>168</v>
      </c>
      <c r="H199" s="59">
        <v>21500</v>
      </c>
      <c r="I199" s="60">
        <f t="shared" si="11"/>
        <v>3612000</v>
      </c>
    </row>
    <row r="200" spans="1:9" x14ac:dyDescent="0.25">
      <c r="A200" s="66">
        <v>44826</v>
      </c>
      <c r="B200" s="29" t="s">
        <v>84</v>
      </c>
      <c r="C200" s="29" t="s">
        <v>83</v>
      </c>
      <c r="D200" s="57" t="str">
        <f t="shared" si="9"/>
        <v>September</v>
      </c>
      <c r="E200" s="68" t="str">
        <f t="shared" si="10"/>
        <v>2022</v>
      </c>
      <c r="F200" s="58" t="s">
        <v>87</v>
      </c>
      <c r="G200" s="58">
        <v>148</v>
      </c>
      <c r="H200" s="59">
        <v>8215</v>
      </c>
      <c r="I200" s="60">
        <f t="shared" si="11"/>
        <v>1215820</v>
      </c>
    </row>
    <row r="201" spans="1:9" x14ac:dyDescent="0.25">
      <c r="A201" s="66">
        <v>44830</v>
      </c>
      <c r="B201" s="29" t="s">
        <v>85</v>
      </c>
      <c r="C201" s="29" t="s">
        <v>77</v>
      </c>
      <c r="D201" s="57" t="str">
        <f t="shared" si="9"/>
        <v>September</v>
      </c>
      <c r="E201" s="68" t="str">
        <f t="shared" si="10"/>
        <v>2022</v>
      </c>
      <c r="F201" s="58" t="s">
        <v>87</v>
      </c>
      <c r="G201" s="58">
        <v>153</v>
      </c>
      <c r="H201" s="59">
        <v>24888</v>
      </c>
      <c r="I201" s="60">
        <f t="shared" si="11"/>
        <v>3807864</v>
      </c>
    </row>
    <row r="202" spans="1:9" x14ac:dyDescent="0.25">
      <c r="A202" s="66">
        <v>44838</v>
      </c>
      <c r="B202" s="29" t="s">
        <v>76</v>
      </c>
      <c r="C202" s="29" t="s">
        <v>81</v>
      </c>
      <c r="D202" s="57" t="str">
        <f t="shared" si="9"/>
        <v>October</v>
      </c>
      <c r="E202" s="68" t="str">
        <f t="shared" si="10"/>
        <v>2022</v>
      </c>
      <c r="F202" s="58" t="s">
        <v>88</v>
      </c>
      <c r="G202" s="58">
        <v>162</v>
      </c>
      <c r="H202" s="59">
        <v>25193</v>
      </c>
      <c r="I202" s="60">
        <f t="shared" si="11"/>
        <v>4081266</v>
      </c>
    </row>
    <row r="203" spans="1:9" x14ac:dyDescent="0.25">
      <c r="A203" s="66">
        <v>44841</v>
      </c>
      <c r="B203" s="29" t="s">
        <v>79</v>
      </c>
      <c r="C203" s="29" t="s">
        <v>81</v>
      </c>
      <c r="D203" s="57" t="str">
        <f t="shared" si="9"/>
        <v>October</v>
      </c>
      <c r="E203" s="68" t="str">
        <f t="shared" si="10"/>
        <v>2022</v>
      </c>
      <c r="F203" s="58" t="s">
        <v>88</v>
      </c>
      <c r="G203" s="58">
        <v>143</v>
      </c>
      <c r="H203" s="59">
        <v>13838</v>
      </c>
      <c r="I203" s="60">
        <f t="shared" si="11"/>
        <v>1978834</v>
      </c>
    </row>
    <row r="204" spans="1:9" x14ac:dyDescent="0.25">
      <c r="A204" s="66">
        <v>44848</v>
      </c>
      <c r="B204" s="29" t="s">
        <v>80</v>
      </c>
      <c r="C204" s="29" t="s">
        <v>83</v>
      </c>
      <c r="D204" s="57" t="str">
        <f t="shared" si="9"/>
        <v>October</v>
      </c>
      <c r="E204" s="68" t="str">
        <f t="shared" si="10"/>
        <v>2022</v>
      </c>
      <c r="F204" s="58" t="s">
        <v>88</v>
      </c>
      <c r="G204" s="58">
        <v>92</v>
      </c>
      <c r="H204" s="59">
        <v>22807</v>
      </c>
      <c r="I204" s="60">
        <f t="shared" si="11"/>
        <v>2098244</v>
      </c>
    </row>
    <row r="205" spans="1:9" x14ac:dyDescent="0.25">
      <c r="A205" s="66">
        <v>44854</v>
      </c>
      <c r="B205" s="29" t="s">
        <v>82</v>
      </c>
      <c r="C205" s="29" t="s">
        <v>83</v>
      </c>
      <c r="D205" s="57" t="str">
        <f t="shared" si="9"/>
        <v>October</v>
      </c>
      <c r="E205" s="68" t="str">
        <f t="shared" si="10"/>
        <v>2022</v>
      </c>
      <c r="F205" s="58" t="s">
        <v>88</v>
      </c>
      <c r="G205" s="58">
        <v>121</v>
      </c>
      <c r="H205" s="59">
        <v>22254</v>
      </c>
      <c r="I205" s="60">
        <f t="shared" si="11"/>
        <v>2692734</v>
      </c>
    </row>
    <row r="206" spans="1:9" x14ac:dyDescent="0.25">
      <c r="A206" s="66">
        <v>44857</v>
      </c>
      <c r="B206" s="29" t="s">
        <v>84</v>
      </c>
      <c r="C206" s="29" t="s">
        <v>77</v>
      </c>
      <c r="D206" s="57" t="str">
        <f t="shared" si="9"/>
        <v>October</v>
      </c>
      <c r="E206" s="68" t="str">
        <f t="shared" si="10"/>
        <v>2022</v>
      </c>
      <c r="F206" s="58" t="s">
        <v>88</v>
      </c>
      <c r="G206" s="58">
        <v>52</v>
      </c>
      <c r="H206" s="59">
        <v>9234</v>
      </c>
      <c r="I206" s="60">
        <f t="shared" si="11"/>
        <v>480168</v>
      </c>
    </row>
    <row r="207" spans="1:9" x14ac:dyDescent="0.25">
      <c r="A207" s="66">
        <v>44862</v>
      </c>
      <c r="B207" s="29" t="s">
        <v>85</v>
      </c>
      <c r="C207" s="29" t="s">
        <v>81</v>
      </c>
      <c r="D207" s="57" t="str">
        <f t="shared" si="9"/>
        <v>October</v>
      </c>
      <c r="E207" s="68" t="str">
        <f t="shared" si="10"/>
        <v>2022</v>
      </c>
      <c r="F207" s="58" t="s">
        <v>88</v>
      </c>
      <c r="G207" s="58">
        <v>93</v>
      </c>
      <c r="H207" s="59">
        <v>24481</v>
      </c>
      <c r="I207" s="60">
        <f t="shared" si="11"/>
        <v>2276733</v>
      </c>
    </row>
    <row r="208" spans="1:9" x14ac:dyDescent="0.25">
      <c r="A208" s="66">
        <v>44868</v>
      </c>
      <c r="B208" s="29" t="s">
        <v>76</v>
      </c>
      <c r="C208" s="29" t="s">
        <v>81</v>
      </c>
      <c r="D208" s="57" t="str">
        <f t="shared" si="9"/>
        <v>November</v>
      </c>
      <c r="E208" s="68" t="str">
        <f t="shared" si="10"/>
        <v>2022</v>
      </c>
      <c r="F208" s="58" t="s">
        <v>88</v>
      </c>
      <c r="G208" s="58">
        <v>191</v>
      </c>
      <c r="H208" s="59">
        <v>27063</v>
      </c>
      <c r="I208" s="60">
        <f t="shared" si="11"/>
        <v>5169033</v>
      </c>
    </row>
    <row r="209" spans="1:9" x14ac:dyDescent="0.25">
      <c r="A209" s="66">
        <v>44873</v>
      </c>
      <c r="B209" s="29" t="s">
        <v>79</v>
      </c>
      <c r="C209" s="29" t="s">
        <v>81</v>
      </c>
      <c r="D209" s="57" t="str">
        <f t="shared" si="9"/>
        <v>November</v>
      </c>
      <c r="E209" s="68" t="str">
        <f t="shared" si="10"/>
        <v>2022</v>
      </c>
      <c r="F209" s="58" t="s">
        <v>88</v>
      </c>
      <c r="G209" s="58">
        <v>196</v>
      </c>
      <c r="H209" s="59">
        <v>13331</v>
      </c>
      <c r="I209" s="60">
        <f t="shared" si="11"/>
        <v>2612876</v>
      </c>
    </row>
    <row r="210" spans="1:9" x14ac:dyDescent="0.25">
      <c r="A210" s="66">
        <v>44880</v>
      </c>
      <c r="B210" s="29" t="s">
        <v>80</v>
      </c>
      <c r="C210" s="29" t="s">
        <v>83</v>
      </c>
      <c r="D210" s="57" t="str">
        <f t="shared" si="9"/>
        <v>November</v>
      </c>
      <c r="E210" s="68" t="str">
        <f t="shared" si="10"/>
        <v>2022</v>
      </c>
      <c r="F210" s="58" t="s">
        <v>88</v>
      </c>
      <c r="G210" s="58">
        <v>113</v>
      </c>
      <c r="H210" s="59">
        <v>26947</v>
      </c>
      <c r="I210" s="60">
        <f t="shared" si="11"/>
        <v>3045011</v>
      </c>
    </row>
    <row r="211" spans="1:9" x14ac:dyDescent="0.25">
      <c r="A211" s="66">
        <v>44882</v>
      </c>
      <c r="B211" s="29" t="s">
        <v>82</v>
      </c>
      <c r="C211" s="29" t="s">
        <v>81</v>
      </c>
      <c r="D211" s="57" t="str">
        <f t="shared" si="9"/>
        <v>November</v>
      </c>
      <c r="E211" s="68" t="str">
        <f t="shared" si="10"/>
        <v>2022</v>
      </c>
      <c r="F211" s="58" t="s">
        <v>88</v>
      </c>
      <c r="G211" s="58">
        <v>52</v>
      </c>
      <c r="H211" s="59">
        <v>21943</v>
      </c>
      <c r="I211" s="60">
        <f t="shared" si="11"/>
        <v>1141036</v>
      </c>
    </row>
    <row r="212" spans="1:9" x14ac:dyDescent="0.25">
      <c r="A212" s="66">
        <v>44886</v>
      </c>
      <c r="B212" s="29" t="s">
        <v>84</v>
      </c>
      <c r="C212" s="29" t="s">
        <v>81</v>
      </c>
      <c r="D212" s="57" t="str">
        <f t="shared" si="9"/>
        <v>November</v>
      </c>
      <c r="E212" s="68" t="str">
        <f t="shared" si="10"/>
        <v>2022</v>
      </c>
      <c r="F212" s="58" t="s">
        <v>88</v>
      </c>
      <c r="G212" s="58">
        <v>167</v>
      </c>
      <c r="H212" s="59">
        <v>9881</v>
      </c>
      <c r="I212" s="60">
        <f t="shared" si="11"/>
        <v>1650127</v>
      </c>
    </row>
    <row r="213" spans="1:9" x14ac:dyDescent="0.25">
      <c r="A213" s="66">
        <v>44892</v>
      </c>
      <c r="B213" s="29" t="s">
        <v>85</v>
      </c>
      <c r="C213" s="29" t="s">
        <v>77</v>
      </c>
      <c r="D213" s="57" t="str">
        <f t="shared" si="9"/>
        <v>November</v>
      </c>
      <c r="E213" s="68" t="str">
        <f t="shared" si="10"/>
        <v>2022</v>
      </c>
      <c r="F213" s="58" t="s">
        <v>88</v>
      </c>
      <c r="G213" s="58">
        <v>127</v>
      </c>
      <c r="H213" s="59">
        <v>20200</v>
      </c>
      <c r="I213" s="60">
        <f t="shared" si="11"/>
        <v>2565400</v>
      </c>
    </row>
    <row r="214" spans="1:9" x14ac:dyDescent="0.25">
      <c r="A214" s="66">
        <v>44899</v>
      </c>
      <c r="B214" s="29" t="s">
        <v>76</v>
      </c>
      <c r="C214" s="29" t="s">
        <v>77</v>
      </c>
      <c r="D214" s="57" t="str">
        <f t="shared" si="9"/>
        <v>December</v>
      </c>
      <c r="E214" s="68" t="str">
        <f t="shared" si="10"/>
        <v>2022</v>
      </c>
      <c r="F214" s="58" t="s">
        <v>88</v>
      </c>
      <c r="G214" s="58">
        <v>154</v>
      </c>
      <c r="H214" s="59">
        <v>29784</v>
      </c>
      <c r="I214" s="60">
        <f t="shared" si="11"/>
        <v>4586736</v>
      </c>
    </row>
    <row r="215" spans="1:9" x14ac:dyDescent="0.25">
      <c r="A215" s="66">
        <v>44902</v>
      </c>
      <c r="B215" s="29" t="s">
        <v>79</v>
      </c>
      <c r="C215" s="29" t="s">
        <v>77</v>
      </c>
      <c r="D215" s="57" t="str">
        <f t="shared" si="9"/>
        <v>December</v>
      </c>
      <c r="E215" s="68" t="str">
        <f t="shared" si="10"/>
        <v>2022</v>
      </c>
      <c r="F215" s="58" t="s">
        <v>88</v>
      </c>
      <c r="G215" s="58">
        <v>77</v>
      </c>
      <c r="H215" s="59">
        <v>13604</v>
      </c>
      <c r="I215" s="60">
        <f t="shared" si="11"/>
        <v>1047508</v>
      </c>
    </row>
    <row r="216" spans="1:9" x14ac:dyDescent="0.25">
      <c r="A216" s="66">
        <v>44907</v>
      </c>
      <c r="B216" s="29" t="s">
        <v>80</v>
      </c>
      <c r="C216" s="29" t="s">
        <v>81</v>
      </c>
      <c r="D216" s="57" t="str">
        <f t="shared" si="9"/>
        <v>December</v>
      </c>
      <c r="E216" s="68" t="str">
        <f t="shared" si="10"/>
        <v>2022</v>
      </c>
      <c r="F216" s="58" t="s">
        <v>88</v>
      </c>
      <c r="G216" s="58">
        <v>104</v>
      </c>
      <c r="H216" s="59">
        <v>24709</v>
      </c>
      <c r="I216" s="60">
        <f t="shared" si="11"/>
        <v>2569736</v>
      </c>
    </row>
    <row r="217" spans="1:9" x14ac:dyDescent="0.25">
      <c r="A217" s="66">
        <v>44913</v>
      </c>
      <c r="B217" s="29" t="s">
        <v>82</v>
      </c>
      <c r="C217" s="29" t="s">
        <v>83</v>
      </c>
      <c r="D217" s="57" t="str">
        <f t="shared" si="9"/>
        <v>December</v>
      </c>
      <c r="E217" s="68" t="str">
        <f t="shared" si="10"/>
        <v>2022</v>
      </c>
      <c r="F217" s="58" t="s">
        <v>88</v>
      </c>
      <c r="G217" s="58">
        <v>124</v>
      </c>
      <c r="H217" s="59">
        <v>22074</v>
      </c>
      <c r="I217" s="60">
        <f t="shared" si="11"/>
        <v>2737176</v>
      </c>
    </row>
    <row r="218" spans="1:9" x14ac:dyDescent="0.25">
      <c r="A218" s="66">
        <v>44917</v>
      </c>
      <c r="B218" s="29" t="s">
        <v>84</v>
      </c>
      <c r="C218" s="29" t="s">
        <v>77</v>
      </c>
      <c r="D218" s="57" t="str">
        <f t="shared" si="9"/>
        <v>December</v>
      </c>
      <c r="E218" s="68" t="str">
        <f t="shared" si="10"/>
        <v>2022</v>
      </c>
      <c r="F218" s="58" t="s">
        <v>88</v>
      </c>
      <c r="G218" s="58">
        <v>128</v>
      </c>
      <c r="H218" s="59">
        <v>8965</v>
      </c>
      <c r="I218" s="60">
        <f t="shared" si="11"/>
        <v>1147520</v>
      </c>
    </row>
    <row r="219" spans="1:9" x14ac:dyDescent="0.25">
      <c r="A219" s="67">
        <v>44921</v>
      </c>
      <c r="B219" s="61" t="s">
        <v>85</v>
      </c>
      <c r="C219" s="61" t="s">
        <v>81</v>
      </c>
      <c r="D219" s="62" t="str">
        <f t="shared" si="9"/>
        <v>December</v>
      </c>
      <c r="E219" s="69" t="str">
        <f t="shared" si="10"/>
        <v>2022</v>
      </c>
      <c r="F219" s="63" t="s">
        <v>88</v>
      </c>
      <c r="G219" s="63">
        <v>191</v>
      </c>
      <c r="H219" s="64">
        <v>22493</v>
      </c>
      <c r="I219" s="65">
        <f t="shared" si="11"/>
        <v>4296163</v>
      </c>
    </row>
  </sheetData>
  <mergeCells count="1">
    <mergeCell ref="A1:I1"/>
  </mergeCells>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3AB05-9362-4E8A-B9B9-F666DBE7813C}">
  <dimension ref="A1:I109"/>
  <sheetViews>
    <sheetView workbookViewId="0">
      <selection activeCell="I1" sqref="I1:I2"/>
    </sheetView>
  </sheetViews>
  <sheetFormatPr defaultRowHeight="15" x14ac:dyDescent="0.25"/>
  <cols>
    <col min="6" max="6" width="14.28515625" customWidth="1"/>
    <col min="7" max="7" width="14.42578125" customWidth="1"/>
    <col min="8" max="8" width="16.140625" customWidth="1"/>
    <col min="9" max="9" width="18" customWidth="1"/>
  </cols>
  <sheetData>
    <row r="1" spans="1:9" x14ac:dyDescent="0.25">
      <c r="A1" s="72" t="s">
        <v>94</v>
      </c>
      <c r="B1" s="72" t="s">
        <v>95</v>
      </c>
      <c r="C1" s="72" t="s">
        <v>96</v>
      </c>
      <c r="D1" s="72" t="s">
        <v>97</v>
      </c>
      <c r="E1" s="72" t="s">
        <v>98</v>
      </c>
      <c r="F1" s="72" t="s">
        <v>99</v>
      </c>
      <c r="G1" s="72" t="s">
        <v>100</v>
      </c>
      <c r="H1" s="72" t="s">
        <v>101</v>
      </c>
      <c r="I1" s="76"/>
    </row>
    <row r="2" spans="1:9" x14ac:dyDescent="0.25">
      <c r="A2" s="73" t="s">
        <v>90</v>
      </c>
      <c r="B2" s="73" t="s">
        <v>102</v>
      </c>
      <c r="C2" s="73" t="s">
        <v>103</v>
      </c>
      <c r="D2" s="73" t="s">
        <v>104</v>
      </c>
      <c r="E2" s="73">
        <v>12</v>
      </c>
      <c r="F2" s="74">
        <v>45382</v>
      </c>
      <c r="G2" s="73">
        <v>1488000000</v>
      </c>
      <c r="H2" s="73">
        <v>996000000</v>
      </c>
      <c r="I2" s="75"/>
    </row>
    <row r="3" spans="1:9" x14ac:dyDescent="0.25">
      <c r="A3" s="73" t="s">
        <v>91</v>
      </c>
      <c r="B3" s="73" t="s">
        <v>102</v>
      </c>
      <c r="C3" s="73" t="s">
        <v>105</v>
      </c>
      <c r="D3" s="73" t="s">
        <v>104</v>
      </c>
      <c r="E3" s="73">
        <v>12</v>
      </c>
      <c r="F3" s="74">
        <v>45350</v>
      </c>
      <c r="G3" s="73">
        <v>1680000000</v>
      </c>
      <c r="H3" s="73">
        <v>1020000000</v>
      </c>
    </row>
    <row r="4" spans="1:9" x14ac:dyDescent="0.25">
      <c r="A4" s="73" t="s">
        <v>92</v>
      </c>
      <c r="B4" s="73" t="s">
        <v>102</v>
      </c>
      <c r="C4" s="73" t="s">
        <v>106</v>
      </c>
      <c r="D4" s="73" t="s">
        <v>104</v>
      </c>
      <c r="E4" s="73">
        <v>3</v>
      </c>
      <c r="F4" s="74">
        <v>45322</v>
      </c>
      <c r="G4" s="73">
        <v>1254000000</v>
      </c>
      <c r="H4" s="73">
        <v>957000000</v>
      </c>
    </row>
    <row r="5" spans="1:9" x14ac:dyDescent="0.25">
      <c r="A5" s="73" t="s">
        <v>93</v>
      </c>
      <c r="B5" s="73" t="s">
        <v>107</v>
      </c>
      <c r="C5" s="73" t="s">
        <v>108</v>
      </c>
      <c r="D5" s="73" t="s">
        <v>104</v>
      </c>
      <c r="E5" s="73">
        <v>6</v>
      </c>
      <c r="F5" s="74">
        <v>45382</v>
      </c>
      <c r="G5" s="73">
        <v>840000000</v>
      </c>
      <c r="H5" s="73">
        <v>486000000</v>
      </c>
    </row>
    <row r="6" spans="1:9" x14ac:dyDescent="0.25">
      <c r="A6" s="73" t="s">
        <v>93</v>
      </c>
      <c r="B6" s="73" t="s">
        <v>107</v>
      </c>
      <c r="C6" s="73" t="s">
        <v>109</v>
      </c>
      <c r="D6" s="73" t="s">
        <v>104</v>
      </c>
      <c r="E6" s="73">
        <v>7</v>
      </c>
      <c r="F6" s="74">
        <v>45350</v>
      </c>
      <c r="G6" s="73">
        <v>868000000</v>
      </c>
      <c r="H6" s="73">
        <v>602000000</v>
      </c>
    </row>
    <row r="7" spans="1:9" x14ac:dyDescent="0.25">
      <c r="A7" s="73" t="s">
        <v>90</v>
      </c>
      <c r="B7" s="73" t="s">
        <v>107</v>
      </c>
      <c r="C7" s="73" t="s">
        <v>110</v>
      </c>
      <c r="D7" s="73" t="s">
        <v>104</v>
      </c>
      <c r="E7" s="73">
        <v>10</v>
      </c>
      <c r="F7" s="74">
        <v>45322</v>
      </c>
      <c r="G7" s="73">
        <v>1500000000</v>
      </c>
      <c r="H7" s="73">
        <v>810000000</v>
      </c>
    </row>
    <row r="8" spans="1:9" x14ac:dyDescent="0.25">
      <c r="A8" s="73" t="s">
        <v>91</v>
      </c>
      <c r="B8" s="73" t="s">
        <v>111</v>
      </c>
      <c r="C8" s="73" t="s">
        <v>112</v>
      </c>
      <c r="D8" s="73" t="s">
        <v>104</v>
      </c>
      <c r="E8" s="73">
        <v>10</v>
      </c>
      <c r="F8" s="74">
        <v>45382</v>
      </c>
      <c r="G8" s="73">
        <v>1490000000</v>
      </c>
      <c r="H8" s="73">
        <v>850000000</v>
      </c>
    </row>
    <row r="9" spans="1:9" x14ac:dyDescent="0.25">
      <c r="A9" s="73" t="s">
        <v>92</v>
      </c>
      <c r="B9" s="73" t="s">
        <v>111</v>
      </c>
      <c r="C9" s="73" t="s">
        <v>113</v>
      </c>
      <c r="D9" s="73" t="s">
        <v>104</v>
      </c>
      <c r="E9" s="73">
        <v>5</v>
      </c>
      <c r="F9" s="74">
        <v>45350</v>
      </c>
      <c r="G9" s="73">
        <v>585000000</v>
      </c>
      <c r="H9" s="73">
        <v>450000000</v>
      </c>
    </row>
    <row r="10" spans="1:9" x14ac:dyDescent="0.25">
      <c r="A10" s="73" t="s">
        <v>90</v>
      </c>
      <c r="B10" s="73" t="s">
        <v>114</v>
      </c>
      <c r="C10" s="73" t="s">
        <v>115</v>
      </c>
      <c r="D10" s="73" t="s">
        <v>104</v>
      </c>
      <c r="E10" s="73">
        <v>11</v>
      </c>
      <c r="F10" s="74">
        <v>45322</v>
      </c>
      <c r="G10" s="73">
        <v>1287000000</v>
      </c>
      <c r="H10" s="73">
        <v>968000000</v>
      </c>
    </row>
    <row r="11" spans="1:9" x14ac:dyDescent="0.25">
      <c r="A11" s="73" t="s">
        <v>91</v>
      </c>
      <c r="B11" s="73" t="s">
        <v>114</v>
      </c>
      <c r="C11" s="73" t="s">
        <v>116</v>
      </c>
      <c r="D11" s="73" t="s">
        <v>104</v>
      </c>
      <c r="E11" s="73">
        <v>5</v>
      </c>
      <c r="F11" s="74">
        <v>45382</v>
      </c>
      <c r="G11" s="73">
        <v>715000000</v>
      </c>
      <c r="H11" s="73">
        <v>410000000</v>
      </c>
    </row>
    <row r="12" spans="1:9" x14ac:dyDescent="0.25">
      <c r="A12" s="73" t="s">
        <v>92</v>
      </c>
      <c r="B12" s="73" t="s">
        <v>117</v>
      </c>
      <c r="C12" s="73" t="s">
        <v>118</v>
      </c>
      <c r="D12" s="73" t="s">
        <v>104</v>
      </c>
      <c r="E12" s="73">
        <v>6</v>
      </c>
      <c r="F12" s="74">
        <v>45350</v>
      </c>
      <c r="G12" s="73">
        <v>708000000</v>
      </c>
      <c r="H12" s="73">
        <v>540000000</v>
      </c>
    </row>
    <row r="13" spans="1:9" x14ac:dyDescent="0.25">
      <c r="A13" s="73" t="s">
        <v>93</v>
      </c>
      <c r="B13" s="73" t="s">
        <v>117</v>
      </c>
      <c r="C13" s="73" t="s">
        <v>119</v>
      </c>
      <c r="D13" s="73" t="s">
        <v>104</v>
      </c>
      <c r="E13" s="73">
        <v>6</v>
      </c>
      <c r="F13" s="74">
        <v>45322</v>
      </c>
      <c r="G13" s="73">
        <v>798000000</v>
      </c>
      <c r="H13" s="73">
        <v>510000000</v>
      </c>
    </row>
    <row r="14" spans="1:9" x14ac:dyDescent="0.25">
      <c r="A14" s="73" t="s">
        <v>93</v>
      </c>
      <c r="B14" s="73" t="s">
        <v>102</v>
      </c>
      <c r="C14" s="73" t="s">
        <v>103</v>
      </c>
      <c r="D14" s="73" t="s">
        <v>104</v>
      </c>
      <c r="E14" s="73">
        <v>11</v>
      </c>
      <c r="F14" s="74">
        <v>45382</v>
      </c>
      <c r="G14" s="73">
        <v>1342000000</v>
      </c>
      <c r="H14" s="73">
        <v>979000000</v>
      </c>
    </row>
    <row r="15" spans="1:9" x14ac:dyDescent="0.25">
      <c r="A15" s="73" t="s">
        <v>90</v>
      </c>
      <c r="B15" s="73" t="s">
        <v>102</v>
      </c>
      <c r="C15" s="73" t="s">
        <v>105</v>
      </c>
      <c r="D15" s="73" t="s">
        <v>104</v>
      </c>
      <c r="E15" s="73">
        <v>12</v>
      </c>
      <c r="F15" s="74">
        <v>45350</v>
      </c>
      <c r="G15" s="73">
        <v>1464000000</v>
      </c>
      <c r="H15" s="73">
        <v>1008000000</v>
      </c>
    </row>
    <row r="16" spans="1:9" x14ac:dyDescent="0.25">
      <c r="A16" s="73" t="s">
        <v>91</v>
      </c>
      <c r="B16" s="73" t="s">
        <v>102</v>
      </c>
      <c r="C16" s="73" t="s">
        <v>106</v>
      </c>
      <c r="D16" s="73" t="s">
        <v>104</v>
      </c>
      <c r="E16" s="73">
        <v>2</v>
      </c>
      <c r="F16" s="74">
        <v>45322</v>
      </c>
      <c r="G16" s="73">
        <v>1595000000</v>
      </c>
      <c r="H16" s="73">
        <v>957000000</v>
      </c>
    </row>
    <row r="17" spans="1:8" x14ac:dyDescent="0.25">
      <c r="A17" s="73" t="s">
        <v>92</v>
      </c>
      <c r="B17" s="73" t="s">
        <v>107</v>
      </c>
      <c r="C17" s="73" t="s">
        <v>108</v>
      </c>
      <c r="D17" s="73" t="s">
        <v>104</v>
      </c>
      <c r="E17" s="73">
        <v>6</v>
      </c>
      <c r="F17" s="74">
        <v>45382</v>
      </c>
      <c r="G17" s="73">
        <v>864000000</v>
      </c>
      <c r="H17" s="73">
        <v>534000000</v>
      </c>
    </row>
    <row r="18" spans="1:8" x14ac:dyDescent="0.25">
      <c r="A18" s="73" t="s">
        <v>90</v>
      </c>
      <c r="B18" s="73" t="s">
        <v>107</v>
      </c>
      <c r="C18" s="73" t="s">
        <v>109</v>
      </c>
      <c r="D18" s="73" t="s">
        <v>104</v>
      </c>
      <c r="E18" s="73">
        <v>10</v>
      </c>
      <c r="F18" s="74">
        <v>45350</v>
      </c>
      <c r="G18" s="73">
        <v>1270000000</v>
      </c>
      <c r="H18" s="73">
        <v>850000000</v>
      </c>
    </row>
    <row r="19" spans="1:8" x14ac:dyDescent="0.25">
      <c r="A19" s="73" t="s">
        <v>91</v>
      </c>
      <c r="B19" s="73" t="s">
        <v>107</v>
      </c>
      <c r="C19" s="73" t="s">
        <v>110</v>
      </c>
      <c r="D19" s="73" t="s">
        <v>104</v>
      </c>
      <c r="E19" s="73">
        <v>8</v>
      </c>
      <c r="F19" s="74">
        <v>45322</v>
      </c>
      <c r="G19" s="73">
        <v>832000000</v>
      </c>
      <c r="H19" s="73">
        <v>664000000</v>
      </c>
    </row>
    <row r="20" spans="1:8" x14ac:dyDescent="0.25">
      <c r="A20" s="73" t="s">
        <v>92</v>
      </c>
      <c r="B20" s="73" t="s">
        <v>111</v>
      </c>
      <c r="C20" s="73" t="s">
        <v>112</v>
      </c>
      <c r="D20" s="73" t="s">
        <v>104</v>
      </c>
      <c r="E20" s="73">
        <v>7</v>
      </c>
      <c r="F20" s="74">
        <v>45382</v>
      </c>
      <c r="G20" s="73">
        <v>721000000</v>
      </c>
      <c r="H20" s="73">
        <v>623000000</v>
      </c>
    </row>
    <row r="21" spans="1:8" x14ac:dyDescent="0.25">
      <c r="A21" s="73" t="s">
        <v>93</v>
      </c>
      <c r="B21" s="73" t="s">
        <v>111</v>
      </c>
      <c r="C21" s="73" t="s">
        <v>113</v>
      </c>
      <c r="D21" s="73" t="s">
        <v>104</v>
      </c>
      <c r="E21" s="73">
        <v>9</v>
      </c>
      <c r="F21" s="74">
        <v>45350</v>
      </c>
      <c r="G21" s="73">
        <v>927000000</v>
      </c>
      <c r="H21" s="73">
        <v>810000000</v>
      </c>
    </row>
    <row r="22" spans="1:8" x14ac:dyDescent="0.25">
      <c r="A22" s="73" t="s">
        <v>93</v>
      </c>
      <c r="B22" s="73" t="s">
        <v>114</v>
      </c>
      <c r="C22" s="73" t="s">
        <v>115</v>
      </c>
      <c r="D22" s="73" t="s">
        <v>104</v>
      </c>
      <c r="E22" s="73">
        <v>12</v>
      </c>
      <c r="F22" s="74">
        <v>45322</v>
      </c>
      <c r="G22" s="73">
        <v>1608000000</v>
      </c>
      <c r="H22" s="73">
        <v>996000000</v>
      </c>
    </row>
    <row r="23" spans="1:8" x14ac:dyDescent="0.25">
      <c r="A23" s="73" t="s">
        <v>90</v>
      </c>
      <c r="B23" s="73" t="s">
        <v>114</v>
      </c>
      <c r="C23" s="73" t="s">
        <v>116</v>
      </c>
      <c r="D23" s="73" t="s">
        <v>104</v>
      </c>
      <c r="E23" s="73">
        <v>10</v>
      </c>
      <c r="F23" s="74">
        <v>45382</v>
      </c>
      <c r="G23" s="73">
        <v>1420000000</v>
      </c>
      <c r="H23" s="73">
        <v>900000000</v>
      </c>
    </row>
    <row r="24" spans="1:8" x14ac:dyDescent="0.25">
      <c r="A24" s="73" t="s">
        <v>91</v>
      </c>
      <c r="B24" s="73" t="s">
        <v>117</v>
      </c>
      <c r="C24" s="73" t="s">
        <v>118</v>
      </c>
      <c r="D24" s="73" t="s">
        <v>104</v>
      </c>
      <c r="E24" s="73">
        <v>9</v>
      </c>
      <c r="F24" s="74">
        <v>45350</v>
      </c>
      <c r="G24" s="73">
        <v>1314000000</v>
      </c>
      <c r="H24" s="73">
        <v>810000000</v>
      </c>
    </row>
    <row r="25" spans="1:8" x14ac:dyDescent="0.25">
      <c r="A25" s="73" t="s">
        <v>92</v>
      </c>
      <c r="B25" s="73" t="s">
        <v>117</v>
      </c>
      <c r="C25" s="73" t="s">
        <v>119</v>
      </c>
      <c r="D25" s="73" t="s">
        <v>104</v>
      </c>
      <c r="E25" s="73">
        <v>11</v>
      </c>
      <c r="F25" s="74">
        <v>45322</v>
      </c>
      <c r="G25" s="73">
        <v>1573000000</v>
      </c>
      <c r="H25" s="73">
        <v>924000000</v>
      </c>
    </row>
    <row r="26" spans="1:8" x14ac:dyDescent="0.25">
      <c r="A26" s="73" t="s">
        <v>90</v>
      </c>
      <c r="B26" s="73" t="s">
        <v>102</v>
      </c>
      <c r="C26" s="73" t="s">
        <v>103</v>
      </c>
      <c r="D26" s="73" t="s">
        <v>104</v>
      </c>
      <c r="E26" s="73">
        <v>6</v>
      </c>
      <c r="F26" s="74">
        <v>45382</v>
      </c>
      <c r="G26" s="73">
        <v>654000000</v>
      </c>
      <c r="H26" s="73">
        <v>504000000</v>
      </c>
    </row>
    <row r="27" spans="1:8" x14ac:dyDescent="0.25">
      <c r="A27" s="73" t="s">
        <v>91</v>
      </c>
      <c r="B27" s="73" t="s">
        <v>102</v>
      </c>
      <c r="C27" s="73" t="s">
        <v>105</v>
      </c>
      <c r="D27" s="73" t="s">
        <v>104</v>
      </c>
      <c r="E27" s="73">
        <v>6</v>
      </c>
      <c r="F27" s="74">
        <v>45350</v>
      </c>
      <c r="G27" s="73">
        <v>678000000</v>
      </c>
      <c r="H27" s="73">
        <v>516000000</v>
      </c>
    </row>
    <row r="28" spans="1:8" x14ac:dyDescent="0.25">
      <c r="A28" s="73" t="s">
        <v>92</v>
      </c>
      <c r="B28" s="73" t="s">
        <v>102</v>
      </c>
      <c r="C28" s="73" t="s">
        <v>106</v>
      </c>
      <c r="D28" s="73" t="s">
        <v>104</v>
      </c>
      <c r="E28" s="73">
        <v>4</v>
      </c>
      <c r="F28" s="74">
        <v>45322</v>
      </c>
      <c r="G28" s="73">
        <v>864000000</v>
      </c>
      <c r="H28" s="73">
        <v>522000000</v>
      </c>
    </row>
    <row r="29" spans="1:8" x14ac:dyDescent="0.25">
      <c r="A29" s="73" t="s">
        <v>93</v>
      </c>
      <c r="B29" s="73" t="s">
        <v>107</v>
      </c>
      <c r="C29" s="73" t="s">
        <v>108</v>
      </c>
      <c r="D29" s="73" t="s">
        <v>104</v>
      </c>
      <c r="E29" s="73">
        <v>5</v>
      </c>
      <c r="F29" s="74">
        <v>45382</v>
      </c>
      <c r="G29" s="73">
        <v>655000000</v>
      </c>
      <c r="H29" s="73">
        <v>450000000</v>
      </c>
    </row>
    <row r="30" spans="1:8" x14ac:dyDescent="0.25">
      <c r="A30" s="73" t="s">
        <v>93</v>
      </c>
      <c r="B30" s="73" t="s">
        <v>107</v>
      </c>
      <c r="C30" s="73" t="s">
        <v>109</v>
      </c>
      <c r="D30" s="73" t="s">
        <v>104</v>
      </c>
      <c r="E30" s="73">
        <v>7</v>
      </c>
      <c r="F30" s="74">
        <v>45350</v>
      </c>
      <c r="G30" s="73">
        <v>777000000</v>
      </c>
      <c r="H30" s="73">
        <v>609000000</v>
      </c>
    </row>
    <row r="31" spans="1:8" x14ac:dyDescent="0.25">
      <c r="A31" s="73" t="s">
        <v>90</v>
      </c>
      <c r="B31" s="73" t="s">
        <v>107</v>
      </c>
      <c r="C31" s="73" t="s">
        <v>110</v>
      </c>
      <c r="D31" s="73" t="s">
        <v>104</v>
      </c>
      <c r="E31" s="73">
        <v>6</v>
      </c>
      <c r="F31" s="74">
        <v>45322</v>
      </c>
      <c r="G31" s="73">
        <v>798000000</v>
      </c>
      <c r="H31" s="73">
        <v>504000000</v>
      </c>
    </row>
    <row r="32" spans="1:8" x14ac:dyDescent="0.25">
      <c r="A32" s="73" t="s">
        <v>91</v>
      </c>
      <c r="B32" s="73" t="s">
        <v>111</v>
      </c>
      <c r="C32" s="73" t="s">
        <v>112</v>
      </c>
      <c r="D32" s="73" t="s">
        <v>104</v>
      </c>
      <c r="E32" s="73">
        <v>7</v>
      </c>
      <c r="F32" s="74">
        <v>45382</v>
      </c>
      <c r="G32" s="73">
        <v>917000000</v>
      </c>
      <c r="H32" s="73">
        <v>630000000</v>
      </c>
    </row>
    <row r="33" spans="1:8" x14ac:dyDescent="0.25">
      <c r="A33" s="73" t="s">
        <v>92</v>
      </c>
      <c r="B33" s="73" t="s">
        <v>111</v>
      </c>
      <c r="C33" s="73" t="s">
        <v>113</v>
      </c>
      <c r="D33" s="73" t="s">
        <v>104</v>
      </c>
      <c r="E33" s="73">
        <v>6</v>
      </c>
      <c r="F33" s="74">
        <v>45350</v>
      </c>
      <c r="G33" s="73">
        <v>834000000</v>
      </c>
      <c r="H33" s="73">
        <v>534000000</v>
      </c>
    </row>
    <row r="34" spans="1:8" x14ac:dyDescent="0.25">
      <c r="A34" s="73" t="s">
        <v>90</v>
      </c>
      <c r="B34" s="73" t="s">
        <v>114</v>
      </c>
      <c r="C34" s="73" t="s">
        <v>115</v>
      </c>
      <c r="D34" s="73" t="s">
        <v>104</v>
      </c>
      <c r="E34" s="73">
        <v>6</v>
      </c>
      <c r="F34" s="74">
        <v>45322</v>
      </c>
      <c r="G34" s="73">
        <v>732000000</v>
      </c>
      <c r="H34" s="73">
        <v>510000000</v>
      </c>
    </row>
    <row r="35" spans="1:8" x14ac:dyDescent="0.25">
      <c r="A35" s="73" t="s">
        <v>91</v>
      </c>
      <c r="B35" s="73" t="s">
        <v>114</v>
      </c>
      <c r="C35" s="73" t="s">
        <v>116</v>
      </c>
      <c r="D35" s="73" t="s">
        <v>104</v>
      </c>
      <c r="E35" s="73">
        <v>5</v>
      </c>
      <c r="F35" s="74">
        <v>45382</v>
      </c>
      <c r="G35" s="73">
        <v>730000000</v>
      </c>
      <c r="H35" s="73">
        <v>435000000</v>
      </c>
    </row>
    <row r="36" spans="1:8" x14ac:dyDescent="0.25">
      <c r="A36" s="73" t="s">
        <v>92</v>
      </c>
      <c r="B36" s="73" t="s">
        <v>117</v>
      </c>
      <c r="C36" s="73" t="s">
        <v>118</v>
      </c>
      <c r="D36" s="73" t="s">
        <v>104</v>
      </c>
      <c r="E36" s="73">
        <v>7</v>
      </c>
      <c r="F36" s="74">
        <v>45350</v>
      </c>
      <c r="G36" s="73">
        <v>966000000</v>
      </c>
      <c r="H36" s="73">
        <v>560000000</v>
      </c>
    </row>
    <row r="37" spans="1:8" x14ac:dyDescent="0.25">
      <c r="A37" s="73" t="s">
        <v>93</v>
      </c>
      <c r="B37" s="73" t="s">
        <v>117</v>
      </c>
      <c r="C37" s="73" t="s">
        <v>119</v>
      </c>
      <c r="D37" s="73" t="s">
        <v>104</v>
      </c>
      <c r="E37" s="73">
        <v>6</v>
      </c>
      <c r="F37" s="74">
        <v>45322</v>
      </c>
      <c r="G37" s="73">
        <v>786000000</v>
      </c>
      <c r="H37" s="73">
        <v>528000000</v>
      </c>
    </row>
    <row r="38" spans="1:8" x14ac:dyDescent="0.25">
      <c r="A38" s="73" t="s">
        <v>93</v>
      </c>
      <c r="B38" s="73" t="s">
        <v>102</v>
      </c>
      <c r="C38" s="73" t="s">
        <v>103</v>
      </c>
      <c r="D38" s="73" t="s">
        <v>38</v>
      </c>
      <c r="E38" s="73">
        <v>6</v>
      </c>
      <c r="F38" s="74">
        <v>45382</v>
      </c>
      <c r="G38" s="73">
        <v>834000000</v>
      </c>
      <c r="H38" s="73">
        <v>510000000</v>
      </c>
    </row>
    <row r="39" spans="1:8" x14ac:dyDescent="0.25">
      <c r="A39" s="73" t="s">
        <v>90</v>
      </c>
      <c r="B39" s="73" t="s">
        <v>102</v>
      </c>
      <c r="C39" s="73" t="s">
        <v>105</v>
      </c>
      <c r="D39" s="73" t="s">
        <v>38</v>
      </c>
      <c r="E39" s="73">
        <v>6</v>
      </c>
      <c r="F39" s="74">
        <v>45350</v>
      </c>
      <c r="G39" s="73">
        <v>672000000</v>
      </c>
      <c r="H39" s="73">
        <v>492000000</v>
      </c>
    </row>
    <row r="40" spans="1:8" x14ac:dyDescent="0.25">
      <c r="A40" s="73" t="s">
        <v>91</v>
      </c>
      <c r="B40" s="73" t="s">
        <v>102</v>
      </c>
      <c r="C40" s="73" t="s">
        <v>106</v>
      </c>
      <c r="D40" s="73" t="s">
        <v>38</v>
      </c>
      <c r="E40" s="73">
        <v>8</v>
      </c>
      <c r="F40" s="74">
        <v>45322</v>
      </c>
      <c r="G40" s="73">
        <v>960000000</v>
      </c>
      <c r="H40" s="73">
        <v>664000000</v>
      </c>
    </row>
    <row r="41" spans="1:8" x14ac:dyDescent="0.25">
      <c r="A41" s="73" t="s">
        <v>92</v>
      </c>
      <c r="B41" s="73" t="s">
        <v>107</v>
      </c>
      <c r="C41" s="73" t="s">
        <v>108</v>
      </c>
      <c r="D41" s="73" t="s">
        <v>38</v>
      </c>
      <c r="E41" s="73">
        <v>9</v>
      </c>
      <c r="F41" s="74">
        <v>45382</v>
      </c>
      <c r="G41" s="73">
        <v>1080000000</v>
      </c>
      <c r="H41" s="73">
        <v>738000000</v>
      </c>
    </row>
    <row r="42" spans="1:8" x14ac:dyDescent="0.25">
      <c r="A42" s="73" t="s">
        <v>90</v>
      </c>
      <c r="B42" s="73" t="s">
        <v>107</v>
      </c>
      <c r="C42" s="73" t="s">
        <v>109</v>
      </c>
      <c r="D42" s="73" t="s">
        <v>38</v>
      </c>
      <c r="E42" s="73">
        <v>11</v>
      </c>
      <c r="F42" s="74">
        <v>45350</v>
      </c>
      <c r="G42" s="73">
        <v>1606000000</v>
      </c>
      <c r="H42" s="73">
        <v>924000000</v>
      </c>
    </row>
    <row r="43" spans="1:8" x14ac:dyDescent="0.25">
      <c r="A43" s="73" t="s">
        <v>91</v>
      </c>
      <c r="B43" s="73" t="s">
        <v>107</v>
      </c>
      <c r="C43" s="73" t="s">
        <v>110</v>
      </c>
      <c r="D43" s="73" t="s">
        <v>38</v>
      </c>
      <c r="E43" s="73">
        <v>12</v>
      </c>
      <c r="F43" s="74">
        <v>45322</v>
      </c>
      <c r="G43" s="73">
        <v>1692000000</v>
      </c>
      <c r="H43" s="73">
        <v>984000000</v>
      </c>
    </row>
    <row r="44" spans="1:8" x14ac:dyDescent="0.25">
      <c r="A44" s="73" t="s">
        <v>92</v>
      </c>
      <c r="B44" s="73" t="s">
        <v>111</v>
      </c>
      <c r="C44" s="73" t="s">
        <v>112</v>
      </c>
      <c r="D44" s="73" t="s">
        <v>38</v>
      </c>
      <c r="E44" s="73">
        <v>6</v>
      </c>
      <c r="F44" s="74">
        <v>45382</v>
      </c>
      <c r="G44" s="73">
        <v>780000000</v>
      </c>
      <c r="H44" s="73">
        <v>498000000</v>
      </c>
    </row>
    <row r="45" spans="1:8" x14ac:dyDescent="0.25">
      <c r="A45" s="73" t="s">
        <v>93</v>
      </c>
      <c r="B45" s="73" t="s">
        <v>111</v>
      </c>
      <c r="C45" s="73" t="s">
        <v>113</v>
      </c>
      <c r="D45" s="73" t="s">
        <v>38</v>
      </c>
      <c r="E45" s="73">
        <v>11</v>
      </c>
      <c r="F45" s="74">
        <v>45350</v>
      </c>
      <c r="G45" s="73">
        <v>1507000000</v>
      </c>
      <c r="H45" s="73">
        <v>902000000</v>
      </c>
    </row>
    <row r="46" spans="1:8" x14ac:dyDescent="0.25">
      <c r="A46" s="73" t="s">
        <v>93</v>
      </c>
      <c r="B46" s="73" t="s">
        <v>114</v>
      </c>
      <c r="C46" s="73" t="s">
        <v>115</v>
      </c>
      <c r="D46" s="73" t="s">
        <v>38</v>
      </c>
      <c r="E46" s="73">
        <v>7</v>
      </c>
      <c r="F46" s="74">
        <v>45322</v>
      </c>
      <c r="G46" s="73">
        <v>854000000</v>
      </c>
      <c r="H46" s="73">
        <v>567000000</v>
      </c>
    </row>
    <row r="47" spans="1:8" x14ac:dyDescent="0.25">
      <c r="A47" s="73" t="s">
        <v>90</v>
      </c>
      <c r="B47" s="73" t="s">
        <v>114</v>
      </c>
      <c r="C47" s="73" t="s">
        <v>116</v>
      </c>
      <c r="D47" s="73" t="s">
        <v>38</v>
      </c>
      <c r="E47" s="73">
        <v>10</v>
      </c>
      <c r="F47" s="74">
        <v>45382</v>
      </c>
      <c r="G47" s="73">
        <v>1480000000</v>
      </c>
      <c r="H47" s="73">
        <v>860000000</v>
      </c>
    </row>
    <row r="48" spans="1:8" x14ac:dyDescent="0.25">
      <c r="A48" s="73" t="s">
        <v>91</v>
      </c>
      <c r="B48" s="73" t="s">
        <v>117</v>
      </c>
      <c r="C48" s="73" t="s">
        <v>118</v>
      </c>
      <c r="D48" s="73" t="s">
        <v>38</v>
      </c>
      <c r="E48" s="73">
        <v>9</v>
      </c>
      <c r="F48" s="74">
        <v>45350</v>
      </c>
      <c r="G48" s="73">
        <v>1233000000</v>
      </c>
      <c r="H48" s="73">
        <v>756000000</v>
      </c>
    </row>
    <row r="49" spans="1:8" x14ac:dyDescent="0.25">
      <c r="A49" s="73" t="s">
        <v>92</v>
      </c>
      <c r="B49" s="73" t="s">
        <v>117</v>
      </c>
      <c r="C49" s="73" t="s">
        <v>119</v>
      </c>
      <c r="D49" s="73" t="s">
        <v>38</v>
      </c>
      <c r="E49" s="73">
        <v>12</v>
      </c>
      <c r="F49" s="74">
        <v>45322</v>
      </c>
      <c r="G49" s="73">
        <v>1404000000</v>
      </c>
      <c r="H49" s="73">
        <v>1020000000</v>
      </c>
    </row>
    <row r="50" spans="1:8" x14ac:dyDescent="0.25">
      <c r="A50" s="73" t="s">
        <v>90</v>
      </c>
      <c r="B50" s="73" t="s">
        <v>102</v>
      </c>
      <c r="C50" s="73" t="s">
        <v>103</v>
      </c>
      <c r="D50" s="73" t="s">
        <v>38</v>
      </c>
      <c r="E50" s="73">
        <v>5</v>
      </c>
      <c r="F50" s="74">
        <v>45382</v>
      </c>
      <c r="G50" s="73">
        <v>730000000</v>
      </c>
      <c r="H50" s="73">
        <v>450000000</v>
      </c>
    </row>
    <row r="51" spans="1:8" x14ac:dyDescent="0.25">
      <c r="A51" s="73" t="s">
        <v>91</v>
      </c>
      <c r="B51" s="73" t="s">
        <v>102</v>
      </c>
      <c r="C51" s="73" t="s">
        <v>105</v>
      </c>
      <c r="D51" s="73" t="s">
        <v>38</v>
      </c>
      <c r="E51" s="73">
        <v>7</v>
      </c>
      <c r="F51" s="74">
        <v>45350</v>
      </c>
      <c r="G51" s="73">
        <v>980000000</v>
      </c>
      <c r="H51" s="73">
        <v>630000000</v>
      </c>
    </row>
    <row r="52" spans="1:8" x14ac:dyDescent="0.25">
      <c r="A52" s="73" t="s">
        <v>92</v>
      </c>
      <c r="B52" s="73" t="s">
        <v>102</v>
      </c>
      <c r="C52" s="73" t="s">
        <v>106</v>
      </c>
      <c r="D52" s="73" t="s">
        <v>38</v>
      </c>
      <c r="E52" s="73">
        <v>11</v>
      </c>
      <c r="F52" s="74">
        <v>45322</v>
      </c>
      <c r="G52" s="73">
        <v>1375000000</v>
      </c>
      <c r="H52" s="73">
        <v>957000000</v>
      </c>
    </row>
    <row r="53" spans="1:8" x14ac:dyDescent="0.25">
      <c r="A53" s="73" t="s">
        <v>93</v>
      </c>
      <c r="B53" s="73" t="s">
        <v>107</v>
      </c>
      <c r="C53" s="73" t="s">
        <v>108</v>
      </c>
      <c r="D53" s="73" t="s">
        <v>38</v>
      </c>
      <c r="E53" s="73">
        <v>10</v>
      </c>
      <c r="F53" s="74">
        <v>45382</v>
      </c>
      <c r="G53" s="73">
        <v>1410000000</v>
      </c>
      <c r="H53" s="73">
        <v>820000000</v>
      </c>
    </row>
    <row r="54" spans="1:8" x14ac:dyDescent="0.25">
      <c r="A54" s="73" t="s">
        <v>93</v>
      </c>
      <c r="B54" s="73" t="s">
        <v>107</v>
      </c>
      <c r="C54" s="73" t="s">
        <v>109</v>
      </c>
      <c r="D54" s="73" t="s">
        <v>38</v>
      </c>
      <c r="E54" s="73">
        <v>10</v>
      </c>
      <c r="F54" s="74">
        <v>45350</v>
      </c>
      <c r="G54" s="73">
        <v>1410000000</v>
      </c>
      <c r="H54" s="73">
        <v>830000000</v>
      </c>
    </row>
    <row r="55" spans="1:8" x14ac:dyDescent="0.25">
      <c r="A55" s="73" t="s">
        <v>90</v>
      </c>
      <c r="B55" s="73" t="s">
        <v>107</v>
      </c>
      <c r="C55" s="73" t="s">
        <v>110</v>
      </c>
      <c r="D55" s="73" t="s">
        <v>38</v>
      </c>
      <c r="E55" s="73">
        <v>6</v>
      </c>
      <c r="F55" s="74">
        <v>45322</v>
      </c>
      <c r="G55" s="73">
        <v>858000000</v>
      </c>
      <c r="H55" s="73">
        <v>528000000</v>
      </c>
    </row>
    <row r="56" spans="1:8" x14ac:dyDescent="0.25">
      <c r="A56" s="73" t="s">
        <v>91</v>
      </c>
      <c r="B56" s="73" t="s">
        <v>111</v>
      </c>
      <c r="C56" s="73" t="s">
        <v>112</v>
      </c>
      <c r="D56" s="73" t="s">
        <v>38</v>
      </c>
      <c r="E56" s="73">
        <v>10</v>
      </c>
      <c r="F56" s="74">
        <v>45382</v>
      </c>
      <c r="G56" s="73">
        <v>1220000000</v>
      </c>
      <c r="H56" s="73">
        <v>810000000</v>
      </c>
    </row>
    <row r="57" spans="1:8" x14ac:dyDescent="0.25">
      <c r="A57" s="73" t="s">
        <v>92</v>
      </c>
      <c r="B57" s="73" t="s">
        <v>111</v>
      </c>
      <c r="C57" s="73" t="s">
        <v>113</v>
      </c>
      <c r="D57" s="73" t="s">
        <v>38</v>
      </c>
      <c r="E57" s="73">
        <v>6</v>
      </c>
      <c r="F57" s="74">
        <v>45350</v>
      </c>
      <c r="G57" s="73">
        <v>720000000</v>
      </c>
      <c r="H57" s="73">
        <v>504000000</v>
      </c>
    </row>
    <row r="58" spans="1:8" x14ac:dyDescent="0.25">
      <c r="A58" s="73" t="s">
        <v>90</v>
      </c>
      <c r="B58" s="73" t="s">
        <v>114</v>
      </c>
      <c r="C58" s="73" t="s">
        <v>115</v>
      </c>
      <c r="D58" s="73" t="s">
        <v>38</v>
      </c>
      <c r="E58" s="73">
        <v>6</v>
      </c>
      <c r="F58" s="74">
        <v>45322</v>
      </c>
      <c r="G58" s="73">
        <v>714000000</v>
      </c>
      <c r="H58" s="73">
        <v>522000000</v>
      </c>
    </row>
    <row r="59" spans="1:8" x14ac:dyDescent="0.25">
      <c r="A59" s="73" t="s">
        <v>91</v>
      </c>
      <c r="B59" s="73" t="s">
        <v>114</v>
      </c>
      <c r="C59" s="73" t="s">
        <v>116</v>
      </c>
      <c r="D59" s="73" t="s">
        <v>38</v>
      </c>
      <c r="E59" s="73">
        <v>12</v>
      </c>
      <c r="F59" s="74">
        <v>45382</v>
      </c>
      <c r="G59" s="73">
        <v>1584000000</v>
      </c>
      <c r="H59" s="73">
        <v>1020000000</v>
      </c>
    </row>
    <row r="60" spans="1:8" x14ac:dyDescent="0.25">
      <c r="A60" s="73" t="s">
        <v>92</v>
      </c>
      <c r="B60" s="73" t="s">
        <v>117</v>
      </c>
      <c r="C60" s="73" t="s">
        <v>118</v>
      </c>
      <c r="D60" s="73" t="s">
        <v>38</v>
      </c>
      <c r="E60" s="73">
        <v>10</v>
      </c>
      <c r="F60" s="74">
        <v>45350</v>
      </c>
      <c r="G60" s="73">
        <v>1440000000</v>
      </c>
      <c r="H60" s="73">
        <v>890000000</v>
      </c>
    </row>
    <row r="61" spans="1:8" x14ac:dyDescent="0.25">
      <c r="A61" s="73" t="s">
        <v>93</v>
      </c>
      <c r="B61" s="73" t="s">
        <v>117</v>
      </c>
      <c r="C61" s="73" t="s">
        <v>119</v>
      </c>
      <c r="D61" s="73" t="s">
        <v>38</v>
      </c>
      <c r="E61" s="73">
        <v>7</v>
      </c>
      <c r="F61" s="74">
        <v>45322</v>
      </c>
      <c r="G61" s="73">
        <v>966000000</v>
      </c>
      <c r="H61" s="73">
        <v>588000000</v>
      </c>
    </row>
    <row r="62" spans="1:8" x14ac:dyDescent="0.25">
      <c r="A62" s="73" t="s">
        <v>93</v>
      </c>
      <c r="B62" s="73" t="s">
        <v>102</v>
      </c>
      <c r="C62" s="73" t="s">
        <v>103</v>
      </c>
      <c r="D62" s="73" t="s">
        <v>38</v>
      </c>
      <c r="E62" s="73">
        <v>8</v>
      </c>
      <c r="F62" s="74">
        <v>45382</v>
      </c>
      <c r="G62" s="73">
        <v>920000000</v>
      </c>
      <c r="H62" s="73">
        <v>672000000</v>
      </c>
    </row>
    <row r="63" spans="1:8" x14ac:dyDescent="0.25">
      <c r="A63" s="73" t="s">
        <v>90</v>
      </c>
      <c r="B63" s="73" t="s">
        <v>102</v>
      </c>
      <c r="C63" s="73" t="s">
        <v>105</v>
      </c>
      <c r="D63" s="73" t="s">
        <v>38</v>
      </c>
      <c r="E63" s="73">
        <v>12</v>
      </c>
      <c r="F63" s="74">
        <v>45350</v>
      </c>
      <c r="G63" s="73">
        <v>1284000000</v>
      </c>
      <c r="H63" s="73">
        <v>1056000000</v>
      </c>
    </row>
    <row r="64" spans="1:8" x14ac:dyDescent="0.25">
      <c r="A64" s="73" t="s">
        <v>91</v>
      </c>
      <c r="B64" s="73" t="s">
        <v>102</v>
      </c>
      <c r="C64" s="73" t="s">
        <v>106</v>
      </c>
      <c r="D64" s="73" t="s">
        <v>38</v>
      </c>
      <c r="E64" s="73">
        <v>9</v>
      </c>
      <c r="F64" s="74">
        <v>45322</v>
      </c>
      <c r="G64" s="73">
        <v>1233000000</v>
      </c>
      <c r="H64" s="73">
        <v>774000000</v>
      </c>
    </row>
    <row r="65" spans="1:8" x14ac:dyDescent="0.25">
      <c r="A65" s="73" t="s">
        <v>92</v>
      </c>
      <c r="B65" s="73" t="s">
        <v>107</v>
      </c>
      <c r="C65" s="73" t="s">
        <v>108</v>
      </c>
      <c r="D65" s="73" t="s">
        <v>38</v>
      </c>
      <c r="E65" s="73">
        <v>12</v>
      </c>
      <c r="F65" s="74">
        <v>45382</v>
      </c>
      <c r="G65" s="73">
        <v>1728000000</v>
      </c>
      <c r="H65" s="73">
        <v>972000000</v>
      </c>
    </row>
    <row r="66" spans="1:8" x14ac:dyDescent="0.25">
      <c r="A66" s="73" t="s">
        <v>90</v>
      </c>
      <c r="B66" s="73" t="s">
        <v>107</v>
      </c>
      <c r="C66" s="73" t="s">
        <v>109</v>
      </c>
      <c r="D66" s="73" t="s">
        <v>38</v>
      </c>
      <c r="E66" s="73">
        <v>6</v>
      </c>
      <c r="F66" s="74">
        <v>45350</v>
      </c>
      <c r="G66" s="73">
        <v>744000000</v>
      </c>
      <c r="H66" s="73">
        <v>498000000</v>
      </c>
    </row>
    <row r="67" spans="1:8" x14ac:dyDescent="0.25">
      <c r="A67" s="73" t="s">
        <v>91</v>
      </c>
      <c r="B67" s="73" t="s">
        <v>107</v>
      </c>
      <c r="C67" s="73" t="s">
        <v>110</v>
      </c>
      <c r="D67" s="73" t="s">
        <v>38</v>
      </c>
      <c r="E67" s="73">
        <v>5</v>
      </c>
      <c r="F67" s="74">
        <v>45322</v>
      </c>
      <c r="G67" s="73">
        <v>720000000</v>
      </c>
      <c r="H67" s="73">
        <v>440000000</v>
      </c>
    </row>
    <row r="68" spans="1:8" x14ac:dyDescent="0.25">
      <c r="A68" s="73" t="s">
        <v>92</v>
      </c>
      <c r="B68" s="73" t="s">
        <v>111</v>
      </c>
      <c r="C68" s="73" t="s">
        <v>112</v>
      </c>
      <c r="D68" s="73" t="s">
        <v>38</v>
      </c>
      <c r="E68" s="73">
        <v>11</v>
      </c>
      <c r="F68" s="74">
        <v>45382</v>
      </c>
      <c r="G68" s="73">
        <v>1529000000</v>
      </c>
      <c r="H68" s="73">
        <v>913000000</v>
      </c>
    </row>
    <row r="69" spans="1:8" x14ac:dyDescent="0.25">
      <c r="A69" s="73" t="s">
        <v>93</v>
      </c>
      <c r="B69" s="73" t="s">
        <v>111</v>
      </c>
      <c r="C69" s="73" t="s">
        <v>113</v>
      </c>
      <c r="D69" s="73" t="s">
        <v>38</v>
      </c>
      <c r="E69" s="73">
        <v>11</v>
      </c>
      <c r="F69" s="74">
        <v>45350</v>
      </c>
      <c r="G69" s="73">
        <v>1441000000</v>
      </c>
      <c r="H69" s="73">
        <v>946000000</v>
      </c>
    </row>
    <row r="70" spans="1:8" x14ac:dyDescent="0.25">
      <c r="A70" s="73" t="s">
        <v>93</v>
      </c>
      <c r="B70" s="73" t="s">
        <v>114</v>
      </c>
      <c r="C70" s="73" t="s">
        <v>115</v>
      </c>
      <c r="D70" s="73" t="s">
        <v>38</v>
      </c>
      <c r="E70" s="73">
        <v>6</v>
      </c>
      <c r="F70" s="74">
        <v>45322</v>
      </c>
      <c r="G70" s="73">
        <v>828000000</v>
      </c>
      <c r="H70" s="73">
        <v>522000000</v>
      </c>
    </row>
    <row r="71" spans="1:8" x14ac:dyDescent="0.25">
      <c r="A71" s="73" t="s">
        <v>90</v>
      </c>
      <c r="B71" s="73" t="s">
        <v>114</v>
      </c>
      <c r="C71" s="73" t="s">
        <v>116</v>
      </c>
      <c r="D71" s="73" t="s">
        <v>38</v>
      </c>
      <c r="E71" s="73">
        <v>11</v>
      </c>
      <c r="F71" s="74">
        <v>45382</v>
      </c>
      <c r="G71" s="73">
        <v>1375000000</v>
      </c>
      <c r="H71" s="73">
        <v>880000000</v>
      </c>
    </row>
    <row r="72" spans="1:8" x14ac:dyDescent="0.25">
      <c r="A72" s="73" t="s">
        <v>91</v>
      </c>
      <c r="B72" s="73" t="s">
        <v>117</v>
      </c>
      <c r="C72" s="73" t="s">
        <v>118</v>
      </c>
      <c r="D72" s="73" t="s">
        <v>38</v>
      </c>
      <c r="E72" s="73">
        <v>5</v>
      </c>
      <c r="F72" s="74">
        <v>45350</v>
      </c>
      <c r="G72" s="73">
        <v>510000000</v>
      </c>
      <c r="H72" s="73">
        <v>430000000</v>
      </c>
    </row>
    <row r="73" spans="1:8" x14ac:dyDescent="0.25">
      <c r="A73" s="73" t="s">
        <v>92</v>
      </c>
      <c r="B73" s="73" t="s">
        <v>117</v>
      </c>
      <c r="C73" s="73" t="s">
        <v>119</v>
      </c>
      <c r="D73" s="73" t="s">
        <v>38</v>
      </c>
      <c r="E73" s="73">
        <v>12</v>
      </c>
      <c r="F73" s="74">
        <v>45322</v>
      </c>
      <c r="G73" s="73">
        <v>1728000000</v>
      </c>
      <c r="H73" s="73">
        <v>996000000</v>
      </c>
    </row>
    <row r="74" spans="1:8" x14ac:dyDescent="0.25">
      <c r="A74" s="73" t="s">
        <v>90</v>
      </c>
      <c r="B74" s="73" t="s">
        <v>102</v>
      </c>
      <c r="C74" s="73" t="s">
        <v>103</v>
      </c>
      <c r="D74" s="73" t="s">
        <v>45</v>
      </c>
      <c r="E74" s="73">
        <v>9</v>
      </c>
      <c r="F74" s="74">
        <v>45382</v>
      </c>
      <c r="G74" s="73">
        <v>1323000000</v>
      </c>
      <c r="H74" s="73">
        <v>747000000</v>
      </c>
    </row>
    <row r="75" spans="1:8" x14ac:dyDescent="0.25">
      <c r="A75" s="73" t="s">
        <v>91</v>
      </c>
      <c r="B75" s="73" t="s">
        <v>102</v>
      </c>
      <c r="C75" s="73" t="s">
        <v>105</v>
      </c>
      <c r="D75" s="73" t="s">
        <v>45</v>
      </c>
      <c r="E75" s="73">
        <v>12</v>
      </c>
      <c r="F75" s="74">
        <v>45350</v>
      </c>
      <c r="G75" s="73">
        <v>1248000000</v>
      </c>
      <c r="H75" s="73">
        <v>1056000000</v>
      </c>
    </row>
    <row r="76" spans="1:8" x14ac:dyDescent="0.25">
      <c r="A76" s="73" t="s">
        <v>92</v>
      </c>
      <c r="B76" s="73" t="s">
        <v>102</v>
      </c>
      <c r="C76" s="73" t="s">
        <v>106</v>
      </c>
      <c r="D76" s="73" t="s">
        <v>45</v>
      </c>
      <c r="E76" s="73">
        <v>5</v>
      </c>
      <c r="F76" s="74">
        <v>45322</v>
      </c>
      <c r="G76" s="73">
        <v>685000000</v>
      </c>
      <c r="H76" s="73">
        <v>440000000</v>
      </c>
    </row>
    <row r="77" spans="1:8" x14ac:dyDescent="0.25">
      <c r="A77" s="73" t="s">
        <v>93</v>
      </c>
      <c r="B77" s="73" t="s">
        <v>107</v>
      </c>
      <c r="C77" s="73" t="s">
        <v>108</v>
      </c>
      <c r="D77" s="73" t="s">
        <v>45</v>
      </c>
      <c r="E77" s="73">
        <v>5</v>
      </c>
      <c r="F77" s="74">
        <v>45382</v>
      </c>
      <c r="G77" s="73">
        <v>540000000</v>
      </c>
      <c r="H77" s="73">
        <v>430000000</v>
      </c>
    </row>
    <row r="78" spans="1:8" x14ac:dyDescent="0.25">
      <c r="A78" s="73" t="s">
        <v>93</v>
      </c>
      <c r="B78" s="73" t="s">
        <v>107</v>
      </c>
      <c r="C78" s="73" t="s">
        <v>109</v>
      </c>
      <c r="D78" s="73" t="s">
        <v>45</v>
      </c>
      <c r="E78" s="73">
        <v>5</v>
      </c>
      <c r="F78" s="74">
        <v>45350</v>
      </c>
      <c r="G78" s="73">
        <v>655000000</v>
      </c>
      <c r="H78" s="73">
        <v>415000000</v>
      </c>
    </row>
    <row r="79" spans="1:8" x14ac:dyDescent="0.25">
      <c r="A79" s="73" t="s">
        <v>90</v>
      </c>
      <c r="B79" s="73" t="s">
        <v>107</v>
      </c>
      <c r="C79" s="73" t="s">
        <v>110</v>
      </c>
      <c r="D79" s="73" t="s">
        <v>45</v>
      </c>
      <c r="E79" s="73">
        <v>8</v>
      </c>
      <c r="F79" s="74">
        <v>45322</v>
      </c>
      <c r="G79" s="73">
        <v>968000000</v>
      </c>
      <c r="H79" s="73">
        <v>712000000</v>
      </c>
    </row>
    <row r="80" spans="1:8" x14ac:dyDescent="0.25">
      <c r="A80" s="73" t="s">
        <v>91</v>
      </c>
      <c r="B80" s="73" t="s">
        <v>111</v>
      </c>
      <c r="C80" s="73" t="s">
        <v>112</v>
      </c>
      <c r="D80" s="73" t="s">
        <v>45</v>
      </c>
      <c r="E80" s="73">
        <v>7</v>
      </c>
      <c r="F80" s="74">
        <v>45382</v>
      </c>
      <c r="G80" s="73">
        <v>882000000</v>
      </c>
      <c r="H80" s="73">
        <v>581000000</v>
      </c>
    </row>
    <row r="81" spans="1:8" x14ac:dyDescent="0.25">
      <c r="A81" s="73" t="s">
        <v>92</v>
      </c>
      <c r="B81" s="73" t="s">
        <v>111</v>
      </c>
      <c r="C81" s="73" t="s">
        <v>113</v>
      </c>
      <c r="D81" s="73" t="s">
        <v>45</v>
      </c>
      <c r="E81" s="73">
        <v>5</v>
      </c>
      <c r="F81" s="74">
        <v>45350</v>
      </c>
      <c r="G81" s="73">
        <v>745000000</v>
      </c>
      <c r="H81" s="73">
        <v>425000000</v>
      </c>
    </row>
    <row r="82" spans="1:8" x14ac:dyDescent="0.25">
      <c r="A82" s="73" t="s">
        <v>90</v>
      </c>
      <c r="B82" s="73" t="s">
        <v>114</v>
      </c>
      <c r="C82" s="73" t="s">
        <v>115</v>
      </c>
      <c r="D82" s="73" t="s">
        <v>45</v>
      </c>
      <c r="E82" s="73">
        <v>10</v>
      </c>
      <c r="F82" s="74">
        <v>45322</v>
      </c>
      <c r="G82" s="73">
        <v>1100000000</v>
      </c>
      <c r="H82" s="73">
        <v>820000000</v>
      </c>
    </row>
    <row r="83" spans="1:8" x14ac:dyDescent="0.25">
      <c r="A83" s="73" t="s">
        <v>91</v>
      </c>
      <c r="B83" s="73" t="s">
        <v>114</v>
      </c>
      <c r="C83" s="73" t="s">
        <v>116</v>
      </c>
      <c r="D83" s="73" t="s">
        <v>45</v>
      </c>
      <c r="E83" s="73">
        <v>6</v>
      </c>
      <c r="F83" s="74">
        <v>45382</v>
      </c>
      <c r="G83" s="73">
        <v>696000000</v>
      </c>
      <c r="H83" s="73">
        <v>528000000</v>
      </c>
    </row>
    <row r="84" spans="1:8" x14ac:dyDescent="0.25">
      <c r="A84" s="73" t="s">
        <v>92</v>
      </c>
      <c r="B84" s="73" t="s">
        <v>117</v>
      </c>
      <c r="C84" s="73" t="s">
        <v>118</v>
      </c>
      <c r="D84" s="73" t="s">
        <v>45</v>
      </c>
      <c r="E84" s="73">
        <v>7</v>
      </c>
      <c r="F84" s="74">
        <v>45350</v>
      </c>
      <c r="G84" s="73">
        <v>742000000</v>
      </c>
      <c r="H84" s="73">
        <v>602000000</v>
      </c>
    </row>
    <row r="85" spans="1:8" x14ac:dyDescent="0.25">
      <c r="A85" s="73" t="s">
        <v>93</v>
      </c>
      <c r="B85" s="73" t="s">
        <v>117</v>
      </c>
      <c r="C85" s="73" t="s">
        <v>119</v>
      </c>
      <c r="D85" s="73" t="s">
        <v>45</v>
      </c>
      <c r="E85" s="73">
        <v>6</v>
      </c>
      <c r="F85" s="74">
        <v>45322</v>
      </c>
      <c r="G85" s="73">
        <v>606000000</v>
      </c>
      <c r="H85" s="73">
        <v>504000000</v>
      </c>
    </row>
    <row r="86" spans="1:8" x14ac:dyDescent="0.25">
      <c r="A86" s="73" t="s">
        <v>93</v>
      </c>
      <c r="B86" s="73" t="s">
        <v>102</v>
      </c>
      <c r="C86" s="73" t="s">
        <v>103</v>
      </c>
      <c r="D86" s="73" t="s">
        <v>45</v>
      </c>
      <c r="E86" s="73">
        <v>10</v>
      </c>
      <c r="F86" s="74">
        <v>45382</v>
      </c>
      <c r="G86" s="73">
        <v>1040000000</v>
      </c>
      <c r="H86" s="73">
        <v>830000000</v>
      </c>
    </row>
    <row r="87" spans="1:8" x14ac:dyDescent="0.25">
      <c r="A87" s="73" t="s">
        <v>90</v>
      </c>
      <c r="B87" s="73" t="s">
        <v>102</v>
      </c>
      <c r="C87" s="73" t="s">
        <v>105</v>
      </c>
      <c r="D87" s="73" t="s">
        <v>45</v>
      </c>
      <c r="E87" s="73">
        <v>11</v>
      </c>
      <c r="F87" s="74">
        <v>45350</v>
      </c>
      <c r="G87" s="73">
        <v>1386000000</v>
      </c>
      <c r="H87" s="73">
        <v>935000000</v>
      </c>
    </row>
    <row r="88" spans="1:8" x14ac:dyDescent="0.25">
      <c r="A88" s="73" t="s">
        <v>91</v>
      </c>
      <c r="B88" s="73" t="s">
        <v>102</v>
      </c>
      <c r="C88" s="73" t="s">
        <v>106</v>
      </c>
      <c r="D88" s="73" t="s">
        <v>45</v>
      </c>
      <c r="E88" s="73">
        <v>11</v>
      </c>
      <c r="F88" s="74">
        <v>45322</v>
      </c>
      <c r="G88" s="73">
        <v>1485000000</v>
      </c>
      <c r="H88" s="73">
        <v>968000000</v>
      </c>
    </row>
    <row r="89" spans="1:8" x14ac:dyDescent="0.25">
      <c r="A89" s="73" t="s">
        <v>92</v>
      </c>
      <c r="B89" s="73" t="s">
        <v>107</v>
      </c>
      <c r="C89" s="73" t="s">
        <v>108</v>
      </c>
      <c r="D89" s="73" t="s">
        <v>45</v>
      </c>
      <c r="E89" s="73">
        <v>6</v>
      </c>
      <c r="F89" s="74">
        <v>45382</v>
      </c>
      <c r="G89" s="73">
        <v>750000000</v>
      </c>
      <c r="H89" s="73">
        <v>510000000</v>
      </c>
    </row>
    <row r="90" spans="1:8" x14ac:dyDescent="0.25">
      <c r="A90" s="73" t="s">
        <v>90</v>
      </c>
      <c r="B90" s="73" t="s">
        <v>107</v>
      </c>
      <c r="C90" s="73" t="s">
        <v>109</v>
      </c>
      <c r="D90" s="73" t="s">
        <v>45</v>
      </c>
      <c r="E90" s="73">
        <v>11</v>
      </c>
      <c r="F90" s="74">
        <v>45350</v>
      </c>
      <c r="G90" s="73">
        <v>1562000000</v>
      </c>
      <c r="H90" s="73">
        <v>957000000</v>
      </c>
    </row>
    <row r="91" spans="1:8" x14ac:dyDescent="0.25">
      <c r="A91" s="73" t="s">
        <v>91</v>
      </c>
      <c r="B91" s="73" t="s">
        <v>107</v>
      </c>
      <c r="C91" s="73" t="s">
        <v>110</v>
      </c>
      <c r="D91" s="73" t="s">
        <v>45</v>
      </c>
      <c r="E91" s="73">
        <v>11</v>
      </c>
      <c r="F91" s="74">
        <v>45322</v>
      </c>
      <c r="G91" s="73">
        <v>1386000000</v>
      </c>
      <c r="H91" s="73">
        <v>902000000</v>
      </c>
    </row>
    <row r="92" spans="1:8" x14ac:dyDescent="0.25">
      <c r="A92" s="73" t="s">
        <v>92</v>
      </c>
      <c r="B92" s="73" t="s">
        <v>111</v>
      </c>
      <c r="C92" s="73" t="s">
        <v>112</v>
      </c>
      <c r="D92" s="73" t="s">
        <v>45</v>
      </c>
      <c r="E92" s="73">
        <v>11</v>
      </c>
      <c r="F92" s="74">
        <v>45382</v>
      </c>
      <c r="G92" s="73">
        <v>1408000000</v>
      </c>
      <c r="H92" s="73">
        <v>957000000</v>
      </c>
    </row>
    <row r="93" spans="1:8" x14ac:dyDescent="0.25">
      <c r="A93" s="73" t="s">
        <v>93</v>
      </c>
      <c r="B93" s="73" t="s">
        <v>111</v>
      </c>
      <c r="C93" s="73" t="s">
        <v>113</v>
      </c>
      <c r="D93" s="73" t="s">
        <v>45</v>
      </c>
      <c r="E93" s="73">
        <v>11</v>
      </c>
      <c r="F93" s="74">
        <v>45350</v>
      </c>
      <c r="G93" s="73">
        <v>1441000000</v>
      </c>
      <c r="H93" s="73">
        <v>880000000</v>
      </c>
    </row>
    <row r="94" spans="1:8" x14ac:dyDescent="0.25">
      <c r="A94" s="73" t="s">
        <v>93</v>
      </c>
      <c r="B94" s="73" t="s">
        <v>114</v>
      </c>
      <c r="C94" s="73" t="s">
        <v>115</v>
      </c>
      <c r="D94" s="73" t="s">
        <v>45</v>
      </c>
      <c r="E94" s="73">
        <v>9</v>
      </c>
      <c r="F94" s="74">
        <v>45322</v>
      </c>
      <c r="G94" s="73">
        <v>1161000000</v>
      </c>
      <c r="H94" s="73">
        <v>783000000</v>
      </c>
    </row>
    <row r="95" spans="1:8" x14ac:dyDescent="0.25">
      <c r="A95" s="73" t="s">
        <v>90</v>
      </c>
      <c r="B95" s="73" t="s">
        <v>114</v>
      </c>
      <c r="C95" s="73" t="s">
        <v>116</v>
      </c>
      <c r="D95" s="73" t="s">
        <v>45</v>
      </c>
      <c r="E95" s="73">
        <v>10</v>
      </c>
      <c r="F95" s="74">
        <v>45382</v>
      </c>
      <c r="G95" s="73">
        <v>1460000000</v>
      </c>
      <c r="H95" s="73">
        <v>880000000</v>
      </c>
    </row>
    <row r="96" spans="1:8" x14ac:dyDescent="0.25">
      <c r="A96" s="73" t="s">
        <v>91</v>
      </c>
      <c r="B96" s="73" t="s">
        <v>117</v>
      </c>
      <c r="C96" s="73" t="s">
        <v>118</v>
      </c>
      <c r="D96" s="73" t="s">
        <v>45</v>
      </c>
      <c r="E96" s="73">
        <v>10</v>
      </c>
      <c r="F96" s="74">
        <v>45350</v>
      </c>
      <c r="G96" s="73">
        <v>1330000000</v>
      </c>
      <c r="H96" s="73">
        <v>810000000</v>
      </c>
    </row>
    <row r="97" spans="1:8" x14ac:dyDescent="0.25">
      <c r="A97" s="73" t="s">
        <v>92</v>
      </c>
      <c r="B97" s="73" t="s">
        <v>117</v>
      </c>
      <c r="C97" s="73" t="s">
        <v>119</v>
      </c>
      <c r="D97" s="73" t="s">
        <v>45</v>
      </c>
      <c r="E97" s="73">
        <v>9</v>
      </c>
      <c r="F97" s="74">
        <v>45322</v>
      </c>
      <c r="G97" s="73">
        <v>918000000</v>
      </c>
      <c r="H97" s="73">
        <v>783000000</v>
      </c>
    </row>
    <row r="98" spans="1:8" x14ac:dyDescent="0.25">
      <c r="A98" s="73" t="s">
        <v>90</v>
      </c>
      <c r="B98" s="73" t="s">
        <v>102</v>
      </c>
      <c r="C98" s="73" t="s">
        <v>103</v>
      </c>
      <c r="D98" s="73" t="s">
        <v>45</v>
      </c>
      <c r="E98" s="73">
        <v>5</v>
      </c>
      <c r="F98" s="74">
        <v>45382</v>
      </c>
      <c r="G98" s="73">
        <v>730000000</v>
      </c>
      <c r="H98" s="73">
        <v>435000000</v>
      </c>
    </row>
    <row r="99" spans="1:8" x14ac:dyDescent="0.25">
      <c r="A99" s="73" t="s">
        <v>91</v>
      </c>
      <c r="B99" s="73" t="s">
        <v>102</v>
      </c>
      <c r="C99" s="73" t="s">
        <v>105</v>
      </c>
      <c r="D99" s="73" t="s">
        <v>45</v>
      </c>
      <c r="E99" s="73">
        <v>11</v>
      </c>
      <c r="F99" s="74">
        <v>45350</v>
      </c>
      <c r="G99" s="73">
        <v>1606000000</v>
      </c>
      <c r="H99" s="73">
        <v>968000000</v>
      </c>
    </row>
    <row r="100" spans="1:8" x14ac:dyDescent="0.25">
      <c r="A100" s="73" t="s">
        <v>92</v>
      </c>
      <c r="B100" s="73" t="s">
        <v>102</v>
      </c>
      <c r="C100" s="73" t="s">
        <v>106</v>
      </c>
      <c r="D100" s="73" t="s">
        <v>45</v>
      </c>
      <c r="E100" s="73">
        <v>10</v>
      </c>
      <c r="F100" s="74">
        <v>45322</v>
      </c>
      <c r="G100" s="73">
        <v>1260000000</v>
      </c>
      <c r="H100" s="73">
        <v>870000000</v>
      </c>
    </row>
    <row r="101" spans="1:8" x14ac:dyDescent="0.25">
      <c r="A101" s="73" t="s">
        <v>93</v>
      </c>
      <c r="B101" s="73" t="s">
        <v>107</v>
      </c>
      <c r="C101" s="73" t="s">
        <v>108</v>
      </c>
      <c r="D101" s="73" t="s">
        <v>45</v>
      </c>
      <c r="E101" s="73">
        <v>8</v>
      </c>
      <c r="F101" s="74">
        <v>45382</v>
      </c>
      <c r="G101" s="73">
        <v>1048000000</v>
      </c>
      <c r="H101" s="73">
        <v>712000000</v>
      </c>
    </row>
    <row r="102" spans="1:8" x14ac:dyDescent="0.25">
      <c r="A102" s="73" t="s">
        <v>93</v>
      </c>
      <c r="B102" s="73" t="s">
        <v>107</v>
      </c>
      <c r="C102" s="73" t="s">
        <v>109</v>
      </c>
      <c r="D102" s="73" t="s">
        <v>45</v>
      </c>
      <c r="E102" s="73">
        <v>6</v>
      </c>
      <c r="F102" s="74">
        <v>45350</v>
      </c>
      <c r="G102" s="73">
        <v>714000000</v>
      </c>
      <c r="H102" s="73">
        <v>498000000</v>
      </c>
    </row>
    <row r="103" spans="1:8" x14ac:dyDescent="0.25">
      <c r="A103" s="73" t="s">
        <v>90</v>
      </c>
      <c r="B103" s="73" t="s">
        <v>107</v>
      </c>
      <c r="C103" s="73" t="s">
        <v>110</v>
      </c>
      <c r="D103" s="73" t="s">
        <v>45</v>
      </c>
      <c r="E103" s="73">
        <v>6</v>
      </c>
      <c r="F103" s="74">
        <v>45322</v>
      </c>
      <c r="G103" s="73">
        <v>774000000</v>
      </c>
      <c r="H103" s="73">
        <v>522000000</v>
      </c>
    </row>
    <row r="104" spans="1:8" x14ac:dyDescent="0.25">
      <c r="A104" s="73" t="s">
        <v>91</v>
      </c>
      <c r="B104" s="73" t="s">
        <v>111</v>
      </c>
      <c r="C104" s="73" t="s">
        <v>112</v>
      </c>
      <c r="D104" s="73" t="s">
        <v>45</v>
      </c>
      <c r="E104" s="73">
        <v>8</v>
      </c>
      <c r="F104" s="74">
        <v>45382</v>
      </c>
      <c r="G104" s="73">
        <v>1112000000</v>
      </c>
      <c r="H104" s="73">
        <v>712000000</v>
      </c>
    </row>
    <row r="105" spans="1:8" x14ac:dyDescent="0.25">
      <c r="A105" s="73" t="s">
        <v>92</v>
      </c>
      <c r="B105" s="73" t="s">
        <v>111</v>
      </c>
      <c r="C105" s="73" t="s">
        <v>113</v>
      </c>
      <c r="D105" s="73" t="s">
        <v>45</v>
      </c>
      <c r="E105" s="73">
        <v>12</v>
      </c>
      <c r="F105" s="74">
        <v>45350</v>
      </c>
      <c r="G105" s="73">
        <v>1644000000</v>
      </c>
      <c r="H105" s="73">
        <v>1032000000</v>
      </c>
    </row>
    <row r="106" spans="1:8" x14ac:dyDescent="0.25">
      <c r="A106" s="73" t="s">
        <v>90</v>
      </c>
      <c r="B106" s="73" t="s">
        <v>114</v>
      </c>
      <c r="C106" s="73" t="s">
        <v>115</v>
      </c>
      <c r="D106" s="73" t="s">
        <v>45</v>
      </c>
      <c r="E106" s="73">
        <v>5</v>
      </c>
      <c r="F106" s="74">
        <v>45322</v>
      </c>
      <c r="G106" s="73">
        <v>540000000</v>
      </c>
      <c r="H106" s="73">
        <v>450000000</v>
      </c>
    </row>
    <row r="107" spans="1:8" x14ac:dyDescent="0.25">
      <c r="A107" s="73" t="s">
        <v>91</v>
      </c>
      <c r="B107" s="73" t="s">
        <v>114</v>
      </c>
      <c r="C107" s="73" t="s">
        <v>116</v>
      </c>
      <c r="D107" s="73" t="s">
        <v>45</v>
      </c>
      <c r="E107" s="73">
        <v>9</v>
      </c>
      <c r="F107" s="74">
        <v>45382</v>
      </c>
      <c r="G107" s="73">
        <v>1035000000</v>
      </c>
      <c r="H107" s="73">
        <v>810000000</v>
      </c>
    </row>
    <row r="108" spans="1:8" x14ac:dyDescent="0.25">
      <c r="A108" s="73" t="s">
        <v>92</v>
      </c>
      <c r="B108" s="73" t="s">
        <v>117</v>
      </c>
      <c r="C108" s="73" t="s">
        <v>118</v>
      </c>
      <c r="D108" s="73" t="s">
        <v>45</v>
      </c>
      <c r="E108" s="73">
        <v>6</v>
      </c>
      <c r="F108" s="74">
        <v>45350</v>
      </c>
      <c r="G108" s="73">
        <v>744000000</v>
      </c>
      <c r="H108" s="73">
        <v>486000000</v>
      </c>
    </row>
    <row r="109" spans="1:8" x14ac:dyDescent="0.25">
      <c r="A109" s="73" t="s">
        <v>93</v>
      </c>
      <c r="B109" s="73" t="s">
        <v>117</v>
      </c>
      <c r="C109" s="73" t="s">
        <v>119</v>
      </c>
      <c r="D109" s="73" t="s">
        <v>45</v>
      </c>
      <c r="E109" s="73">
        <v>12</v>
      </c>
      <c r="F109" s="74">
        <v>45322</v>
      </c>
      <c r="G109" s="73">
        <v>1320000000</v>
      </c>
      <c r="H109" s="73">
        <v>1032000000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DB09-C7E0-4EDA-9562-0E8C77F43286}">
  <dimension ref="A1:C14"/>
  <sheetViews>
    <sheetView workbookViewId="0">
      <selection activeCell="C4" sqref="C4"/>
    </sheetView>
  </sheetViews>
  <sheetFormatPr defaultRowHeight="15" x14ac:dyDescent="0.25"/>
  <cols>
    <col min="1" max="1" width="15.85546875" bestFit="1" customWidth="1"/>
    <col min="2" max="2" width="20.5703125" bestFit="1" customWidth="1"/>
    <col min="3" max="3" width="42.85546875" bestFit="1" customWidth="1"/>
  </cols>
  <sheetData>
    <row r="1" spans="1:3" x14ac:dyDescent="0.25">
      <c r="A1" s="84" t="s">
        <v>127</v>
      </c>
    </row>
    <row r="2" spans="1:3" x14ac:dyDescent="0.25">
      <c r="A2" s="85" t="s">
        <v>128</v>
      </c>
      <c r="B2" s="85" t="s">
        <v>129</v>
      </c>
      <c r="C2" s="85" t="s">
        <v>130</v>
      </c>
    </row>
    <row r="3" spans="1:3" x14ac:dyDescent="0.25">
      <c r="A3">
        <v>1</v>
      </c>
      <c r="B3" t="s">
        <v>125</v>
      </c>
      <c r="C3" t="s">
        <v>131</v>
      </c>
    </row>
    <row r="4" spans="1:3" x14ac:dyDescent="0.25">
      <c r="A4">
        <v>2</v>
      </c>
      <c r="B4" t="s">
        <v>132</v>
      </c>
      <c r="C4" t="e" cm="1">
        <f t="array" ref="C4">Profit Penjualan * 5%</f>
        <v>#NAME?</v>
      </c>
    </row>
    <row r="6" spans="1:3" x14ac:dyDescent="0.25">
      <c r="A6" s="84" t="s">
        <v>133</v>
      </c>
    </row>
    <row r="7" spans="1:3" x14ac:dyDescent="0.25">
      <c r="A7" s="85" t="s">
        <v>128</v>
      </c>
      <c r="B7" s="85" t="s">
        <v>134</v>
      </c>
      <c r="C7" s="85" t="s">
        <v>130</v>
      </c>
    </row>
    <row r="10" spans="1:3" x14ac:dyDescent="0.25">
      <c r="A10" s="84" t="s">
        <v>135</v>
      </c>
      <c r="B10" t="s">
        <v>136</v>
      </c>
    </row>
    <row r="11" spans="1:3" x14ac:dyDescent="0.25">
      <c r="B11" t="s">
        <v>137</v>
      </c>
    </row>
    <row r="13" spans="1:3" x14ac:dyDescent="0.25">
      <c r="B13" t="s">
        <v>138</v>
      </c>
    </row>
    <row r="14" spans="1:3" x14ac:dyDescent="0.25">
      <c r="B14"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818F3-07AF-480C-AD7F-6A175A6213AB}">
  <dimension ref="A1:H19"/>
  <sheetViews>
    <sheetView workbookViewId="0">
      <selection activeCell="H22" sqref="H22"/>
    </sheetView>
  </sheetViews>
  <sheetFormatPr defaultRowHeight="15" x14ac:dyDescent="0.25"/>
  <cols>
    <col min="5" max="5" width="13.5703125" customWidth="1"/>
    <col min="6" max="6" width="19.42578125" customWidth="1"/>
    <col min="7" max="7" width="12" customWidth="1"/>
    <col min="8" max="8" width="14.28515625" customWidth="1"/>
  </cols>
  <sheetData>
    <row r="1" spans="1:8" x14ac:dyDescent="0.25">
      <c r="A1" t="s">
        <v>94</v>
      </c>
      <c r="B1" t="s">
        <v>95</v>
      </c>
      <c r="C1" t="s">
        <v>96</v>
      </c>
      <c r="D1" t="s">
        <v>97</v>
      </c>
      <c r="E1" t="s">
        <v>98</v>
      </c>
      <c r="F1" t="s">
        <v>99</v>
      </c>
      <c r="G1" t="s">
        <v>100</v>
      </c>
      <c r="H1" t="s">
        <v>101</v>
      </c>
    </row>
    <row r="2" spans="1:8" x14ac:dyDescent="0.25">
      <c r="A2" t="s">
        <v>91</v>
      </c>
      <c r="B2" t="s">
        <v>111</v>
      </c>
      <c r="C2" t="s">
        <v>112</v>
      </c>
      <c r="D2" t="s">
        <v>45</v>
      </c>
      <c r="E2">
        <v>8</v>
      </c>
      <c r="F2" s="81">
        <v>45382</v>
      </c>
      <c r="G2">
        <v>1112000000</v>
      </c>
      <c r="H2">
        <v>712000000</v>
      </c>
    </row>
    <row r="3" spans="1:8" x14ac:dyDescent="0.25">
      <c r="A3" t="s">
        <v>92</v>
      </c>
      <c r="B3" t="s">
        <v>111</v>
      </c>
      <c r="C3" t="s">
        <v>112</v>
      </c>
      <c r="D3" t="s">
        <v>45</v>
      </c>
      <c r="E3">
        <v>11</v>
      </c>
      <c r="F3" s="81">
        <v>45382</v>
      </c>
      <c r="G3">
        <v>1408000000</v>
      </c>
      <c r="H3">
        <v>957000000</v>
      </c>
    </row>
    <row r="4" spans="1:8" x14ac:dyDescent="0.25">
      <c r="A4" t="s">
        <v>91</v>
      </c>
      <c r="B4" t="s">
        <v>111</v>
      </c>
      <c r="C4" t="s">
        <v>112</v>
      </c>
      <c r="D4" t="s">
        <v>45</v>
      </c>
      <c r="E4">
        <v>7</v>
      </c>
      <c r="F4" s="81">
        <v>45382</v>
      </c>
      <c r="G4">
        <v>882000000</v>
      </c>
      <c r="H4">
        <v>581000000</v>
      </c>
    </row>
    <row r="5" spans="1:8" x14ac:dyDescent="0.25">
      <c r="A5" t="s">
        <v>91</v>
      </c>
      <c r="B5" t="s">
        <v>111</v>
      </c>
      <c r="C5" t="s">
        <v>112</v>
      </c>
      <c r="D5" t="s">
        <v>104</v>
      </c>
      <c r="E5">
        <v>10</v>
      </c>
      <c r="F5" s="81">
        <v>45382</v>
      </c>
      <c r="G5">
        <v>1490000000</v>
      </c>
      <c r="H5">
        <v>850000000</v>
      </c>
    </row>
    <row r="6" spans="1:8" x14ac:dyDescent="0.25">
      <c r="A6" t="s">
        <v>92</v>
      </c>
      <c r="B6" t="s">
        <v>111</v>
      </c>
      <c r="C6" t="s">
        <v>112</v>
      </c>
      <c r="D6" t="s">
        <v>38</v>
      </c>
      <c r="E6">
        <v>11</v>
      </c>
      <c r="F6" s="81">
        <v>45382</v>
      </c>
      <c r="G6">
        <v>1529000000</v>
      </c>
      <c r="H6">
        <v>913000000</v>
      </c>
    </row>
    <row r="7" spans="1:8" x14ac:dyDescent="0.25">
      <c r="A7" t="s">
        <v>91</v>
      </c>
      <c r="B7" t="s">
        <v>111</v>
      </c>
      <c r="C7" t="s">
        <v>112</v>
      </c>
      <c r="D7" t="s">
        <v>38</v>
      </c>
      <c r="E7">
        <v>10</v>
      </c>
      <c r="F7" s="81">
        <v>45382</v>
      </c>
      <c r="G7">
        <v>1220000000</v>
      </c>
      <c r="H7">
        <v>810000000</v>
      </c>
    </row>
    <row r="8" spans="1:8" x14ac:dyDescent="0.25">
      <c r="A8" t="s">
        <v>92</v>
      </c>
      <c r="B8" t="s">
        <v>111</v>
      </c>
      <c r="C8" t="s">
        <v>112</v>
      </c>
      <c r="D8" t="s">
        <v>38</v>
      </c>
      <c r="E8">
        <v>6</v>
      </c>
      <c r="F8" s="81">
        <v>45382</v>
      </c>
      <c r="G8">
        <v>780000000</v>
      </c>
      <c r="H8">
        <v>498000000</v>
      </c>
    </row>
    <row r="9" spans="1:8" x14ac:dyDescent="0.25">
      <c r="A9" t="s">
        <v>91</v>
      </c>
      <c r="B9" t="s">
        <v>111</v>
      </c>
      <c r="C9" t="s">
        <v>112</v>
      </c>
      <c r="D9" t="s">
        <v>104</v>
      </c>
      <c r="E9">
        <v>7</v>
      </c>
      <c r="F9" s="81">
        <v>45382</v>
      </c>
      <c r="G9">
        <v>917000000</v>
      </c>
      <c r="H9">
        <v>630000000</v>
      </c>
    </row>
    <row r="10" spans="1:8" x14ac:dyDescent="0.25">
      <c r="A10" t="s">
        <v>92</v>
      </c>
      <c r="B10" t="s">
        <v>111</v>
      </c>
      <c r="C10" t="s">
        <v>112</v>
      </c>
      <c r="D10" t="s">
        <v>104</v>
      </c>
      <c r="E10">
        <v>7</v>
      </c>
      <c r="F10" s="81">
        <v>45382</v>
      </c>
      <c r="G10">
        <v>721000000</v>
      </c>
      <c r="H10">
        <v>623000000</v>
      </c>
    </row>
    <row r="11" spans="1:8" x14ac:dyDescent="0.25">
      <c r="A11" t="s">
        <v>92</v>
      </c>
      <c r="B11" t="s">
        <v>111</v>
      </c>
      <c r="C11" t="s">
        <v>113</v>
      </c>
      <c r="D11" t="s">
        <v>45</v>
      </c>
      <c r="E11">
        <v>12</v>
      </c>
      <c r="F11" s="81">
        <v>45350</v>
      </c>
      <c r="G11">
        <v>1644000000</v>
      </c>
      <c r="H11">
        <v>1032000000</v>
      </c>
    </row>
    <row r="12" spans="1:8" x14ac:dyDescent="0.25">
      <c r="A12" t="s">
        <v>93</v>
      </c>
      <c r="B12" t="s">
        <v>111</v>
      </c>
      <c r="C12" t="s">
        <v>113</v>
      </c>
      <c r="D12" t="s">
        <v>45</v>
      </c>
      <c r="E12">
        <v>11</v>
      </c>
      <c r="F12" s="81">
        <v>45350</v>
      </c>
      <c r="G12">
        <v>1441000000</v>
      </c>
      <c r="H12">
        <v>880000000</v>
      </c>
    </row>
    <row r="13" spans="1:8" x14ac:dyDescent="0.25">
      <c r="A13" t="s">
        <v>92</v>
      </c>
      <c r="B13" t="s">
        <v>111</v>
      </c>
      <c r="C13" t="s">
        <v>113</v>
      </c>
      <c r="D13" t="s">
        <v>45</v>
      </c>
      <c r="E13">
        <v>5</v>
      </c>
      <c r="F13" s="81">
        <v>45350</v>
      </c>
      <c r="G13">
        <v>745000000</v>
      </c>
      <c r="H13">
        <v>425000000</v>
      </c>
    </row>
    <row r="14" spans="1:8" x14ac:dyDescent="0.25">
      <c r="A14" t="s">
        <v>92</v>
      </c>
      <c r="B14" t="s">
        <v>111</v>
      </c>
      <c r="C14" t="s">
        <v>113</v>
      </c>
      <c r="D14" t="s">
        <v>104</v>
      </c>
      <c r="E14">
        <v>5</v>
      </c>
      <c r="F14" s="81">
        <v>45350</v>
      </c>
      <c r="G14">
        <v>585000000</v>
      </c>
      <c r="H14">
        <v>450000000</v>
      </c>
    </row>
    <row r="15" spans="1:8" x14ac:dyDescent="0.25">
      <c r="A15" t="s">
        <v>93</v>
      </c>
      <c r="B15" t="s">
        <v>111</v>
      </c>
      <c r="C15" t="s">
        <v>113</v>
      </c>
      <c r="D15" t="s">
        <v>38</v>
      </c>
      <c r="E15">
        <v>11</v>
      </c>
      <c r="F15" s="81">
        <v>45350</v>
      </c>
      <c r="G15">
        <v>1441000000</v>
      </c>
      <c r="H15">
        <v>946000000</v>
      </c>
    </row>
    <row r="16" spans="1:8" x14ac:dyDescent="0.25">
      <c r="A16" t="s">
        <v>92</v>
      </c>
      <c r="B16" t="s">
        <v>111</v>
      </c>
      <c r="C16" t="s">
        <v>113</v>
      </c>
      <c r="D16" t="s">
        <v>38</v>
      </c>
      <c r="E16">
        <v>6</v>
      </c>
      <c r="F16" s="81">
        <v>45350</v>
      </c>
      <c r="G16">
        <v>720000000</v>
      </c>
      <c r="H16">
        <v>504000000</v>
      </c>
    </row>
    <row r="17" spans="1:8" x14ac:dyDescent="0.25">
      <c r="A17" t="s">
        <v>93</v>
      </c>
      <c r="B17" t="s">
        <v>111</v>
      </c>
      <c r="C17" t="s">
        <v>113</v>
      </c>
      <c r="D17" t="s">
        <v>38</v>
      </c>
      <c r="E17">
        <v>11</v>
      </c>
      <c r="F17" s="81">
        <v>45350</v>
      </c>
      <c r="G17">
        <v>1507000000</v>
      </c>
      <c r="H17">
        <v>902000000</v>
      </c>
    </row>
    <row r="18" spans="1:8" x14ac:dyDescent="0.25">
      <c r="A18" t="s">
        <v>92</v>
      </c>
      <c r="B18" t="s">
        <v>111</v>
      </c>
      <c r="C18" t="s">
        <v>113</v>
      </c>
      <c r="D18" t="s">
        <v>104</v>
      </c>
      <c r="E18">
        <v>6</v>
      </c>
      <c r="F18" s="81">
        <v>45350</v>
      </c>
      <c r="G18">
        <v>834000000</v>
      </c>
      <c r="H18">
        <v>534000000</v>
      </c>
    </row>
    <row r="19" spans="1:8" x14ac:dyDescent="0.25">
      <c r="A19" t="s">
        <v>93</v>
      </c>
      <c r="B19" t="s">
        <v>111</v>
      </c>
      <c r="C19" t="s">
        <v>113</v>
      </c>
      <c r="D19" t="s">
        <v>104</v>
      </c>
      <c r="E19">
        <v>9</v>
      </c>
      <c r="F19" s="81">
        <v>45350</v>
      </c>
      <c r="G19">
        <v>927000000</v>
      </c>
      <c r="H19">
        <v>810000000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BC320-C63F-4575-BA1E-875B10F9F526}">
  <dimension ref="A1:C15"/>
  <sheetViews>
    <sheetView workbookViewId="0"/>
  </sheetViews>
  <sheetFormatPr defaultRowHeight="15" x14ac:dyDescent="0.25"/>
  <cols>
    <col min="1" max="1" width="15.85546875" bestFit="1" customWidth="1"/>
    <col min="2" max="2" width="20.5703125" bestFit="1" customWidth="1"/>
    <col min="3" max="3" width="24.28515625" bestFit="1" customWidth="1"/>
  </cols>
  <sheetData>
    <row r="1" spans="1:3" x14ac:dyDescent="0.25">
      <c r="A1" s="84" t="s">
        <v>127</v>
      </c>
    </row>
    <row r="2" spans="1:3" x14ac:dyDescent="0.25">
      <c r="A2" s="85" t="s">
        <v>128</v>
      </c>
      <c r="B2" s="85" t="s">
        <v>129</v>
      </c>
      <c r="C2" s="85" t="s">
        <v>130</v>
      </c>
    </row>
    <row r="3" spans="1:3" x14ac:dyDescent="0.25">
      <c r="A3">
        <v>1</v>
      </c>
      <c r="B3" t="s">
        <v>125</v>
      </c>
      <c r="C3" t="s">
        <v>131</v>
      </c>
    </row>
    <row r="4" spans="1:3" x14ac:dyDescent="0.25">
      <c r="A4">
        <v>2</v>
      </c>
      <c r="B4" t="s">
        <v>132</v>
      </c>
      <c r="C4" t="s">
        <v>141</v>
      </c>
    </row>
    <row r="5" spans="1:3" x14ac:dyDescent="0.25">
      <c r="A5">
        <v>3</v>
      </c>
      <c r="B5" t="s">
        <v>142</v>
      </c>
      <c r="C5" t="s">
        <v>143</v>
      </c>
    </row>
    <row r="7" spans="1:3" x14ac:dyDescent="0.25">
      <c r="A7" s="84" t="s">
        <v>133</v>
      </c>
    </row>
    <row r="8" spans="1:3" x14ac:dyDescent="0.25">
      <c r="A8" s="85" t="s">
        <v>128</v>
      </c>
      <c r="B8" s="85" t="s">
        <v>134</v>
      </c>
      <c r="C8" s="85" t="s">
        <v>130</v>
      </c>
    </row>
    <row r="11" spans="1:3" x14ac:dyDescent="0.25">
      <c r="A11" s="84" t="s">
        <v>135</v>
      </c>
      <c r="B11" t="s">
        <v>136</v>
      </c>
    </row>
    <row r="12" spans="1:3" x14ac:dyDescent="0.25">
      <c r="B12" t="s">
        <v>137</v>
      </c>
    </row>
    <row r="14" spans="1:3" x14ac:dyDescent="0.25">
      <c r="B14" t="s">
        <v>138</v>
      </c>
    </row>
    <row r="15" spans="1:3" x14ac:dyDescent="0.25">
      <c r="B15"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A1177-86DB-413D-BA2B-185A30DF2675}">
  <dimension ref="A1:H23"/>
  <sheetViews>
    <sheetView tabSelected="1" topLeftCell="B1" workbookViewId="0">
      <selection activeCell="J8" sqref="J8"/>
    </sheetView>
  </sheetViews>
  <sheetFormatPr defaultRowHeight="15" x14ac:dyDescent="0.25"/>
  <cols>
    <col min="1" max="1" width="9.140625" style="70"/>
    <col min="2" max="2" width="12.28515625" bestFit="1" customWidth="1"/>
    <col min="3" max="3" width="18.28515625" bestFit="1" customWidth="1"/>
    <col min="4" max="4" width="18.7109375" style="86" bestFit="1" customWidth="1"/>
    <col min="5" max="5" width="20.42578125" style="86" bestFit="1" customWidth="1"/>
    <col min="6" max="6" width="23.7109375" style="86" bestFit="1" customWidth="1"/>
    <col min="7" max="7" width="19.28515625" style="86" bestFit="1" customWidth="1"/>
    <col min="8" max="8" width="19.85546875" bestFit="1" customWidth="1"/>
  </cols>
  <sheetData>
    <row r="1" spans="2:8" x14ac:dyDescent="0.25">
      <c r="B1" s="82" t="s">
        <v>94</v>
      </c>
      <c r="C1" s="71" t="s">
        <v>121</v>
      </c>
    </row>
    <row r="3" spans="2:8" x14ac:dyDescent="0.25">
      <c r="B3" s="77" t="s">
        <v>95</v>
      </c>
      <c r="C3" s="78" t="s">
        <v>124</v>
      </c>
      <c r="D3" s="87" t="s">
        <v>122</v>
      </c>
      <c r="E3" s="89" t="s">
        <v>123</v>
      </c>
      <c r="F3" s="90" t="s">
        <v>126</v>
      </c>
      <c r="G3" s="90" t="s">
        <v>140</v>
      </c>
      <c r="H3" s="71" t="s">
        <v>144</v>
      </c>
    </row>
    <row r="4" spans="2:8" x14ac:dyDescent="0.25">
      <c r="B4" s="79" t="s">
        <v>107</v>
      </c>
      <c r="C4" s="80">
        <v>212</v>
      </c>
      <c r="D4" s="88">
        <v>28049000000</v>
      </c>
      <c r="E4" s="88">
        <v>17901000000</v>
      </c>
      <c r="F4" s="88">
        <v>10148000000</v>
      </c>
      <c r="G4" s="88">
        <v>10147999999.950001</v>
      </c>
      <c r="H4" s="88">
        <v>1014799999.9950001</v>
      </c>
    </row>
    <row r="5" spans="2:8" x14ac:dyDescent="0.25">
      <c r="B5" s="79" t="s">
        <v>114</v>
      </c>
      <c r="C5" s="80">
        <v>150</v>
      </c>
      <c r="D5" s="88">
        <v>19319000000</v>
      </c>
      <c r="E5" s="88">
        <v>12861000000</v>
      </c>
      <c r="F5" s="88">
        <v>6458000000</v>
      </c>
      <c r="G5" s="88">
        <v>6457999999.9499998</v>
      </c>
      <c r="H5" s="88">
        <v>645799999.995</v>
      </c>
    </row>
    <row r="6" spans="2:8" x14ac:dyDescent="0.25">
      <c r="B6" s="79" t="s">
        <v>117</v>
      </c>
      <c r="C6" s="80">
        <v>150</v>
      </c>
      <c r="D6" s="88">
        <v>19086000000</v>
      </c>
      <c r="E6" s="88">
        <v>12769000000</v>
      </c>
      <c r="F6" s="88">
        <v>6317000000</v>
      </c>
      <c r="G6" s="88">
        <v>6316999999.9499998</v>
      </c>
      <c r="H6" s="88">
        <v>631699999.995</v>
      </c>
    </row>
    <row r="7" spans="2:8" x14ac:dyDescent="0.25">
      <c r="B7" s="79" t="s">
        <v>111</v>
      </c>
      <c r="C7" s="80">
        <v>153</v>
      </c>
      <c r="D7" s="88">
        <v>19903000000</v>
      </c>
      <c r="E7" s="88">
        <v>13057000000</v>
      </c>
      <c r="F7" s="88">
        <v>6846000000</v>
      </c>
      <c r="G7" s="88">
        <v>6845999999.9499998</v>
      </c>
      <c r="H7" s="88">
        <v>684599999.995</v>
      </c>
    </row>
    <row r="8" spans="2:8" x14ac:dyDescent="0.25">
      <c r="B8" s="79" t="s">
        <v>102</v>
      </c>
      <c r="C8" s="80">
        <v>224</v>
      </c>
      <c r="D8" s="88">
        <v>30770000000</v>
      </c>
      <c r="E8" s="88">
        <v>20913000000</v>
      </c>
      <c r="F8" s="88">
        <v>9857000000</v>
      </c>
      <c r="G8" s="88">
        <v>9856999999.9500008</v>
      </c>
      <c r="H8" s="88">
        <v>985699999.99500012</v>
      </c>
    </row>
    <row r="9" spans="2:8" x14ac:dyDescent="0.25">
      <c r="B9" s="79" t="s">
        <v>120</v>
      </c>
      <c r="C9" s="80"/>
      <c r="D9" s="88"/>
      <c r="E9" s="88"/>
      <c r="F9" s="88">
        <v>0</v>
      </c>
      <c r="G9" s="88">
        <v>-0.05</v>
      </c>
      <c r="H9" s="88">
        <v>-5.000000000000001E-3</v>
      </c>
    </row>
    <row r="10" spans="2:8" x14ac:dyDescent="0.25">
      <c r="B10" s="79" t="s">
        <v>89</v>
      </c>
      <c r="C10" s="80">
        <v>889</v>
      </c>
      <c r="D10" s="88">
        <v>117127000000</v>
      </c>
      <c r="E10" s="88">
        <v>77501000000</v>
      </c>
      <c r="F10" s="88">
        <v>39626000000</v>
      </c>
      <c r="G10" s="88">
        <v>39625999999.949997</v>
      </c>
      <c r="H10" s="88">
        <v>3962599999.9949999</v>
      </c>
    </row>
    <row r="11" spans="2:8" x14ac:dyDescent="0.25">
      <c r="D11"/>
      <c r="E11"/>
      <c r="F11"/>
      <c r="G11"/>
    </row>
    <row r="12" spans="2:8" x14ac:dyDescent="0.25">
      <c r="D12"/>
      <c r="E12"/>
      <c r="F12"/>
      <c r="G12"/>
    </row>
    <row r="13" spans="2:8" x14ac:dyDescent="0.25">
      <c r="D13"/>
      <c r="E13"/>
      <c r="F13"/>
      <c r="G13"/>
    </row>
    <row r="14" spans="2:8" x14ac:dyDescent="0.25">
      <c r="D14"/>
      <c r="E14"/>
      <c r="F14"/>
      <c r="G14"/>
    </row>
    <row r="15" spans="2:8" x14ac:dyDescent="0.25">
      <c r="D15"/>
      <c r="E15"/>
      <c r="F15"/>
      <c r="G15"/>
    </row>
    <row r="16" spans="2:8" x14ac:dyDescent="0.25">
      <c r="D16"/>
      <c r="E16"/>
      <c r="F16"/>
      <c r="G16"/>
    </row>
    <row r="17" spans="4:7" x14ac:dyDescent="0.25">
      <c r="D17"/>
      <c r="E17"/>
      <c r="F17"/>
      <c r="G17"/>
    </row>
    <row r="18" spans="4:7" x14ac:dyDescent="0.25">
      <c r="D18"/>
      <c r="E18"/>
      <c r="F18"/>
      <c r="G18"/>
    </row>
    <row r="19" spans="4:7" x14ac:dyDescent="0.25">
      <c r="D19"/>
      <c r="E19"/>
      <c r="F19"/>
      <c r="G19"/>
    </row>
    <row r="20" spans="4:7" x14ac:dyDescent="0.25">
      <c r="D20"/>
      <c r="E20"/>
      <c r="F20"/>
      <c r="G20"/>
    </row>
    <row r="21" spans="4:7" x14ac:dyDescent="0.25">
      <c r="D21"/>
      <c r="E21"/>
      <c r="F21"/>
      <c r="G21"/>
    </row>
    <row r="22" spans="4:7" x14ac:dyDescent="0.25">
      <c r="D22"/>
      <c r="E22"/>
      <c r="F22"/>
      <c r="G22"/>
    </row>
    <row r="23" spans="4:7" x14ac:dyDescent="0.25">
      <c r="D23"/>
      <c r="E23"/>
      <c r="F23"/>
      <c r="G2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D8C8D-F585-4E5E-9057-8B89E1459204}">
  <dimension ref="A1:H5"/>
  <sheetViews>
    <sheetView workbookViewId="0">
      <selection activeCell="F24" sqref="F24"/>
    </sheetView>
  </sheetViews>
  <sheetFormatPr defaultRowHeight="15" x14ac:dyDescent="0.25"/>
  <cols>
    <col min="5" max="5" width="13.5703125" customWidth="1"/>
    <col min="6" max="6" width="19.42578125" customWidth="1"/>
    <col min="7" max="7" width="21.85546875" customWidth="1"/>
    <col min="8" max="8" width="26" customWidth="1"/>
  </cols>
  <sheetData>
    <row r="1" spans="1:8" x14ac:dyDescent="0.25">
      <c r="A1" t="s">
        <v>94</v>
      </c>
      <c r="B1" t="s">
        <v>95</v>
      </c>
      <c r="C1" t="s">
        <v>96</v>
      </c>
      <c r="D1" t="s">
        <v>97</v>
      </c>
      <c r="E1" t="s">
        <v>98</v>
      </c>
      <c r="F1" t="s">
        <v>99</v>
      </c>
      <c r="G1" t="s">
        <v>100</v>
      </c>
      <c r="H1" t="s">
        <v>101</v>
      </c>
    </row>
    <row r="2" spans="1:8" x14ac:dyDescent="0.25">
      <c r="A2" t="s">
        <v>92</v>
      </c>
      <c r="B2" t="s">
        <v>107</v>
      </c>
      <c r="C2" t="s">
        <v>108</v>
      </c>
      <c r="D2" t="s">
        <v>45</v>
      </c>
      <c r="E2">
        <v>6</v>
      </c>
      <c r="F2" s="81">
        <v>45382</v>
      </c>
      <c r="G2" s="83">
        <v>750000000</v>
      </c>
      <c r="H2" s="83">
        <v>510000000</v>
      </c>
    </row>
    <row r="3" spans="1:8" x14ac:dyDescent="0.25">
      <c r="A3" t="s">
        <v>92</v>
      </c>
      <c r="B3" t="s">
        <v>107</v>
      </c>
      <c r="C3" t="s">
        <v>108</v>
      </c>
      <c r="D3" t="s">
        <v>38</v>
      </c>
      <c r="E3">
        <v>12</v>
      </c>
      <c r="F3" s="81">
        <v>45382</v>
      </c>
      <c r="G3" s="83">
        <v>1728000000</v>
      </c>
      <c r="H3" s="83">
        <v>972000000</v>
      </c>
    </row>
    <row r="4" spans="1:8" x14ac:dyDescent="0.25">
      <c r="A4" t="s">
        <v>92</v>
      </c>
      <c r="B4" t="s">
        <v>107</v>
      </c>
      <c r="C4" t="s">
        <v>108</v>
      </c>
      <c r="D4" t="s">
        <v>38</v>
      </c>
      <c r="E4">
        <v>9</v>
      </c>
      <c r="F4" s="81">
        <v>45382</v>
      </c>
      <c r="G4" s="83">
        <v>1080000000</v>
      </c>
      <c r="H4" s="83">
        <v>738000000</v>
      </c>
    </row>
    <row r="5" spans="1:8" x14ac:dyDescent="0.25">
      <c r="A5" t="s">
        <v>92</v>
      </c>
      <c r="B5" t="s">
        <v>107</v>
      </c>
      <c r="C5" t="s">
        <v>108</v>
      </c>
      <c r="D5" t="s">
        <v>104</v>
      </c>
      <c r="E5">
        <v>6</v>
      </c>
      <c r="F5" s="81">
        <v>45382</v>
      </c>
      <c r="G5" s="83">
        <v>864000000</v>
      </c>
      <c r="H5" s="83">
        <v>534000000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LOOKUP</vt:lpstr>
      <vt:lpstr>Vlookup</vt:lpstr>
      <vt:lpstr>Data 1</vt:lpstr>
      <vt:lpstr>Data 2</vt:lpstr>
      <vt:lpstr>Sheet8</vt:lpstr>
      <vt:lpstr>Sheet11</vt:lpstr>
      <vt:lpstr>Sheet12</vt:lpstr>
      <vt:lpstr>Data 2 Pivot</vt:lpstr>
      <vt:lpstr>Data Penjualan Bulan Maret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 TI BAZMA</dc:creator>
  <cp:lastModifiedBy>SMK TI BAZMA</cp:lastModifiedBy>
  <dcterms:created xsi:type="dcterms:W3CDTF">2022-11-15T02:54:57Z</dcterms:created>
  <dcterms:modified xsi:type="dcterms:W3CDTF">2022-12-04T04:28:44Z</dcterms:modified>
</cp:coreProperties>
</file>