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zma\Downloads\"/>
    </mc:Choice>
  </mc:AlternateContent>
  <xr:revisionPtr revIDLastSave="0" documentId="13_ncr:1_{DFA2E986-86E1-4060-B3EF-EA843E7494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LEKSI KERJA PT. 1" sheetId="1" r:id="rId1"/>
    <sheet name="SELEKSI KERJA PT. 2" sheetId="2" r:id="rId2"/>
    <sheet name="SELEKSI KERJA PT.3" sheetId="3" r:id="rId3"/>
    <sheet name="DATA REFRENSI LAT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D3" i="3"/>
  <c r="D4" i="3"/>
  <c r="D5" i="3"/>
  <c r="D6" i="3"/>
  <c r="D2" i="3"/>
  <c r="C3" i="3"/>
  <c r="C4" i="3"/>
  <c r="C5" i="3"/>
  <c r="C6" i="3"/>
  <c r="C2" i="3"/>
  <c r="D3" i="2"/>
  <c r="D4" i="2"/>
  <c r="D5" i="2"/>
  <c r="D6" i="2"/>
  <c r="D7" i="2"/>
  <c r="D8" i="2"/>
  <c r="D2" i="2"/>
  <c r="B13" i="2"/>
  <c r="B12" i="2"/>
  <c r="B11" i="2"/>
  <c r="D11" i="1"/>
  <c r="G4" i="1"/>
  <c r="F4" i="1"/>
  <c r="F5" i="1"/>
  <c r="G5" i="1" s="1"/>
  <c r="F2" i="1"/>
  <c r="G2" i="1" s="1"/>
  <c r="E3" i="1"/>
  <c r="F3" i="1" s="1"/>
  <c r="E4" i="1"/>
  <c r="E5" i="1"/>
  <c r="E2" i="1"/>
  <c r="D12" i="1" l="1"/>
  <c r="D13" i="1"/>
  <c r="G3" i="1"/>
  <c r="D17" i="1" l="1"/>
  <c r="D15" i="1"/>
  <c r="D16" i="1"/>
</calcChain>
</file>

<file path=xl/sharedStrings.xml><?xml version="1.0" encoding="utf-8"?>
<sst xmlns="http://schemas.openxmlformats.org/spreadsheetml/2006/main" count="86" uniqueCount="67">
  <si>
    <t>Nama Karyawan</t>
  </si>
  <si>
    <t>JAN</t>
  </si>
  <si>
    <t>FEB</t>
  </si>
  <si>
    <t>MAR</t>
  </si>
  <si>
    <t>TOTAL</t>
  </si>
  <si>
    <t>Rata-Rata Penjualan</t>
  </si>
  <si>
    <t>Status</t>
  </si>
  <si>
    <t>Kriteria kelulusan berdasarkan penjualan rata-rata</t>
  </si>
  <si>
    <t>Rissa Dara</t>
  </si>
  <si>
    <t>70-250</t>
  </si>
  <si>
    <t>BONUS</t>
  </si>
  <si>
    <t>Lydia Daniru</t>
  </si>
  <si>
    <t>Di bawah 70</t>
  </si>
  <si>
    <t>TIDAK MENERIMA BONUS</t>
  </si>
  <si>
    <t>Febri Putra</t>
  </si>
  <si>
    <t>Dwiky Setya</t>
  </si>
  <si>
    <t>Jumlah Karyawan</t>
  </si>
  <si>
    <t>Jumlah rata-rata terendah</t>
  </si>
  <si>
    <t>Banyaknya karyawan yang menerima Bonus</t>
  </si>
  <si>
    <t>Jumlah total penjualan karyawan yang menerima Bonus</t>
  </si>
  <si>
    <t>Rata-rata penjualan Karyawan yang menerima Bonus</t>
  </si>
  <si>
    <t>Nama</t>
  </si>
  <si>
    <t>Usia</t>
  </si>
  <si>
    <t>Domisili</t>
  </si>
  <si>
    <t>IDENTITAS LENGKAP</t>
  </si>
  <si>
    <t>Lydia Danira Putri</t>
  </si>
  <si>
    <t>Shania Variel D</t>
  </si>
  <si>
    <t xml:space="preserve">Fahmi Putra Muhammad </t>
  </si>
  <si>
    <t>Reza Raharsa Dhani</t>
  </si>
  <si>
    <t>Putra Baskara</t>
  </si>
  <si>
    <t>Mahendra Reza R</t>
  </si>
  <si>
    <t>Novia Maharani P</t>
  </si>
  <si>
    <t>23th</t>
  </si>
  <si>
    <t>34th</t>
  </si>
  <si>
    <t>22th</t>
  </si>
  <si>
    <t>19th</t>
  </si>
  <si>
    <t>27th</t>
  </si>
  <si>
    <t>30th</t>
  </si>
  <si>
    <t xml:space="preserve">Jakarta </t>
  </si>
  <si>
    <t xml:space="preserve">Bogor </t>
  </si>
  <si>
    <t>Bandung</t>
  </si>
  <si>
    <t>Yogyakarta</t>
  </si>
  <si>
    <t>Surabaya</t>
  </si>
  <si>
    <t>Malang</t>
  </si>
  <si>
    <t>Selesaikanlah</t>
  </si>
  <si>
    <t>Huruh kecil semua</t>
  </si>
  <si>
    <t>Huruf besar semua</t>
  </si>
  <si>
    <t>Huruf besar diawal kata</t>
  </si>
  <si>
    <t>pT MekAr AbADi JayA SentoSA</t>
  </si>
  <si>
    <t>Tanggal Pemesanan</t>
  </si>
  <si>
    <t>No. Pemesanan</t>
  </si>
  <si>
    <t>Nama Customer</t>
  </si>
  <si>
    <t>Lama Pengiriman</t>
  </si>
  <si>
    <t>Jenis Kelamin</t>
  </si>
  <si>
    <t>Laki-laki</t>
  </si>
  <si>
    <t>Jakarta</t>
  </si>
  <si>
    <t>Perempuan</t>
  </si>
  <si>
    <t>Kota</t>
  </si>
  <si>
    <t>1 Hari</t>
  </si>
  <si>
    <t>2 Hari</t>
  </si>
  <si>
    <t>3 Hari</t>
  </si>
  <si>
    <t>Tika</t>
  </si>
  <si>
    <t>Hepi</t>
  </si>
  <si>
    <t>Arfin</t>
  </si>
  <si>
    <t>Aji</t>
  </si>
  <si>
    <t>Rudi</t>
  </si>
  <si>
    <t>Jumlah rata-rata tertinggi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</si>
</sst>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4" fillId="0" borderId="6" xfId="0" applyFont="1" applyBorder="1"/>
    <xf numFmtId="0" fontId="4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7" xfId="0" applyFont="1" applyFill="1" applyBorder="1" applyAlignme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7" xfId="0" applyFont="1" applyBorder="1" applyAlignment="1">
      <alignment horizontal="center"/>
    </xf>
    <xf numFmtId="0" fontId="0" fillId="4" borderId="7" xfId="0" applyFont="1" applyFill="1" applyBorder="1" applyAlignment="1"/>
    <xf numFmtId="0" fontId="0" fillId="0" borderId="0" xfId="0" applyFont="1" applyBorder="1" applyAlignment="1"/>
    <xf numFmtId="0" fontId="0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/>
    <xf numFmtId="0" fontId="0" fillId="0" borderId="7" xfId="0" applyBorder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/>
    <xf numFmtId="0" fontId="2" fillId="0" borderId="5" xfId="0" applyFont="1" applyBorder="1" applyAlignment="1"/>
    <xf numFmtId="0" fontId="4" fillId="0" borderId="6" xfId="0" applyFont="1" applyBorder="1"/>
    <xf numFmtId="0" fontId="4" fillId="0" borderId="2" xfId="0" applyFont="1" applyBorder="1"/>
    <xf numFmtId="0" fontId="3" fillId="0" borderId="0" xfId="0" applyFont="1" applyAlignment="1"/>
    <xf numFmtId="0" fontId="0" fillId="0" borderId="0" xfId="0" applyFont="1" applyAlignment="1"/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3" max="3" width="19.42578125" customWidth="1"/>
    <col min="5" max="5" width="15.28515625" customWidth="1"/>
    <col min="6" max="6" width="19.85546875" customWidth="1"/>
    <col min="7" max="7" width="23" customWidth="1"/>
    <col min="10" max="10" width="24.28515625" customWidth="1"/>
  </cols>
  <sheetData>
    <row r="1" spans="1:12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L1" s="3"/>
    </row>
    <row r="2" spans="1:12" ht="15.75" customHeight="1" x14ac:dyDescent="0.25">
      <c r="A2" s="4" t="s">
        <v>8</v>
      </c>
      <c r="B2" s="5">
        <v>72</v>
      </c>
      <c r="C2" s="5">
        <v>81</v>
      </c>
      <c r="D2" s="5">
        <v>95</v>
      </c>
      <c r="E2" s="6">
        <f>SUM(B2:D2)</f>
        <v>248</v>
      </c>
      <c r="F2" s="6">
        <f>AVERAGE(B2:E2)</f>
        <v>124</v>
      </c>
      <c r="G2" s="6" t="str">
        <f>IF(F2&lt;70,"TIDAK MENERIMA BONUS","BONUS")</f>
        <v>BONUS</v>
      </c>
      <c r="H2" s="3"/>
      <c r="L2" s="3"/>
    </row>
    <row r="3" spans="1:12" ht="15.75" customHeight="1" x14ac:dyDescent="0.25">
      <c r="A3" s="4" t="s">
        <v>11</v>
      </c>
      <c r="B3" s="5">
        <v>40</v>
      </c>
      <c r="C3" s="5">
        <v>56</v>
      </c>
      <c r="D3" s="5">
        <v>45</v>
      </c>
      <c r="E3" s="7">
        <f t="shared" ref="E3:E5" si="0">SUM(B3:D3)</f>
        <v>141</v>
      </c>
      <c r="F3" s="7">
        <f t="shared" ref="F3:F5" si="1">AVERAGE(B3:E3)</f>
        <v>70.5</v>
      </c>
      <c r="G3" s="7" t="str">
        <f t="shared" ref="G3:G5" si="2">IF(F3&lt;70,"TIDAK MENERIMA BONUS","BONUS")</f>
        <v>BONUS</v>
      </c>
      <c r="H3" s="3"/>
      <c r="L3" s="3"/>
    </row>
    <row r="4" spans="1:12" ht="15.75" customHeight="1" x14ac:dyDescent="0.25">
      <c r="A4" s="4" t="s">
        <v>14</v>
      </c>
      <c r="B4" s="5">
        <v>26</v>
      </c>
      <c r="C4" s="5">
        <v>67</v>
      </c>
      <c r="D4" s="5">
        <v>83</v>
      </c>
      <c r="E4" s="7">
        <f t="shared" si="0"/>
        <v>176</v>
      </c>
      <c r="F4" s="7">
        <f t="shared" si="1"/>
        <v>88</v>
      </c>
      <c r="G4" s="7" t="str">
        <f t="shared" si="2"/>
        <v>BONUS</v>
      </c>
      <c r="H4" s="3"/>
      <c r="I4" s="3"/>
      <c r="J4" s="3"/>
      <c r="K4" s="3"/>
      <c r="L4" s="3"/>
    </row>
    <row r="5" spans="1:12" ht="15.75" customHeight="1" x14ac:dyDescent="0.25">
      <c r="A5" s="4" t="s">
        <v>15</v>
      </c>
      <c r="B5" s="5">
        <v>10</v>
      </c>
      <c r="C5" s="5">
        <v>34</v>
      </c>
      <c r="D5" s="5">
        <v>51</v>
      </c>
      <c r="E5" s="7">
        <f t="shared" si="0"/>
        <v>95</v>
      </c>
      <c r="F5" s="7">
        <f t="shared" si="1"/>
        <v>47.5</v>
      </c>
      <c r="G5" s="7" t="str">
        <f t="shared" si="2"/>
        <v>TIDAK MENERIMA BONUS</v>
      </c>
      <c r="H5" s="3"/>
    </row>
    <row r="6" spans="1:12" ht="15.75" customHeight="1" x14ac:dyDescent="0.25">
      <c r="A6" s="3"/>
      <c r="B6" s="12"/>
      <c r="C6" s="12"/>
      <c r="D6" s="12"/>
      <c r="E6" s="3"/>
      <c r="F6" s="3"/>
      <c r="G6" s="3"/>
      <c r="H6" s="3"/>
    </row>
    <row r="7" spans="1:12" ht="15.75" customHeight="1" x14ac:dyDescent="0.25">
      <c r="A7" s="33" t="s">
        <v>7</v>
      </c>
      <c r="B7" s="34"/>
      <c r="C7" s="34"/>
      <c r="D7" s="12"/>
      <c r="E7" s="3"/>
      <c r="F7" s="3"/>
      <c r="G7" s="3"/>
      <c r="H7" s="3"/>
    </row>
    <row r="8" spans="1:12" ht="15.75" customHeight="1" x14ac:dyDescent="0.25">
      <c r="A8" s="14" t="s">
        <v>9</v>
      </c>
      <c r="B8" s="35" t="s">
        <v>10</v>
      </c>
      <c r="C8" s="35"/>
      <c r="D8" s="3"/>
      <c r="E8" s="34"/>
      <c r="F8" s="34"/>
      <c r="G8" s="34"/>
      <c r="H8" s="12"/>
    </row>
    <row r="9" spans="1:12" ht="15.75" customHeight="1" x14ac:dyDescent="0.25">
      <c r="A9" s="14" t="s">
        <v>12</v>
      </c>
      <c r="B9" s="35" t="s">
        <v>13</v>
      </c>
      <c r="C9" s="35"/>
      <c r="D9" s="3"/>
    </row>
    <row r="11" spans="1:12" ht="15.75" customHeight="1" x14ac:dyDescent="0.25">
      <c r="A11" s="30" t="s">
        <v>16</v>
      </c>
      <c r="B11" s="31"/>
      <c r="C11" s="32"/>
      <c r="D11" s="11">
        <f>COUNTA(A2:A5)</f>
        <v>4</v>
      </c>
    </row>
    <row r="12" spans="1:12" ht="15.75" customHeight="1" x14ac:dyDescent="0.25">
      <c r="A12" s="8" t="s">
        <v>66</v>
      </c>
      <c r="B12" s="9"/>
      <c r="C12" s="10"/>
      <c r="D12" s="13">
        <f>MAX(F2:F5)</f>
        <v>124</v>
      </c>
      <c r="E12" s="3"/>
      <c r="F12" s="3"/>
      <c r="G12" s="3"/>
      <c r="H12" s="3"/>
    </row>
    <row r="13" spans="1:12" ht="15.75" customHeight="1" x14ac:dyDescent="0.25">
      <c r="A13" s="8" t="s">
        <v>17</v>
      </c>
      <c r="B13" s="9"/>
      <c r="C13" s="10"/>
      <c r="D13" s="13">
        <f>MIN(F2:F5)</f>
        <v>47.5</v>
      </c>
    </row>
    <row r="14" spans="1:12" ht="15.75" customHeight="1" x14ac:dyDescent="0.25">
      <c r="D14" s="13"/>
    </row>
    <row r="15" spans="1:12" ht="15.75" customHeight="1" x14ac:dyDescent="0.25">
      <c r="A15" s="30" t="s">
        <v>18</v>
      </c>
      <c r="B15" s="31"/>
      <c r="C15" s="32"/>
      <c r="D15" s="11">
        <f>COUNTIF(G2:G5,"BONUS")</f>
        <v>3</v>
      </c>
    </row>
    <row r="16" spans="1:12" ht="15.75" customHeight="1" x14ac:dyDescent="0.25">
      <c r="A16" s="30" t="s">
        <v>19</v>
      </c>
      <c r="B16" s="31"/>
      <c r="C16" s="32"/>
      <c r="D16" s="13">
        <f>SUMIF(G2:G5,"BONUS",E2:E5)</f>
        <v>565</v>
      </c>
    </row>
    <row r="17" spans="1:4" ht="15.75" customHeight="1" x14ac:dyDescent="0.25">
      <c r="A17" s="30" t="s">
        <v>20</v>
      </c>
      <c r="B17" s="31"/>
      <c r="C17" s="32"/>
      <c r="D17" s="42">
        <f>AVERAGEIF(G2:G5,"BONUS",E2:E5)</f>
        <v>188.33333333333334</v>
      </c>
    </row>
  </sheetData>
  <mergeCells count="8">
    <mergeCell ref="A17:C17"/>
    <mergeCell ref="A7:C7"/>
    <mergeCell ref="A11:C11"/>
    <mergeCell ref="E8:G8"/>
    <mergeCell ref="A15:C15"/>
    <mergeCell ref="B9:C9"/>
    <mergeCell ref="B8:C8"/>
    <mergeCell ref="A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AB25-AF4B-4EDE-89E0-A11A50975865}">
  <dimension ref="A1:F14"/>
  <sheetViews>
    <sheetView workbookViewId="0">
      <selection activeCell="H10" sqref="H10"/>
    </sheetView>
  </sheetViews>
  <sheetFormatPr defaultRowHeight="12.75" x14ac:dyDescent="0.2"/>
  <cols>
    <col min="1" max="1" width="21.140625" bestFit="1" customWidth="1"/>
    <col min="2" max="2" width="8.7109375" style="15"/>
    <col min="3" max="3" width="10.140625" style="15" bestFit="1" customWidth="1"/>
    <col min="4" max="4" width="37.140625" bestFit="1" customWidth="1"/>
  </cols>
  <sheetData>
    <row r="1" spans="1:6" s="16" customFormat="1" x14ac:dyDescent="0.2">
      <c r="A1" s="17" t="s">
        <v>21</v>
      </c>
      <c r="B1" s="17" t="s">
        <v>22</v>
      </c>
      <c r="C1" s="17" t="s">
        <v>23</v>
      </c>
      <c r="D1" s="43" t="s">
        <v>24</v>
      </c>
    </row>
    <row r="2" spans="1:6" x14ac:dyDescent="0.2">
      <c r="A2" s="18" t="s">
        <v>25</v>
      </c>
      <c r="B2" s="19" t="s">
        <v>32</v>
      </c>
      <c r="C2" s="19" t="s">
        <v>38</v>
      </c>
      <c r="D2" s="44" t="str">
        <f>CONCATENATE(A2," - ",B2," - ",C2)</f>
        <v xml:space="preserve">Lydia Danira Putri - 23th - Jakarta </v>
      </c>
    </row>
    <row r="3" spans="1:6" x14ac:dyDescent="0.2">
      <c r="A3" s="18" t="s">
        <v>26</v>
      </c>
      <c r="B3" s="19" t="s">
        <v>33</v>
      </c>
      <c r="C3" s="19" t="s">
        <v>39</v>
      </c>
      <c r="D3" s="44" t="str">
        <f t="shared" ref="D3:D8" si="0">CONCATENATE(A3," - ",B3," - ",C3)</f>
        <v xml:space="preserve">Shania Variel D - 34th - Bogor </v>
      </c>
    </row>
    <row r="4" spans="1:6" x14ac:dyDescent="0.2">
      <c r="A4" s="18" t="s">
        <v>27</v>
      </c>
      <c r="B4" s="19" t="s">
        <v>34</v>
      </c>
      <c r="C4" s="19" t="s">
        <v>40</v>
      </c>
      <c r="D4" s="44" t="str">
        <f t="shared" si="0"/>
        <v>Fahmi Putra Muhammad  - 22th - Bandung</v>
      </c>
    </row>
    <row r="5" spans="1:6" x14ac:dyDescent="0.2">
      <c r="A5" s="18" t="s">
        <v>28</v>
      </c>
      <c r="B5" s="19" t="s">
        <v>35</v>
      </c>
      <c r="C5" s="19" t="s">
        <v>41</v>
      </c>
      <c r="D5" s="44" t="str">
        <f t="shared" si="0"/>
        <v>Reza Raharsa Dhani - 19th - Yogyakarta</v>
      </c>
    </row>
    <row r="6" spans="1:6" x14ac:dyDescent="0.2">
      <c r="A6" s="18" t="s">
        <v>29</v>
      </c>
      <c r="B6" s="19" t="s">
        <v>36</v>
      </c>
      <c r="C6" s="19" t="s">
        <v>42</v>
      </c>
      <c r="D6" s="44" t="str">
        <f t="shared" si="0"/>
        <v>Putra Baskara - 27th - Surabaya</v>
      </c>
    </row>
    <row r="7" spans="1:6" x14ac:dyDescent="0.2">
      <c r="A7" s="18" t="s">
        <v>30</v>
      </c>
      <c r="B7" s="19" t="s">
        <v>37</v>
      </c>
      <c r="C7" s="19" t="s">
        <v>43</v>
      </c>
      <c r="D7" s="44" t="str">
        <f t="shared" si="0"/>
        <v>Mahendra Reza R - 30th - Malang</v>
      </c>
    </row>
    <row r="8" spans="1:6" x14ac:dyDescent="0.2">
      <c r="A8" s="18" t="s">
        <v>31</v>
      </c>
      <c r="B8" s="19" t="s">
        <v>34</v>
      </c>
      <c r="C8" s="22" t="s">
        <v>40</v>
      </c>
      <c r="D8" s="44" t="str">
        <f t="shared" si="0"/>
        <v>Novia Maharani P - 22th - Bandung</v>
      </c>
      <c r="E8" s="21"/>
      <c r="F8" s="21"/>
    </row>
    <row r="9" spans="1:6" x14ac:dyDescent="0.2">
      <c r="E9" s="21"/>
      <c r="F9" s="21"/>
    </row>
    <row r="10" spans="1:6" x14ac:dyDescent="0.2">
      <c r="A10" s="20" t="s">
        <v>44</v>
      </c>
      <c r="B10" s="36" t="s">
        <v>48</v>
      </c>
      <c r="C10" s="37"/>
      <c r="D10" s="38"/>
      <c r="E10" s="21"/>
      <c r="F10" s="21"/>
    </row>
    <row r="11" spans="1:6" x14ac:dyDescent="0.2">
      <c r="A11" s="20" t="s">
        <v>45</v>
      </c>
      <c r="B11" s="39" t="str">
        <f>LOWER(B10)</f>
        <v>pt mekar abadi jaya sentosa</v>
      </c>
      <c r="C11" s="40"/>
      <c r="D11" s="41"/>
      <c r="E11" s="21"/>
      <c r="F11" s="21"/>
    </row>
    <row r="12" spans="1:6" x14ac:dyDescent="0.2">
      <c r="A12" s="20" t="s">
        <v>46</v>
      </c>
      <c r="B12" s="39" t="str">
        <f>UPPER(B10)</f>
        <v>PT MEKAR ABADI JAYA SENTOSA</v>
      </c>
      <c r="C12" s="40"/>
      <c r="D12" s="41"/>
      <c r="E12" s="21"/>
      <c r="F12" s="21"/>
    </row>
    <row r="13" spans="1:6" x14ac:dyDescent="0.2">
      <c r="A13" s="20" t="s">
        <v>47</v>
      </c>
      <c r="B13" s="39" t="str">
        <f>PROPER(B10)</f>
        <v>Pt Mekar Abadi Jaya Sentosa</v>
      </c>
      <c r="C13" s="40"/>
      <c r="D13" s="41"/>
      <c r="E13" s="21"/>
      <c r="F13" s="21"/>
    </row>
    <row r="14" spans="1:6" x14ac:dyDescent="0.2">
      <c r="E14" s="21"/>
      <c r="F14" s="21"/>
    </row>
  </sheetData>
  <mergeCells count="4">
    <mergeCell ref="B10:D10"/>
    <mergeCell ref="B11:D11"/>
    <mergeCell ref="B12:D12"/>
    <mergeCell ref="B13:D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B656-FFDD-42C6-A575-4340A1BF1E86}">
  <dimension ref="A1:E6"/>
  <sheetViews>
    <sheetView workbookViewId="0">
      <selection activeCell="E10" sqref="E10"/>
    </sheetView>
  </sheetViews>
  <sheetFormatPr defaultRowHeight="12.75" x14ac:dyDescent="0.2"/>
  <cols>
    <col min="1" max="1" width="21.85546875" bestFit="1" customWidth="1"/>
    <col min="2" max="2" width="16.85546875" bestFit="1" customWidth="1"/>
    <col min="3" max="3" width="17.28515625" style="15" bestFit="1" customWidth="1"/>
    <col min="4" max="4" width="12.42578125" style="15" customWidth="1"/>
    <col min="5" max="5" width="18.5703125" style="15" bestFit="1" customWidth="1"/>
  </cols>
  <sheetData>
    <row r="1" spans="1:5" ht="15" x14ac:dyDescent="0.2">
      <c r="A1" s="28" t="s">
        <v>49</v>
      </c>
      <c r="B1" s="28" t="s">
        <v>50</v>
      </c>
      <c r="C1" s="28" t="s">
        <v>51</v>
      </c>
      <c r="D1" s="28" t="s">
        <v>23</v>
      </c>
      <c r="E1" s="28" t="s">
        <v>52</v>
      </c>
    </row>
    <row r="2" spans="1:5" x14ac:dyDescent="0.2">
      <c r="A2" s="23">
        <v>44261</v>
      </c>
      <c r="B2" s="24">
        <v>103</v>
      </c>
      <c r="C2" s="19" t="str">
        <f>VLOOKUP(B2,'DATA REFRENSI LAT 3'!$A$1:$D$6,2,FALSE)</f>
        <v>Tika</v>
      </c>
      <c r="D2" s="19" t="str">
        <f>VLOOKUP(B2,'DATA REFRENSI LAT 3'!$A$1:$D$6,4,FALSE)</f>
        <v>Yogyakarta</v>
      </c>
      <c r="E2" s="19" t="str">
        <f>HLOOKUP(D2,'DATA REFRENSI LAT 3'!$A$9:$E$10,2,0)</f>
        <v>2 Hari</v>
      </c>
    </row>
    <row r="3" spans="1:5" x14ac:dyDescent="0.2">
      <c r="A3" s="23">
        <v>44257</v>
      </c>
      <c r="B3" s="24">
        <v>102</v>
      </c>
      <c r="C3" s="19" t="str">
        <f>VLOOKUP(B3,'DATA REFRENSI LAT 3'!$A$1:$D$6,2,FALSE)</f>
        <v>Aji</v>
      </c>
      <c r="D3" s="19" t="str">
        <f>VLOOKUP(B3,'DATA REFRENSI LAT 3'!$A$1:$D$6,4,FALSE)</f>
        <v>Jakarta</v>
      </c>
      <c r="E3" s="19" t="str">
        <f>HLOOKUP(D3,'DATA REFRENSI LAT 3'!$A$9:$E$10,2,0)</f>
        <v>1 Hari</v>
      </c>
    </row>
    <row r="4" spans="1:5" x14ac:dyDescent="0.2">
      <c r="A4" s="23">
        <v>44259</v>
      </c>
      <c r="B4" s="24">
        <v>104</v>
      </c>
      <c r="C4" s="19" t="str">
        <f>VLOOKUP(B4,'DATA REFRENSI LAT 3'!$A$1:$D$6,2,FALSE)</f>
        <v>Hepi</v>
      </c>
      <c r="D4" s="19" t="str">
        <f>VLOOKUP(B4,'DATA REFRENSI LAT 3'!$A$1:$D$6,4,FALSE)</f>
        <v>Surabaya</v>
      </c>
      <c r="E4" s="19" t="str">
        <f>HLOOKUP(D4,'DATA REFRENSI LAT 3'!$A$9:$E$10,2,0)</f>
        <v>3 Hari</v>
      </c>
    </row>
    <row r="5" spans="1:5" x14ac:dyDescent="0.2">
      <c r="A5" s="23">
        <v>44260</v>
      </c>
      <c r="B5" s="24">
        <v>105</v>
      </c>
      <c r="C5" s="19" t="str">
        <f>VLOOKUP(B5,'DATA REFRENSI LAT 3'!$A$1:$D$6,2,FALSE)</f>
        <v>Arfin</v>
      </c>
      <c r="D5" s="19" t="str">
        <f>VLOOKUP(B5,'DATA REFRENSI LAT 3'!$A$1:$D$6,4,FALSE)</f>
        <v>Jakarta</v>
      </c>
      <c r="E5" s="19" t="str">
        <f>HLOOKUP(D5,'DATA REFRENSI LAT 3'!$A$9:$E$10,2,0)</f>
        <v>1 Hari</v>
      </c>
    </row>
    <row r="6" spans="1:5" x14ac:dyDescent="0.2">
      <c r="A6" s="23">
        <v>44265</v>
      </c>
      <c r="B6" s="24">
        <v>101</v>
      </c>
      <c r="C6" s="19" t="str">
        <f>VLOOKUP(B6,'DATA REFRENSI LAT 3'!$A$1:$D$6,2,FALSE)</f>
        <v>Rudi</v>
      </c>
      <c r="D6" s="19" t="str">
        <f>VLOOKUP(B6,'DATA REFRENSI LAT 3'!$A$1:$D$6,4,FALSE)</f>
        <v>Bandung</v>
      </c>
      <c r="E6" s="19" t="str">
        <f>HLOOKUP(D6,'DATA REFRENSI LAT 3'!$A$9:$E$10,2,0)</f>
        <v>2 Hari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FD93-D199-4C74-B4B9-EA341E69575A}">
  <dimension ref="A1:E10"/>
  <sheetViews>
    <sheetView workbookViewId="0">
      <selection activeCell="D15" sqref="D15"/>
    </sheetView>
  </sheetViews>
  <sheetFormatPr defaultRowHeight="12.75" x14ac:dyDescent="0.2"/>
  <cols>
    <col min="1" max="1" width="17.140625" bestFit="1" customWidth="1"/>
    <col min="2" max="2" width="15.85546875" bestFit="1" customWidth="1"/>
    <col min="3" max="3" width="13.85546875" bestFit="1" customWidth="1"/>
    <col min="4" max="4" width="10.140625" bestFit="1" customWidth="1"/>
  </cols>
  <sheetData>
    <row r="1" spans="1:5" ht="15" x14ac:dyDescent="0.2">
      <c r="A1" s="28" t="s">
        <v>50</v>
      </c>
      <c r="B1" s="28" t="s">
        <v>51</v>
      </c>
      <c r="C1" s="28" t="s">
        <v>53</v>
      </c>
      <c r="D1" s="28" t="s">
        <v>23</v>
      </c>
      <c r="E1" s="26"/>
    </row>
    <row r="2" spans="1:5" x14ac:dyDescent="0.2">
      <c r="A2" s="24">
        <v>101</v>
      </c>
      <c r="B2" s="27" t="s">
        <v>65</v>
      </c>
      <c r="C2" s="27" t="s">
        <v>54</v>
      </c>
      <c r="D2" s="27" t="s">
        <v>40</v>
      </c>
      <c r="E2" s="26"/>
    </row>
    <row r="3" spans="1:5" x14ac:dyDescent="0.2">
      <c r="A3" s="24">
        <v>102</v>
      </c>
      <c r="B3" s="27" t="s">
        <v>64</v>
      </c>
      <c r="C3" s="27" t="s">
        <v>54</v>
      </c>
      <c r="D3" s="27" t="s">
        <v>55</v>
      </c>
      <c r="E3" s="26"/>
    </row>
    <row r="4" spans="1:5" x14ac:dyDescent="0.2">
      <c r="A4" s="24">
        <v>103</v>
      </c>
      <c r="B4" s="27" t="s">
        <v>61</v>
      </c>
      <c r="C4" s="27" t="s">
        <v>56</v>
      </c>
      <c r="D4" s="27" t="s">
        <v>41</v>
      </c>
      <c r="E4" s="26"/>
    </row>
    <row r="5" spans="1:5" x14ac:dyDescent="0.2">
      <c r="A5" s="24">
        <v>104</v>
      </c>
      <c r="B5" s="27" t="s">
        <v>62</v>
      </c>
      <c r="C5" s="27" t="s">
        <v>56</v>
      </c>
      <c r="D5" s="27" t="s">
        <v>42</v>
      </c>
      <c r="E5" s="26"/>
    </row>
    <row r="6" spans="1:5" x14ac:dyDescent="0.2">
      <c r="A6" s="24">
        <v>105</v>
      </c>
      <c r="B6" s="27" t="s">
        <v>63</v>
      </c>
      <c r="C6" s="27" t="s">
        <v>54</v>
      </c>
      <c r="D6" s="27" t="s">
        <v>55</v>
      </c>
      <c r="E6" s="26"/>
    </row>
    <row r="7" spans="1:5" x14ac:dyDescent="0.2">
      <c r="A7" s="26"/>
      <c r="B7" s="26"/>
      <c r="C7" s="26"/>
      <c r="D7" s="26"/>
      <c r="E7" s="26"/>
    </row>
    <row r="8" spans="1:5" x14ac:dyDescent="0.2">
      <c r="A8" s="26"/>
      <c r="B8" s="26"/>
      <c r="C8" s="26"/>
      <c r="D8" s="26"/>
      <c r="E8" s="26"/>
    </row>
    <row r="9" spans="1:5" ht="15" x14ac:dyDescent="0.25">
      <c r="A9" s="29" t="s">
        <v>57</v>
      </c>
      <c r="B9" s="25" t="s">
        <v>55</v>
      </c>
      <c r="C9" s="25" t="s">
        <v>40</v>
      </c>
      <c r="D9" s="25" t="s">
        <v>41</v>
      </c>
      <c r="E9" s="25" t="s">
        <v>42</v>
      </c>
    </row>
    <row r="10" spans="1:5" ht="15" x14ac:dyDescent="0.25">
      <c r="A10" s="29" t="s">
        <v>52</v>
      </c>
      <c r="B10" s="25" t="s">
        <v>58</v>
      </c>
      <c r="C10" s="25" t="s">
        <v>59</v>
      </c>
      <c r="D10" s="25" t="s">
        <v>59</v>
      </c>
      <c r="E10" s="2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SELEKSI KERJA PT. 1</vt:lpstr>
      <vt:lpstr>SELEKSI KERJA PT. 2</vt:lpstr>
      <vt:lpstr>SELEKSI KERJA PT.3</vt:lpstr>
      <vt:lpstr>DATA REFRENSI LAT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loblobly</dc:creator>
  <cp:lastModifiedBy>SMK TI BAZMA</cp:lastModifiedBy>
  <dcterms:created xsi:type="dcterms:W3CDTF">2022-01-19T12:51:10Z</dcterms:created>
  <dcterms:modified xsi:type="dcterms:W3CDTF">2022-12-19T02:34:00Z</dcterms:modified>
</cp:coreProperties>
</file>