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0b72cad2a8caae/Escritorio/universidad/quinto/tfg/MemoriaTFE/datos/"/>
    </mc:Choice>
  </mc:AlternateContent>
  <xr:revisionPtr revIDLastSave="159" documentId="8_{B1802B8C-EA0E-4B75-830D-6591CDDD6D5C}" xr6:coauthVersionLast="47" xr6:coauthVersionMax="47" xr10:uidLastSave="{837B95A1-0AB0-4683-9501-DD6658F7B729}"/>
  <bookViews>
    <workbookView xWindow="-108" yWindow="-108" windowWidth="23256" windowHeight="12576" firstSheet="2" activeTab="5" xr2:uid="{3C6229BE-7412-441E-92CA-0C03DFFB0598}"/>
  </bookViews>
  <sheets>
    <sheet name="2018-19" sheetId="1" r:id="rId1"/>
    <sheet name="Fase Regular" sheetId="2" r:id="rId2"/>
    <sheet name="Feel Volley Alcobendas" sheetId="6" r:id="rId3"/>
    <sheet name="Dimurol Libbys La Laguna" sheetId="5" r:id="rId4"/>
    <sheet name="Minis Arluy Logroño" sheetId="4" r:id="rId5"/>
    <sheet name="CVB Barça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6" i="5" l="1"/>
  <c r="Z13" i="6"/>
  <c r="X13" i="6"/>
  <c r="W13" i="6"/>
  <c r="V13" i="6"/>
  <c r="Q13" i="6"/>
  <c r="P13" i="6"/>
  <c r="K13" i="6"/>
  <c r="J13" i="6"/>
  <c r="C13" i="6"/>
  <c r="D13" i="6"/>
  <c r="E13" i="6"/>
  <c r="F13" i="6"/>
  <c r="G13" i="6"/>
  <c r="H13" i="6"/>
  <c r="I13" i="6"/>
  <c r="L13" i="6"/>
  <c r="M13" i="6"/>
  <c r="N13" i="6"/>
  <c r="O13" i="6"/>
  <c r="R13" i="6"/>
  <c r="S13" i="6"/>
  <c r="T13" i="6"/>
  <c r="U13" i="6"/>
  <c r="Y13" i="6"/>
  <c r="B13" i="6"/>
  <c r="Y16" i="5"/>
  <c r="X16" i="5"/>
  <c r="W16" i="5"/>
  <c r="V16" i="5"/>
  <c r="S16" i="5"/>
  <c r="T16" i="5"/>
  <c r="U16" i="5"/>
  <c r="R16" i="5"/>
  <c r="Q16" i="5"/>
  <c r="P16" i="5"/>
  <c r="M16" i="5"/>
  <c r="N16" i="5"/>
  <c r="O16" i="5"/>
  <c r="L16" i="5"/>
  <c r="K16" i="5"/>
  <c r="J16" i="5"/>
  <c r="C16" i="5"/>
  <c r="D16" i="5"/>
  <c r="E16" i="5"/>
  <c r="F16" i="5"/>
  <c r="G16" i="5"/>
  <c r="H16" i="5"/>
  <c r="I16" i="5"/>
  <c r="B16" i="5"/>
  <c r="Y25" i="4"/>
  <c r="X25" i="4"/>
  <c r="U25" i="4"/>
  <c r="T25" i="4"/>
  <c r="S25" i="4"/>
  <c r="W25" i="4" s="1"/>
  <c r="R25" i="4"/>
  <c r="V25" i="4" s="1"/>
  <c r="O25" i="4"/>
  <c r="Q25" i="4" s="1"/>
  <c r="N25" i="4"/>
  <c r="M25" i="4"/>
  <c r="L25" i="4"/>
  <c r="I25" i="4"/>
  <c r="H25" i="4"/>
  <c r="J25" i="4" s="1"/>
  <c r="G25" i="4"/>
  <c r="F25" i="4"/>
  <c r="E25" i="4"/>
  <c r="D25" i="4"/>
  <c r="C25" i="4"/>
  <c r="B25" i="4"/>
  <c r="Z25" i="4" s="1"/>
  <c r="Z25" i="3"/>
  <c r="W25" i="3"/>
  <c r="V25" i="3"/>
  <c r="Q25" i="3"/>
  <c r="P25" i="3"/>
  <c r="K25" i="3"/>
  <c r="J25" i="3"/>
  <c r="L25" i="3"/>
  <c r="M25" i="3"/>
  <c r="N25" i="3"/>
  <c r="O25" i="3"/>
  <c r="R25" i="3"/>
  <c r="S25" i="3"/>
  <c r="T25" i="3"/>
  <c r="U25" i="3"/>
  <c r="X25" i="3"/>
  <c r="Y25" i="3"/>
  <c r="C25" i="3"/>
  <c r="D25" i="3"/>
  <c r="E25" i="3"/>
  <c r="F25" i="3"/>
  <c r="G25" i="3"/>
  <c r="H25" i="3"/>
  <c r="I25" i="3"/>
  <c r="B25" i="3"/>
  <c r="K25" i="4" l="1"/>
  <c r="P25" i="4"/>
</calcChain>
</file>

<file path=xl/sharedStrings.xml><?xml version="1.0" encoding="utf-8"?>
<sst xmlns="http://schemas.openxmlformats.org/spreadsheetml/2006/main" count="329" uniqueCount="75">
  <si>
    <t>Puntos</t>
  </si>
  <si>
    <t>Pts</t>
  </si>
  <si>
    <t>Eficiencia</t>
  </si>
  <si>
    <t>Efic</t>
  </si>
  <si>
    <t>Negativo</t>
  </si>
  <si>
    <t>Neg.</t>
  </si>
  <si>
    <t>Break Point</t>
  </si>
  <si>
    <t>BP</t>
  </si>
  <si>
    <t>Contacto en la red</t>
  </si>
  <si>
    <t>Red</t>
  </si>
  <si>
    <t>Perfecta %</t>
  </si>
  <si>
    <t>Exc.%</t>
  </si>
  <si>
    <t>Puntos totales ganados</t>
  </si>
  <si>
    <t>G</t>
  </si>
  <si>
    <t>Bloqueado</t>
  </si>
  <si>
    <t>Blo</t>
  </si>
  <si>
    <t>Perfecta</t>
  </si>
  <si>
    <t>Exc.</t>
  </si>
  <si>
    <t>Error</t>
  </si>
  <si>
    <t>Err</t>
  </si>
  <si>
    <t>Total</t>
  </si>
  <si>
    <t>Tot</t>
  </si>
  <si>
    <t>ESD Granadas de Elche</t>
  </si>
  <si>
    <t>DSV CV Sant Cugat</t>
  </si>
  <si>
    <t>CV Madrid</t>
  </si>
  <si>
    <t xml:space="preserve">Cajasol Juvasa </t>
  </si>
  <si>
    <t>Emevé</t>
  </si>
  <si>
    <t>Haro Rioja Voley</t>
  </si>
  <si>
    <t>Avarca de Menorca</t>
  </si>
  <si>
    <t>IBSA CV CCO 7 Palmas Gran Canaria</t>
  </si>
  <si>
    <t>Feel Volley Alcobendas</t>
  </si>
  <si>
    <t>Dimurol Libby's La Laguna</t>
  </si>
  <si>
    <t>Minis Arluy VB Logroño</t>
  </si>
  <si>
    <t>CVB Barça</t>
  </si>
  <si>
    <t>Bloqueo-Puntos por set</t>
  </si>
  <si>
    <t>Bloqueo-Pts</t>
  </si>
  <si>
    <t>Bloqueo-Red</t>
  </si>
  <si>
    <t>Ataque-Efic</t>
  </si>
  <si>
    <t>Ataque-Exc. %</t>
  </si>
  <si>
    <t>Ataque-Exc.</t>
  </si>
  <si>
    <t>Ataque-Blo</t>
  </si>
  <si>
    <t>Ataque-Err</t>
  </si>
  <si>
    <t>Ataque-Tot</t>
  </si>
  <si>
    <t>Recep-Efic</t>
  </si>
  <si>
    <t>Recep-Exc.%</t>
  </si>
  <si>
    <t>Recep-Exc.</t>
  </si>
  <si>
    <t>Recep-Neg.</t>
  </si>
  <si>
    <t>Recep-Err</t>
  </si>
  <si>
    <t>Recep-Tot</t>
  </si>
  <si>
    <t>Saque-Efic</t>
  </si>
  <si>
    <t>Saque-Pts por set</t>
  </si>
  <si>
    <t>Saque-Err</t>
  </si>
  <si>
    <t>Saque-Pts</t>
  </si>
  <si>
    <t>Saque-Tot</t>
  </si>
  <si>
    <t>G-P</t>
  </si>
  <si>
    <t>P-Total</t>
  </si>
  <si>
    <t>Sets</t>
  </si>
  <si>
    <t>Partidos</t>
  </si>
  <si>
    <t>Equipo</t>
  </si>
  <si>
    <t>Bloqueo</t>
  </si>
  <si>
    <t>Ataque</t>
  </si>
  <si>
    <t>Recepción</t>
  </si>
  <si>
    <t>Saque</t>
  </si>
  <si>
    <t>Jugados</t>
  </si>
  <si>
    <t>Fecha</t>
  </si>
  <si>
    <t>Sets jugados</t>
  </si>
  <si>
    <t>Pts por set</t>
  </si>
  <si>
    <t>Exc. %</t>
  </si>
  <si>
    <t>Puntos por set</t>
  </si>
  <si>
    <t>Totales</t>
  </si>
  <si>
    <t>%</t>
  </si>
  <si>
    <t>-</t>
  </si>
  <si>
    <t>Barça CVB</t>
  </si>
  <si>
    <t>----------</t>
  </si>
  <si>
    <t>Total Fase 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</si>
</sst>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444444"/>
      <name val="Open Sans"/>
      <family val="2"/>
    </font>
    <font>
      <sz val="9"/>
      <color rgb="FF444444"/>
      <name val="Open Sans"/>
      <family val="2"/>
    </font>
    <font>
      <u/>
      <sz val="11"/>
      <color theme="10"/>
      <name val="Calibri"/>
      <family val="2"/>
      <scheme val="minor"/>
    </font>
    <font>
      <u/>
      <sz val="9"/>
      <color rgb="FF444444"/>
      <name val="Open Sans"/>
      <family val="2"/>
    </font>
    <font>
      <b/>
      <sz val="7"/>
      <color rgb="FF333333"/>
      <name val="Open Sans"/>
      <family val="2"/>
    </font>
    <font>
      <b/>
      <sz val="9"/>
      <name val="Calibri"/>
      <family val="2"/>
      <scheme val="minor"/>
    </font>
    <font>
      <b/>
      <sz val="7"/>
      <name val="Open Sans"/>
      <family val="2"/>
    </font>
    <font>
      <sz val="11"/>
      <name val="Calibri"/>
      <family val="2"/>
      <scheme val="minor"/>
    </font>
    <font>
      <sz val="7"/>
      <color rgb="FF333333"/>
      <name val="Open Sans"/>
      <family val="2"/>
    </font>
    <font>
      <sz val="7"/>
      <color rgb="FF444444"/>
      <name val="Open Sans"/>
      <family val="2"/>
    </font>
    <font>
      <sz val="3"/>
      <color rgb="FF444444"/>
      <name val="Open Sans"/>
      <family val="2"/>
    </font>
    <font>
      <sz val="9"/>
      <color theme="1"/>
      <name val="Open Sans"/>
      <family val="2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BABABA"/>
        <bgColor indexed="64"/>
      </patternFill>
    </fill>
    <fill>
      <patternFill patternType="solid">
        <fgColor rgb="FFEBDC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DEDEDE"/>
      </left>
      <right/>
      <top/>
      <bottom style="medium">
        <color rgb="FFDEDEDE"/>
      </bottom>
      <diagonal/>
    </border>
    <border>
      <left/>
      <right/>
      <top/>
      <bottom style="medium">
        <color rgb="FFDEDEDE"/>
      </bottom>
      <diagonal/>
    </border>
    <border>
      <left/>
      <right style="medium">
        <color rgb="FFDEDEDE"/>
      </right>
      <top/>
      <bottom style="medium">
        <color rgb="FFDEDEDE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DEDEDE"/>
      </left>
      <right/>
      <top/>
      <bottom/>
      <diagonal/>
    </border>
    <border>
      <left style="medium">
        <color rgb="FFDEDEDE"/>
      </left>
      <right style="medium">
        <color rgb="FFDEDEDE"/>
      </right>
      <top/>
      <bottom/>
      <diagonal/>
    </border>
    <border>
      <left style="medium">
        <color rgb="FFDEDEDE"/>
      </left>
      <right style="medium">
        <color rgb="FFDEDEDE"/>
      </right>
      <top/>
      <bottom style="medium">
        <color rgb="FFDEDEDE"/>
      </bottom>
      <diagonal/>
    </border>
    <border>
      <left style="medium">
        <color rgb="FFDEDEDE"/>
      </left>
      <right style="medium">
        <color rgb="FFDEDEDE"/>
      </right>
      <top style="medium">
        <color rgb="FFDEDEDE"/>
      </top>
      <bottom/>
      <diagonal/>
    </border>
    <border>
      <left style="medium">
        <color rgb="FFDEDEDE"/>
      </left>
      <right/>
      <top style="medium">
        <color rgb="FFDEDEDE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1" xfId="0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9" fontId="5" fillId="2" borderId="1" xfId="0" applyNumberFormat="1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0" fontId="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/>
    <xf numFmtId="0" fontId="0" fillId="2" borderId="1" xfId="0" applyFont="1" applyFill="1" applyBorder="1"/>
    <xf numFmtId="0" fontId="12" fillId="5" borderId="2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9" fontId="5" fillId="6" borderId="0" xfId="0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/>
    </xf>
    <xf numFmtId="0" fontId="12" fillId="5" borderId="2" xfId="0" applyFont="1" applyFill="1" applyBorder="1" applyAlignment="1">
      <alignment horizontal="center" vertical="center" wrapText="1"/>
    </xf>
    <xf numFmtId="0" fontId="13" fillId="8" borderId="6" xfId="0" applyFont="1" applyFill="1" applyBorder="1" applyAlignment="1">
      <alignment horizontal="center" vertical="center" wrapText="1"/>
    </xf>
    <xf numFmtId="0" fontId="14" fillId="8" borderId="6" xfId="0" applyFont="1" applyFill="1" applyBorder="1" applyAlignment="1">
      <alignment horizontal="center" vertical="center" wrapText="1"/>
    </xf>
    <xf numFmtId="0" fontId="13" fillId="8" borderId="5" xfId="0" applyFont="1" applyFill="1" applyBorder="1" applyAlignment="1">
      <alignment horizontal="center" vertical="center" wrapText="1"/>
    </xf>
    <xf numFmtId="0" fontId="13" fillId="9" borderId="6" xfId="0" applyFont="1" applyFill="1" applyBorder="1" applyAlignment="1">
      <alignment horizontal="center" vertical="center" wrapText="1"/>
    </xf>
    <xf numFmtId="0" fontId="14" fillId="9" borderId="6" xfId="0" applyFont="1" applyFill="1" applyBorder="1" applyAlignment="1">
      <alignment horizontal="center" vertical="center" wrapText="1"/>
    </xf>
    <xf numFmtId="0" fontId="13" fillId="9" borderId="5" xfId="0" applyFont="1" applyFill="1" applyBorder="1" applyAlignment="1">
      <alignment horizontal="center" vertical="center" wrapText="1"/>
    </xf>
    <xf numFmtId="0" fontId="2" fillId="10" borderId="0" xfId="0" applyFont="1" applyFill="1" applyAlignment="1">
      <alignment wrapText="1"/>
    </xf>
    <xf numFmtId="0" fontId="2" fillId="10" borderId="0" xfId="0" applyFont="1" applyFill="1"/>
    <xf numFmtId="9" fontId="2" fillId="10" borderId="0" xfId="1" applyFont="1" applyFill="1"/>
    <xf numFmtId="0" fontId="0" fillId="10" borderId="0" xfId="0" applyFill="1"/>
    <xf numFmtId="9" fontId="0" fillId="10" borderId="0" xfId="1" applyFont="1" applyFill="1"/>
    <xf numFmtId="164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/>
    </xf>
    <xf numFmtId="164" fontId="15" fillId="2" borderId="0" xfId="0" applyNumberFormat="1" applyFont="1" applyFill="1" applyAlignment="1">
      <alignment horizontal="center" vertical="center" wrapText="1"/>
    </xf>
    <xf numFmtId="9" fontId="0" fillId="2" borderId="1" xfId="1" applyFont="1" applyFill="1" applyBorder="1"/>
    <xf numFmtId="0" fontId="16" fillId="2" borderId="1" xfId="0" applyFont="1" applyFill="1" applyBorder="1"/>
    <xf numFmtId="0" fontId="10" fillId="4" borderId="1" xfId="0" applyFont="1" applyFill="1" applyBorder="1" applyAlignment="1">
      <alignment horizontal="center" vertical="center" wrapText="1"/>
    </xf>
    <xf numFmtId="9" fontId="5" fillId="9" borderId="10" xfId="0" applyNumberFormat="1" applyFont="1" applyFill="1" applyBorder="1" applyAlignment="1">
      <alignment horizontal="center" vertical="center"/>
    </xf>
    <xf numFmtId="9" fontId="5" fillId="9" borderId="8" xfId="0" applyNumberFormat="1" applyFont="1" applyFill="1" applyBorder="1" applyAlignment="1">
      <alignment horizontal="center" vertical="center"/>
    </xf>
    <xf numFmtId="9" fontId="5" fillId="9" borderId="9" xfId="0" applyNumberFormat="1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9" fontId="5" fillId="8" borderId="8" xfId="0" applyNumberFormat="1" applyFont="1" applyFill="1" applyBorder="1" applyAlignment="1">
      <alignment horizontal="center" vertical="center"/>
    </xf>
    <xf numFmtId="9" fontId="5" fillId="8" borderId="9" xfId="0" applyNumberFormat="1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/>
    </xf>
    <xf numFmtId="9" fontId="5" fillId="8" borderId="10" xfId="0" applyNumberFormat="1" applyFont="1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__doPostBack('ctl00$Content_Main$ctl13$RG_Stats_Recap$ctl00$ctl18$LNKBT_Team','')" TargetMode="External"/><Relationship Id="rId3" Type="http://schemas.openxmlformats.org/officeDocument/2006/relationships/hyperlink" Target="javascript:__doPostBack('ctl00$Content_Main$ctl13$RG_Stats_Recap$ctl00$ctl08$LNKBT_Team','')" TargetMode="External"/><Relationship Id="rId7" Type="http://schemas.openxmlformats.org/officeDocument/2006/relationships/hyperlink" Target="javascript:__doPostBack('ctl00$Content_Main$ctl13$RG_Stats_Recap$ctl00$ctl16$LNKBT_Team','')" TargetMode="External"/><Relationship Id="rId12" Type="http://schemas.openxmlformats.org/officeDocument/2006/relationships/hyperlink" Target="javascript:__doPostBack('ctl00$Content_Main$ctl13$RG_Stats_Recap$ctl00$ctl26$LNKBT_Team','')" TargetMode="External"/><Relationship Id="rId2" Type="http://schemas.openxmlformats.org/officeDocument/2006/relationships/hyperlink" Target="javascript:__doPostBack('ctl00$Content_Main$ctl13$RG_Stats_Recap$ctl00$ctl06$LNKBT_Team','')" TargetMode="External"/><Relationship Id="rId1" Type="http://schemas.openxmlformats.org/officeDocument/2006/relationships/hyperlink" Target="javascript:__doPostBack('ctl00$Content_Main$ctl13$RG_Stats_Recap$ctl00$ctl04$LNKBT_Team','')" TargetMode="External"/><Relationship Id="rId6" Type="http://schemas.openxmlformats.org/officeDocument/2006/relationships/hyperlink" Target="javascript:__doPostBack('ctl00$Content_Main$ctl13$RG_Stats_Recap$ctl00$ctl14$LNKBT_Team','')" TargetMode="External"/><Relationship Id="rId11" Type="http://schemas.openxmlformats.org/officeDocument/2006/relationships/hyperlink" Target="javascript:__doPostBack('ctl00$Content_Main$ctl13$RG_Stats_Recap$ctl00$ctl24$LNKBT_Team','')" TargetMode="External"/><Relationship Id="rId5" Type="http://schemas.openxmlformats.org/officeDocument/2006/relationships/hyperlink" Target="javascript:__doPostBack('ctl00$Content_Main$ctl13$RG_Stats_Recap$ctl00$ctl12$LNKBT_Team','')" TargetMode="External"/><Relationship Id="rId10" Type="http://schemas.openxmlformats.org/officeDocument/2006/relationships/hyperlink" Target="javascript:__doPostBack('ctl00$Content_Main$ctl13$RG_Stats_Recap$ctl00$ctl22$LNKBT_Team','')" TargetMode="External"/><Relationship Id="rId4" Type="http://schemas.openxmlformats.org/officeDocument/2006/relationships/hyperlink" Target="javascript:__doPostBack('ctl00$Content_Main$ctl13$RG_Stats_Recap$ctl00$ctl10$LNKBT_Team','')" TargetMode="External"/><Relationship Id="rId9" Type="http://schemas.openxmlformats.org/officeDocument/2006/relationships/hyperlink" Target="javascript:__doPostBack('ctl00$Content_Main$ctl13$RG_Stats_Recap$ctl00$ctl20$LNKBT_Team','')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__doPostBack('ctl00$Content_Main$ctl13$RG_Stats_Recap$ctl00$ctl18$LNKBT_Team','')" TargetMode="External"/><Relationship Id="rId3" Type="http://schemas.openxmlformats.org/officeDocument/2006/relationships/hyperlink" Target="javascript:__doPostBack('ctl00$Content_Main$ctl13$RG_Stats_Recap$ctl00$ctl08$LNKBT_Team','')" TargetMode="External"/><Relationship Id="rId7" Type="http://schemas.openxmlformats.org/officeDocument/2006/relationships/hyperlink" Target="javascript:__doPostBack('ctl00$Content_Main$ctl13$RG_Stats_Recap$ctl00$ctl16$LNKBT_Team','')" TargetMode="External"/><Relationship Id="rId12" Type="http://schemas.openxmlformats.org/officeDocument/2006/relationships/hyperlink" Target="javascript:__doPostBack('ctl00$Content_Main$ctl13$RG_Stats_Recap$ctl00$ctl26$LNKBT_Team','')" TargetMode="External"/><Relationship Id="rId2" Type="http://schemas.openxmlformats.org/officeDocument/2006/relationships/hyperlink" Target="javascript:__doPostBack('ctl00$Content_Main$ctl13$RG_Stats_Recap$ctl00$ctl06$LNKBT_Team','')" TargetMode="External"/><Relationship Id="rId1" Type="http://schemas.openxmlformats.org/officeDocument/2006/relationships/hyperlink" Target="javascript:__doPostBack('ctl00$Content_Main$ctl13$RG_Stats_Recap$ctl00$ctl04$LNKBT_Team','')" TargetMode="External"/><Relationship Id="rId6" Type="http://schemas.openxmlformats.org/officeDocument/2006/relationships/hyperlink" Target="javascript:__doPostBack('ctl00$Content_Main$ctl13$RG_Stats_Recap$ctl00$ctl14$LNKBT_Team','')" TargetMode="External"/><Relationship Id="rId11" Type="http://schemas.openxmlformats.org/officeDocument/2006/relationships/hyperlink" Target="javascript:__doPostBack('ctl00$Content_Main$ctl13$RG_Stats_Recap$ctl00$ctl24$LNKBT_Team','')" TargetMode="External"/><Relationship Id="rId5" Type="http://schemas.openxmlformats.org/officeDocument/2006/relationships/hyperlink" Target="javascript:__doPostBack('ctl00$Content_Main$ctl13$RG_Stats_Recap$ctl00$ctl12$LNKBT_Team','')" TargetMode="External"/><Relationship Id="rId10" Type="http://schemas.openxmlformats.org/officeDocument/2006/relationships/hyperlink" Target="javascript:__doPostBack('ctl00$Content_Main$ctl13$RG_Stats_Recap$ctl00$ctl22$LNKBT_Team','')" TargetMode="External"/><Relationship Id="rId4" Type="http://schemas.openxmlformats.org/officeDocument/2006/relationships/hyperlink" Target="javascript:__doPostBack('ctl00$Content_Main$ctl13$RG_Stats_Recap$ctl00$ctl10$LNKBT_Team','')" TargetMode="External"/><Relationship Id="rId9" Type="http://schemas.openxmlformats.org/officeDocument/2006/relationships/hyperlink" Target="javascript:__doPostBack('ctl00$Content_Main$ctl13$RG_Stats_Recap$ctl00$ctl20$LNKBT_Team','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3DEEE-AADC-4403-AEF3-DFADBEBE6E1D}">
  <dimension ref="A1:AA29"/>
  <sheetViews>
    <sheetView zoomScale="75" zoomScaleNormal="75" workbookViewId="0">
      <selection activeCell="E23" sqref="E23"/>
    </sheetView>
  </sheetViews>
  <sheetFormatPr baseColWidth="10" defaultRowHeight="14.4" x14ac:dyDescent="0.3"/>
  <cols>
    <col min="1" max="1" width="11.5546875" style="2"/>
    <col min="2" max="16384" width="11.5546875" style="1"/>
  </cols>
  <sheetData>
    <row r="1" spans="1:27" x14ac:dyDescent="0.3">
      <c r="A1" s="12"/>
    </row>
    <row r="2" spans="1:27" x14ac:dyDescent="0.3">
      <c r="A2" s="12"/>
    </row>
    <row r="3" spans="1:27" s="9" customFormat="1" x14ac:dyDescent="0.3">
      <c r="B3" s="37" t="s">
        <v>63</v>
      </c>
      <c r="C3" s="37"/>
      <c r="D3" s="37" t="s">
        <v>0</v>
      </c>
      <c r="E3" s="37"/>
      <c r="F3" s="37"/>
      <c r="G3" s="37"/>
      <c r="H3" s="37" t="s">
        <v>62</v>
      </c>
      <c r="I3" s="37"/>
      <c r="J3" s="37"/>
      <c r="K3" s="37"/>
      <c r="L3" s="37"/>
      <c r="M3" s="37" t="s">
        <v>61</v>
      </c>
      <c r="N3" s="37"/>
      <c r="O3" s="37"/>
      <c r="P3" s="37"/>
      <c r="Q3" s="37"/>
      <c r="R3" s="37"/>
      <c r="S3" s="37" t="s">
        <v>60</v>
      </c>
      <c r="T3" s="37"/>
      <c r="U3" s="37"/>
      <c r="V3" s="37"/>
      <c r="W3" s="37"/>
      <c r="X3" s="37"/>
      <c r="Y3" s="37" t="s">
        <v>59</v>
      </c>
      <c r="Z3" s="37"/>
      <c r="AA3" s="37"/>
    </row>
    <row r="4" spans="1:27" s="9" customFormat="1" ht="22.8" customHeight="1" x14ac:dyDescent="0.3">
      <c r="A4" s="11" t="s">
        <v>58</v>
      </c>
      <c r="B4" s="10" t="s">
        <v>57</v>
      </c>
      <c r="C4" s="10" t="s">
        <v>56</v>
      </c>
      <c r="D4" s="10" t="s">
        <v>55</v>
      </c>
      <c r="E4" s="10" t="s">
        <v>7</v>
      </c>
      <c r="F4" s="10" t="s">
        <v>13</v>
      </c>
      <c r="G4" s="10" t="s">
        <v>54</v>
      </c>
      <c r="H4" s="10" t="s">
        <v>53</v>
      </c>
      <c r="I4" s="10" t="s">
        <v>52</v>
      </c>
      <c r="J4" s="10" t="s">
        <v>51</v>
      </c>
      <c r="K4" s="10" t="s">
        <v>50</v>
      </c>
      <c r="L4" s="10" t="s">
        <v>49</v>
      </c>
      <c r="M4" s="10" t="s">
        <v>48</v>
      </c>
      <c r="N4" s="10" t="s">
        <v>47</v>
      </c>
      <c r="O4" s="10" t="s">
        <v>46</v>
      </c>
      <c r="P4" s="10" t="s">
        <v>45</v>
      </c>
      <c r="Q4" s="10" t="s">
        <v>44</v>
      </c>
      <c r="R4" s="10" t="s">
        <v>43</v>
      </c>
      <c r="S4" s="10" t="s">
        <v>42</v>
      </c>
      <c r="T4" s="10" t="s">
        <v>41</v>
      </c>
      <c r="U4" s="10" t="s">
        <v>40</v>
      </c>
      <c r="V4" s="10" t="s">
        <v>39</v>
      </c>
      <c r="W4" s="10" t="s">
        <v>38</v>
      </c>
      <c r="X4" s="10" t="s">
        <v>37</v>
      </c>
      <c r="Y4" s="10" t="s">
        <v>36</v>
      </c>
      <c r="Z4" s="10" t="s">
        <v>35</v>
      </c>
      <c r="AA4" s="10" t="s">
        <v>34</v>
      </c>
    </row>
    <row r="5" spans="1:27" x14ac:dyDescent="0.3">
      <c r="A5" s="7" t="s">
        <v>33</v>
      </c>
      <c r="B5" s="5">
        <v>28</v>
      </c>
      <c r="C5" s="5">
        <v>109</v>
      </c>
      <c r="D5" s="5">
        <v>1786</v>
      </c>
      <c r="E5" s="5">
        <v>811</v>
      </c>
      <c r="F5" s="5">
        <v>975</v>
      </c>
      <c r="G5" s="5">
        <v>866</v>
      </c>
      <c r="H5" s="5">
        <v>2473</v>
      </c>
      <c r="I5" s="5">
        <v>146</v>
      </c>
      <c r="J5" s="5">
        <v>250</v>
      </c>
      <c r="K5" s="5">
        <v>1.3</v>
      </c>
      <c r="L5" s="6">
        <v>-0.04</v>
      </c>
      <c r="M5" s="5">
        <v>1962</v>
      </c>
      <c r="N5" s="5">
        <v>125</v>
      </c>
      <c r="O5" s="5">
        <v>497</v>
      </c>
      <c r="P5" s="5">
        <v>787</v>
      </c>
      <c r="Q5" s="6">
        <v>0.4</v>
      </c>
      <c r="R5" s="6">
        <v>0.34</v>
      </c>
      <c r="S5" s="5">
        <v>3469</v>
      </c>
      <c r="T5" s="5">
        <v>333</v>
      </c>
      <c r="U5" s="5">
        <v>212</v>
      </c>
      <c r="V5" s="5">
        <v>1340</v>
      </c>
      <c r="W5" s="6">
        <v>0.39</v>
      </c>
      <c r="X5" s="6">
        <v>0.23</v>
      </c>
      <c r="Y5" s="5">
        <v>266</v>
      </c>
      <c r="Z5" s="5">
        <v>300</v>
      </c>
      <c r="AA5" s="4">
        <v>2.8</v>
      </c>
    </row>
    <row r="6" spans="1:27" ht="28.8" x14ac:dyDescent="0.3">
      <c r="A6" s="7" t="s">
        <v>32</v>
      </c>
      <c r="B6" s="5">
        <v>28</v>
      </c>
      <c r="C6" s="5">
        <v>95</v>
      </c>
      <c r="D6" s="5">
        <v>1673</v>
      </c>
      <c r="E6" s="5">
        <v>793</v>
      </c>
      <c r="F6" s="5">
        <v>880</v>
      </c>
      <c r="G6" s="5">
        <v>970</v>
      </c>
      <c r="H6" s="5">
        <v>2270</v>
      </c>
      <c r="I6" s="5">
        <v>101</v>
      </c>
      <c r="J6" s="5">
        <v>247</v>
      </c>
      <c r="K6" s="5">
        <v>1.1000000000000001</v>
      </c>
      <c r="L6" s="6">
        <v>-0.06</v>
      </c>
      <c r="M6" s="5">
        <v>1577</v>
      </c>
      <c r="N6" s="5">
        <v>85</v>
      </c>
      <c r="O6" s="5">
        <v>355</v>
      </c>
      <c r="P6" s="5">
        <v>607</v>
      </c>
      <c r="Q6" s="6">
        <v>0.38</v>
      </c>
      <c r="R6" s="6">
        <v>0.33</v>
      </c>
      <c r="S6" s="5">
        <v>3111</v>
      </c>
      <c r="T6" s="5">
        <v>182</v>
      </c>
      <c r="U6" s="5">
        <v>189</v>
      </c>
      <c r="V6" s="5">
        <v>1274</v>
      </c>
      <c r="W6" s="6">
        <v>0.41</v>
      </c>
      <c r="X6" s="6">
        <v>0.28999999999999998</v>
      </c>
      <c r="Y6" s="5">
        <v>291</v>
      </c>
      <c r="Z6" s="5">
        <v>298</v>
      </c>
      <c r="AA6" s="4">
        <v>3.1</v>
      </c>
    </row>
    <row r="7" spans="1:27" ht="43.2" x14ac:dyDescent="0.3">
      <c r="A7" s="7" t="s">
        <v>31</v>
      </c>
      <c r="B7" s="5">
        <v>25</v>
      </c>
      <c r="C7" s="5">
        <v>93</v>
      </c>
      <c r="D7" s="8">
        <v>1491</v>
      </c>
      <c r="E7" s="5">
        <v>602</v>
      </c>
      <c r="F7" s="5">
        <v>889</v>
      </c>
      <c r="G7" s="5">
        <v>711</v>
      </c>
      <c r="H7" s="5">
        <v>2065</v>
      </c>
      <c r="I7" s="5">
        <v>130</v>
      </c>
      <c r="J7" s="5">
        <v>251</v>
      </c>
      <c r="K7" s="5">
        <v>1.4</v>
      </c>
      <c r="L7" s="6">
        <v>-0.06</v>
      </c>
      <c r="M7" s="5">
        <v>1753</v>
      </c>
      <c r="N7" s="5">
        <v>81</v>
      </c>
      <c r="O7" s="5">
        <v>381</v>
      </c>
      <c r="P7" s="5">
        <v>740</v>
      </c>
      <c r="Q7" s="6">
        <v>0.42</v>
      </c>
      <c r="R7" s="6">
        <v>0.38</v>
      </c>
      <c r="S7" s="5">
        <v>2934</v>
      </c>
      <c r="T7" s="5">
        <v>272</v>
      </c>
      <c r="U7" s="5">
        <v>176</v>
      </c>
      <c r="V7" s="5">
        <v>1104</v>
      </c>
      <c r="W7" s="6">
        <v>0.38</v>
      </c>
      <c r="X7" s="6">
        <v>0.22</v>
      </c>
      <c r="Y7" s="5">
        <v>124</v>
      </c>
      <c r="Z7" s="5">
        <v>257</v>
      </c>
      <c r="AA7" s="4">
        <v>2.8</v>
      </c>
    </row>
    <row r="8" spans="1:27" ht="28.8" x14ac:dyDescent="0.3">
      <c r="A8" s="7" t="s">
        <v>30</v>
      </c>
      <c r="B8" s="5">
        <v>24</v>
      </c>
      <c r="C8" s="5">
        <v>93</v>
      </c>
      <c r="D8" s="5">
        <v>1486</v>
      </c>
      <c r="E8" s="5">
        <v>625</v>
      </c>
      <c r="F8" s="5">
        <v>861</v>
      </c>
      <c r="G8" s="5">
        <v>746</v>
      </c>
      <c r="H8" s="5">
        <v>2058</v>
      </c>
      <c r="I8" s="5">
        <v>127</v>
      </c>
      <c r="J8" s="5">
        <v>221</v>
      </c>
      <c r="K8" s="5">
        <v>1.4</v>
      </c>
      <c r="L8" s="6">
        <v>-0.05</v>
      </c>
      <c r="M8" s="5">
        <v>1735</v>
      </c>
      <c r="N8" s="5">
        <v>95</v>
      </c>
      <c r="O8" s="5">
        <v>429</v>
      </c>
      <c r="P8" s="5">
        <v>711</v>
      </c>
      <c r="Q8" s="6">
        <v>0.41</v>
      </c>
      <c r="R8" s="6">
        <v>0.36</v>
      </c>
      <c r="S8" s="5">
        <v>2996</v>
      </c>
      <c r="T8" s="5">
        <v>240</v>
      </c>
      <c r="U8" s="5">
        <v>184</v>
      </c>
      <c r="V8" s="5">
        <v>1177</v>
      </c>
      <c r="W8" s="6">
        <v>0.39</v>
      </c>
      <c r="X8" s="6">
        <v>0.25</v>
      </c>
      <c r="Y8" s="5">
        <v>266</v>
      </c>
      <c r="Z8" s="5">
        <v>182</v>
      </c>
      <c r="AA8" s="4">
        <v>2</v>
      </c>
    </row>
    <row r="9" spans="1:27" ht="57.6" x14ac:dyDescent="0.3">
      <c r="A9" s="7" t="s">
        <v>29</v>
      </c>
      <c r="B9" s="5">
        <v>22</v>
      </c>
      <c r="C9" s="5">
        <v>82</v>
      </c>
      <c r="D9" s="8">
        <v>1372</v>
      </c>
      <c r="E9" s="5">
        <v>576</v>
      </c>
      <c r="F9" s="5">
        <v>796</v>
      </c>
      <c r="G9" s="5">
        <v>608</v>
      </c>
      <c r="H9" s="5">
        <v>1846</v>
      </c>
      <c r="I9" s="5">
        <v>94</v>
      </c>
      <c r="J9" s="5">
        <v>247</v>
      </c>
      <c r="K9" s="5">
        <v>1.1000000000000001</v>
      </c>
      <c r="L9" s="6">
        <v>-0.08</v>
      </c>
      <c r="M9" s="5">
        <v>1583</v>
      </c>
      <c r="N9" s="5">
        <v>88</v>
      </c>
      <c r="O9" s="5">
        <v>444</v>
      </c>
      <c r="P9" s="5">
        <v>633</v>
      </c>
      <c r="Q9" s="6">
        <v>0.4</v>
      </c>
      <c r="R9" s="6">
        <v>0.34</v>
      </c>
      <c r="S9" s="5">
        <v>2580</v>
      </c>
      <c r="T9" s="5">
        <v>226</v>
      </c>
      <c r="U9" s="5">
        <v>203</v>
      </c>
      <c r="V9" s="5">
        <v>1072</v>
      </c>
      <c r="W9" s="6">
        <v>0.42</v>
      </c>
      <c r="X9" s="6">
        <v>0.25</v>
      </c>
      <c r="Y9" s="5">
        <v>283</v>
      </c>
      <c r="Z9" s="5">
        <v>206</v>
      </c>
      <c r="AA9" s="4">
        <v>2.5</v>
      </c>
    </row>
    <row r="10" spans="1:27" ht="28.8" x14ac:dyDescent="0.3">
      <c r="A10" s="7" t="s">
        <v>28</v>
      </c>
      <c r="B10" s="5">
        <v>22</v>
      </c>
      <c r="C10" s="5">
        <v>83</v>
      </c>
      <c r="D10" s="5">
        <v>1347</v>
      </c>
      <c r="E10" s="5">
        <v>570</v>
      </c>
      <c r="F10" s="5">
        <v>777</v>
      </c>
      <c r="G10" s="5">
        <v>677</v>
      </c>
      <c r="H10" s="5">
        <v>1849</v>
      </c>
      <c r="I10" s="5">
        <v>137</v>
      </c>
      <c r="J10" s="5">
        <v>196</v>
      </c>
      <c r="K10" s="5">
        <v>1.7</v>
      </c>
      <c r="L10" s="6">
        <v>-0.03</v>
      </c>
      <c r="M10" s="5">
        <v>1552</v>
      </c>
      <c r="N10" s="5">
        <v>71</v>
      </c>
      <c r="O10" s="5">
        <v>389</v>
      </c>
      <c r="P10" s="5">
        <v>670</v>
      </c>
      <c r="Q10" s="6">
        <v>0.43</v>
      </c>
      <c r="R10" s="6">
        <v>0.39</v>
      </c>
      <c r="S10" s="5">
        <v>2829</v>
      </c>
      <c r="T10" s="5">
        <v>205</v>
      </c>
      <c r="U10" s="5">
        <v>198</v>
      </c>
      <c r="V10" s="5">
        <v>1034</v>
      </c>
      <c r="W10" s="6">
        <v>0.37</v>
      </c>
      <c r="X10" s="6">
        <v>0.22</v>
      </c>
      <c r="Y10" s="5">
        <v>202</v>
      </c>
      <c r="Z10" s="5">
        <v>176</v>
      </c>
      <c r="AA10" s="4">
        <v>2.1</v>
      </c>
    </row>
    <row r="11" spans="1:27" ht="28.8" x14ac:dyDescent="0.3">
      <c r="A11" s="7" t="s">
        <v>27</v>
      </c>
      <c r="B11" s="5">
        <v>21</v>
      </c>
      <c r="C11" s="5">
        <v>83</v>
      </c>
      <c r="D11" s="5">
        <v>1255</v>
      </c>
      <c r="E11" s="5">
        <v>484</v>
      </c>
      <c r="F11" s="5">
        <v>771</v>
      </c>
      <c r="G11" s="5">
        <v>434</v>
      </c>
      <c r="H11" s="5">
        <v>1714</v>
      </c>
      <c r="I11" s="5">
        <v>102</v>
      </c>
      <c r="J11" s="5">
        <v>263</v>
      </c>
      <c r="K11" s="5">
        <v>1.2</v>
      </c>
      <c r="L11" s="6">
        <v>-0.09</v>
      </c>
      <c r="M11" s="5">
        <v>1613</v>
      </c>
      <c r="N11" s="5">
        <v>95</v>
      </c>
      <c r="O11" s="5">
        <v>431</v>
      </c>
      <c r="P11" s="5">
        <v>672</v>
      </c>
      <c r="Q11" s="6">
        <v>0.42</v>
      </c>
      <c r="R11" s="6">
        <v>0.36</v>
      </c>
      <c r="S11" s="5">
        <v>2599</v>
      </c>
      <c r="T11" s="5">
        <v>293</v>
      </c>
      <c r="U11" s="5">
        <v>170</v>
      </c>
      <c r="V11" s="5">
        <v>976</v>
      </c>
      <c r="W11" s="6">
        <v>0.38</v>
      </c>
      <c r="X11" s="6">
        <v>0.2</v>
      </c>
      <c r="Y11" s="5">
        <v>200</v>
      </c>
      <c r="Z11" s="5">
        <v>177</v>
      </c>
      <c r="AA11" s="4">
        <v>2.1</v>
      </c>
    </row>
    <row r="12" spans="1:27" x14ac:dyDescent="0.3">
      <c r="A12" s="7" t="s">
        <v>26</v>
      </c>
      <c r="B12" s="5">
        <v>22</v>
      </c>
      <c r="C12" s="5">
        <v>83</v>
      </c>
      <c r="D12" s="5">
        <v>1229</v>
      </c>
      <c r="E12" s="5">
        <v>448</v>
      </c>
      <c r="F12" s="5">
        <v>781</v>
      </c>
      <c r="G12" s="5">
        <v>516</v>
      </c>
      <c r="H12" s="5">
        <v>1729</v>
      </c>
      <c r="I12" s="5">
        <v>68</v>
      </c>
      <c r="J12" s="5">
        <v>139</v>
      </c>
      <c r="K12" s="5">
        <v>0.8</v>
      </c>
      <c r="L12" s="6">
        <v>-0.04</v>
      </c>
      <c r="M12" s="5">
        <v>1713</v>
      </c>
      <c r="N12" s="5">
        <v>82</v>
      </c>
      <c r="O12" s="5">
        <v>516</v>
      </c>
      <c r="P12" s="5">
        <v>724</v>
      </c>
      <c r="Q12" s="6">
        <v>0.42</v>
      </c>
      <c r="R12" s="6">
        <v>0.37</v>
      </c>
      <c r="S12" s="5">
        <v>3032</v>
      </c>
      <c r="T12" s="5">
        <v>288</v>
      </c>
      <c r="U12" s="5">
        <v>204</v>
      </c>
      <c r="V12" s="5">
        <v>985</v>
      </c>
      <c r="W12" s="6">
        <v>0.32</v>
      </c>
      <c r="X12" s="6">
        <v>0.16</v>
      </c>
      <c r="Y12" s="5">
        <v>112</v>
      </c>
      <c r="Z12" s="5">
        <v>176</v>
      </c>
      <c r="AA12" s="4">
        <v>2.1</v>
      </c>
    </row>
    <row r="13" spans="1:27" ht="28.8" x14ac:dyDescent="0.3">
      <c r="A13" s="7" t="s">
        <v>25</v>
      </c>
      <c r="B13" s="5">
        <v>22</v>
      </c>
      <c r="C13" s="5">
        <v>79</v>
      </c>
      <c r="D13" s="5">
        <v>1192</v>
      </c>
      <c r="E13" s="5">
        <v>473</v>
      </c>
      <c r="F13" s="5">
        <v>719</v>
      </c>
      <c r="G13" s="5">
        <v>461</v>
      </c>
      <c r="H13" s="5">
        <v>1678</v>
      </c>
      <c r="I13" s="5">
        <v>89</v>
      </c>
      <c r="J13" s="5">
        <v>171</v>
      </c>
      <c r="K13" s="5">
        <v>1.1000000000000001</v>
      </c>
      <c r="L13" s="6">
        <v>-0.05</v>
      </c>
      <c r="M13" s="5">
        <v>1611</v>
      </c>
      <c r="N13" s="5">
        <v>131</v>
      </c>
      <c r="O13" s="5">
        <v>449</v>
      </c>
      <c r="P13" s="5">
        <v>534</v>
      </c>
      <c r="Q13" s="6">
        <v>0.33</v>
      </c>
      <c r="R13" s="6">
        <v>0.25</v>
      </c>
      <c r="S13" s="5">
        <v>2692</v>
      </c>
      <c r="T13" s="5">
        <v>226</v>
      </c>
      <c r="U13" s="5">
        <v>203</v>
      </c>
      <c r="V13" s="5">
        <v>916</v>
      </c>
      <c r="W13" s="6">
        <v>0.34</v>
      </c>
      <c r="X13" s="6">
        <v>0.18</v>
      </c>
      <c r="Y13" s="5">
        <v>123</v>
      </c>
      <c r="Z13" s="5">
        <v>187</v>
      </c>
      <c r="AA13" s="4">
        <v>2.4</v>
      </c>
    </row>
    <row r="14" spans="1:27" x14ac:dyDescent="0.3">
      <c r="A14" s="7" t="s">
        <v>24</v>
      </c>
      <c r="B14" s="5">
        <v>22</v>
      </c>
      <c r="C14" s="5">
        <v>86</v>
      </c>
      <c r="D14" s="5">
        <v>1175</v>
      </c>
      <c r="E14" s="5">
        <v>457</v>
      </c>
      <c r="F14" s="5">
        <v>718</v>
      </c>
      <c r="G14" s="5">
        <v>389</v>
      </c>
      <c r="H14" s="5">
        <v>1737</v>
      </c>
      <c r="I14" s="5">
        <v>77</v>
      </c>
      <c r="J14" s="5">
        <v>146</v>
      </c>
      <c r="K14" s="5">
        <v>0.9</v>
      </c>
      <c r="L14" s="6">
        <v>-0.04</v>
      </c>
      <c r="M14" s="5">
        <v>1759</v>
      </c>
      <c r="N14" s="5">
        <v>133</v>
      </c>
      <c r="O14" s="5">
        <v>532</v>
      </c>
      <c r="P14" s="5">
        <v>743</v>
      </c>
      <c r="Q14" s="6">
        <v>0.42</v>
      </c>
      <c r="R14" s="6">
        <v>0.35</v>
      </c>
      <c r="S14" s="5">
        <v>2973</v>
      </c>
      <c r="T14" s="5">
        <v>284</v>
      </c>
      <c r="U14" s="5">
        <v>223</v>
      </c>
      <c r="V14" s="5">
        <v>959</v>
      </c>
      <c r="W14" s="6">
        <v>0.32</v>
      </c>
      <c r="X14" s="6">
        <v>0.15</v>
      </c>
      <c r="Y14" s="5">
        <v>139</v>
      </c>
      <c r="Z14" s="5">
        <v>139</v>
      </c>
      <c r="AA14" s="4">
        <v>1.6</v>
      </c>
    </row>
    <row r="15" spans="1:27" ht="28.8" x14ac:dyDescent="0.3">
      <c r="A15" s="7" t="s">
        <v>23</v>
      </c>
      <c r="B15" s="5">
        <v>22</v>
      </c>
      <c r="C15" s="5">
        <v>84</v>
      </c>
      <c r="D15" s="5">
        <v>1167</v>
      </c>
      <c r="E15" s="5">
        <v>471</v>
      </c>
      <c r="F15" s="5">
        <v>696</v>
      </c>
      <c r="G15" s="5">
        <v>395</v>
      </c>
      <c r="H15" s="5">
        <v>1674</v>
      </c>
      <c r="I15" s="5">
        <v>101</v>
      </c>
      <c r="J15" s="5">
        <v>184</v>
      </c>
      <c r="K15" s="5">
        <v>1.2</v>
      </c>
      <c r="L15" s="6">
        <v>-0.05</v>
      </c>
      <c r="M15" s="5">
        <v>1658</v>
      </c>
      <c r="N15" s="5">
        <v>138</v>
      </c>
      <c r="O15" s="5">
        <v>478</v>
      </c>
      <c r="P15" s="5">
        <v>529</v>
      </c>
      <c r="Q15" s="6">
        <v>0.32</v>
      </c>
      <c r="R15" s="6">
        <v>0.24</v>
      </c>
      <c r="S15" s="5">
        <v>2846</v>
      </c>
      <c r="T15" s="5">
        <v>252</v>
      </c>
      <c r="U15" s="5">
        <v>198</v>
      </c>
      <c r="V15" s="5">
        <v>917</v>
      </c>
      <c r="W15" s="6">
        <v>0.32</v>
      </c>
      <c r="X15" s="6">
        <v>0.16</v>
      </c>
      <c r="Y15" s="5">
        <v>186</v>
      </c>
      <c r="Z15" s="5">
        <v>149</v>
      </c>
      <c r="AA15" s="4">
        <v>1.8</v>
      </c>
    </row>
    <row r="16" spans="1:27" ht="43.2" x14ac:dyDescent="0.3">
      <c r="A16" s="7" t="s">
        <v>22</v>
      </c>
      <c r="B16" s="5">
        <v>22</v>
      </c>
      <c r="C16" s="5">
        <v>84</v>
      </c>
      <c r="D16" s="5">
        <v>1141</v>
      </c>
      <c r="E16" s="5">
        <v>409</v>
      </c>
      <c r="F16" s="5">
        <v>732</v>
      </c>
      <c r="G16" s="5">
        <v>355</v>
      </c>
      <c r="H16" s="5">
        <v>1693</v>
      </c>
      <c r="I16" s="5">
        <v>83</v>
      </c>
      <c r="J16" s="5">
        <v>200</v>
      </c>
      <c r="K16" s="5">
        <v>1</v>
      </c>
      <c r="L16" s="6">
        <v>-7.0000000000000007E-2</v>
      </c>
      <c r="M16" s="5">
        <v>1739</v>
      </c>
      <c r="N16" s="5">
        <v>128</v>
      </c>
      <c r="O16" s="5">
        <v>511</v>
      </c>
      <c r="P16" s="5">
        <v>637</v>
      </c>
      <c r="Q16" s="6">
        <v>0.37</v>
      </c>
      <c r="R16" s="6">
        <v>0.28999999999999998</v>
      </c>
      <c r="S16" s="5">
        <v>2865</v>
      </c>
      <c r="T16" s="5">
        <v>258</v>
      </c>
      <c r="U16" s="5">
        <v>200</v>
      </c>
      <c r="V16" s="5">
        <v>917</v>
      </c>
      <c r="W16" s="6">
        <v>0.32</v>
      </c>
      <c r="X16" s="6">
        <v>0.16</v>
      </c>
      <c r="Y16" s="5">
        <v>229</v>
      </c>
      <c r="Z16" s="5">
        <v>141</v>
      </c>
      <c r="AA16" s="4">
        <v>1.7</v>
      </c>
    </row>
    <row r="18" spans="3:4" x14ac:dyDescent="0.3">
      <c r="C18" s="3" t="s">
        <v>21</v>
      </c>
      <c r="D18" s="3" t="s">
        <v>20</v>
      </c>
    </row>
    <row r="19" spans="3:4" x14ac:dyDescent="0.3">
      <c r="C19" s="3" t="s">
        <v>19</v>
      </c>
      <c r="D19" s="3" t="s">
        <v>18</v>
      </c>
    </row>
    <row r="20" spans="3:4" x14ac:dyDescent="0.3">
      <c r="C20" s="3" t="s">
        <v>17</v>
      </c>
      <c r="D20" s="3" t="s">
        <v>16</v>
      </c>
    </row>
    <row r="21" spans="3:4" x14ac:dyDescent="0.3">
      <c r="C21" s="3" t="s">
        <v>15</v>
      </c>
      <c r="D21" s="3" t="s">
        <v>14</v>
      </c>
    </row>
    <row r="22" spans="3:4" ht="24" x14ac:dyDescent="0.3">
      <c r="C22" s="3" t="s">
        <v>13</v>
      </c>
      <c r="D22" s="3" t="s">
        <v>12</v>
      </c>
    </row>
    <row r="23" spans="3:4" x14ac:dyDescent="0.3">
      <c r="C23" s="3" t="s">
        <v>3</v>
      </c>
      <c r="D23" s="3" t="s">
        <v>2</v>
      </c>
    </row>
    <row r="24" spans="3:4" x14ac:dyDescent="0.3">
      <c r="C24" s="3" t="s">
        <v>11</v>
      </c>
      <c r="D24" s="3" t="s">
        <v>10</v>
      </c>
    </row>
    <row r="25" spans="3:4" ht="24" x14ac:dyDescent="0.3">
      <c r="C25" s="3" t="s">
        <v>9</v>
      </c>
      <c r="D25" s="3" t="s">
        <v>8</v>
      </c>
    </row>
    <row r="26" spans="3:4" x14ac:dyDescent="0.3">
      <c r="C26" s="3" t="s">
        <v>7</v>
      </c>
      <c r="D26" s="3" t="s">
        <v>6</v>
      </c>
    </row>
    <row r="27" spans="3:4" x14ac:dyDescent="0.3">
      <c r="C27" s="3" t="s">
        <v>5</v>
      </c>
      <c r="D27" s="3" t="s">
        <v>4</v>
      </c>
    </row>
    <row r="28" spans="3:4" x14ac:dyDescent="0.3">
      <c r="C28" s="3" t="s">
        <v>3</v>
      </c>
      <c r="D28" s="3" t="s">
        <v>2</v>
      </c>
    </row>
    <row r="29" spans="3:4" x14ac:dyDescent="0.3">
      <c r="C29" s="3" t="s">
        <v>1</v>
      </c>
      <c r="D29" s="3" t="s">
        <v>0</v>
      </c>
    </row>
  </sheetData>
  <mergeCells count="6">
    <mergeCell ref="Y3:AA3"/>
    <mergeCell ref="B3:C3"/>
    <mergeCell ref="D3:G3"/>
    <mergeCell ref="H3:L3"/>
    <mergeCell ref="M3:R3"/>
    <mergeCell ref="S3:X3"/>
  </mergeCells>
  <hyperlinks>
    <hyperlink ref="A5" r:id="rId1" display="javascript:__doPostBack('ctl00$Content_Main$ctl13$RG_Stats_Recap$ctl00$ctl04$LNKBT_Team','')" xr:uid="{F7524C58-AB2C-4374-8C27-755BB8B407FC}"/>
    <hyperlink ref="A6" r:id="rId2" display="javascript:__doPostBack('ctl00$Content_Main$ctl13$RG_Stats_Recap$ctl00$ctl06$LNKBT_Team','')" xr:uid="{FF5AB197-839B-4B3F-926C-9B2D1BE2A1D0}"/>
    <hyperlink ref="A7" r:id="rId3" display="javascript:__doPostBack('ctl00$Content_Main$ctl13$RG_Stats_Recap$ctl00$ctl08$LNKBT_Team','')" xr:uid="{497383CE-4A22-4BA2-86C0-F4CF9FC5609B}"/>
    <hyperlink ref="A8" r:id="rId4" display="javascript:__doPostBack('ctl00$Content_Main$ctl13$RG_Stats_Recap$ctl00$ctl10$LNKBT_Team','')" xr:uid="{DE365B82-6957-4348-8609-66DD0332B9B5}"/>
    <hyperlink ref="A9" r:id="rId5" display="javascript:__doPostBack('ctl00$Content_Main$ctl13$RG_Stats_Recap$ctl00$ctl12$LNKBT_Team','')" xr:uid="{0EA46414-AADB-426D-815D-E16B6D96D129}"/>
    <hyperlink ref="A10" r:id="rId6" display="javascript:__doPostBack('ctl00$Content_Main$ctl13$RG_Stats_Recap$ctl00$ctl14$LNKBT_Team','')" xr:uid="{CACB4716-807C-4294-82A6-B65E05D4D623}"/>
    <hyperlink ref="A11" r:id="rId7" display="javascript:__doPostBack('ctl00$Content_Main$ctl13$RG_Stats_Recap$ctl00$ctl16$LNKBT_Team','')" xr:uid="{E677B810-6A4D-4CCF-B94D-02947587DC9C}"/>
    <hyperlink ref="A12" r:id="rId8" display="javascript:__doPostBack('ctl00$Content_Main$ctl13$RG_Stats_Recap$ctl00$ctl18$LNKBT_Team','')" xr:uid="{346B9F7E-B6F8-49F7-B16E-3454CF0117F2}"/>
    <hyperlink ref="A13" r:id="rId9" display="javascript:__doPostBack('ctl00$Content_Main$ctl13$RG_Stats_Recap$ctl00$ctl20$LNKBT_Team','')" xr:uid="{F3268A7B-C8DA-4FFE-8010-44173CEDE4FF}"/>
    <hyperlink ref="A14" r:id="rId10" display="javascript:__doPostBack('ctl00$Content_Main$ctl13$RG_Stats_Recap$ctl00$ctl22$LNKBT_Team','')" xr:uid="{A4D08BA7-01C0-434F-B344-F0112051D901}"/>
    <hyperlink ref="A15" r:id="rId11" display="javascript:__doPostBack('ctl00$Content_Main$ctl13$RG_Stats_Recap$ctl00$ctl24$LNKBT_Team','')" xr:uid="{C70018F9-7786-4CDD-8655-C2ECF24705D8}"/>
    <hyperlink ref="A16" r:id="rId12" display="javascript:__doPostBack('ctl00$Content_Main$ctl13$RG_Stats_Recap$ctl00$ctl26$LNKBT_Team','')" xr:uid="{BDEB2CC8-D1E7-406A-84E0-CB5D9AB92E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AB7F-7076-49DF-AA66-9B7B99F68BBF}">
  <dimension ref="A1:AA19"/>
  <sheetViews>
    <sheetView zoomScale="70" zoomScaleNormal="70" workbookViewId="0">
      <selection activeCell="K19" sqref="K19"/>
    </sheetView>
  </sheetViews>
  <sheetFormatPr baseColWidth="10" defaultRowHeight="14.4" x14ac:dyDescent="0.3"/>
  <cols>
    <col min="1" max="1" width="11.5546875" style="2"/>
    <col min="2" max="16384" width="11.5546875" style="13"/>
  </cols>
  <sheetData>
    <row r="1" spans="1:27" x14ac:dyDescent="0.3">
      <c r="A1" s="12"/>
    </row>
    <row r="2" spans="1:27" x14ac:dyDescent="0.3">
      <c r="A2" s="12"/>
    </row>
    <row r="3" spans="1:27" s="9" customFormat="1" x14ac:dyDescent="0.3">
      <c r="B3" s="37" t="s">
        <v>63</v>
      </c>
      <c r="C3" s="37"/>
      <c r="D3" s="37" t="s">
        <v>0</v>
      </c>
      <c r="E3" s="37"/>
      <c r="F3" s="37"/>
      <c r="G3" s="37"/>
      <c r="H3" s="37" t="s">
        <v>62</v>
      </c>
      <c r="I3" s="37"/>
      <c r="J3" s="37"/>
      <c r="K3" s="37"/>
      <c r="L3" s="37"/>
      <c r="M3" s="37" t="s">
        <v>61</v>
      </c>
      <c r="N3" s="37"/>
      <c r="O3" s="37"/>
      <c r="P3" s="37"/>
      <c r="Q3" s="37"/>
      <c r="R3" s="37"/>
      <c r="S3" s="37" t="s">
        <v>60</v>
      </c>
      <c r="T3" s="37"/>
      <c r="U3" s="37"/>
      <c r="V3" s="37"/>
      <c r="W3" s="37"/>
      <c r="X3" s="37"/>
      <c r="Y3" s="37" t="s">
        <v>59</v>
      </c>
      <c r="Z3" s="37"/>
      <c r="AA3" s="37"/>
    </row>
    <row r="4" spans="1:27" s="9" customFormat="1" ht="22.8" customHeight="1" x14ac:dyDescent="0.3">
      <c r="A4" s="11" t="s">
        <v>58</v>
      </c>
      <c r="B4" s="10" t="s">
        <v>57</v>
      </c>
      <c r="C4" s="10" t="s">
        <v>56</v>
      </c>
      <c r="D4" s="10" t="s">
        <v>55</v>
      </c>
      <c r="E4" s="10" t="s">
        <v>7</v>
      </c>
      <c r="F4" s="10" t="s">
        <v>13</v>
      </c>
      <c r="G4" s="10" t="s">
        <v>54</v>
      </c>
      <c r="H4" s="10" t="s">
        <v>53</v>
      </c>
      <c r="I4" s="10" t="s">
        <v>52</v>
      </c>
      <c r="J4" s="10" t="s">
        <v>51</v>
      </c>
      <c r="K4" s="10" t="s">
        <v>50</v>
      </c>
      <c r="L4" s="10" t="s">
        <v>49</v>
      </c>
      <c r="M4" s="10" t="s">
        <v>48</v>
      </c>
      <c r="N4" s="10" t="s">
        <v>47</v>
      </c>
      <c r="O4" s="10" t="s">
        <v>46</v>
      </c>
      <c r="P4" s="10" t="s">
        <v>45</v>
      </c>
      <c r="Q4" s="10" t="s">
        <v>44</v>
      </c>
      <c r="R4" s="10" t="s">
        <v>43</v>
      </c>
      <c r="S4" s="10" t="s">
        <v>42</v>
      </c>
      <c r="T4" s="10" t="s">
        <v>41</v>
      </c>
      <c r="U4" s="10" t="s">
        <v>40</v>
      </c>
      <c r="V4" s="10" t="s">
        <v>39</v>
      </c>
      <c r="W4" s="10" t="s">
        <v>38</v>
      </c>
      <c r="X4" s="10" t="s">
        <v>37</v>
      </c>
      <c r="Y4" s="10" t="s">
        <v>36</v>
      </c>
      <c r="Z4" s="10" t="s">
        <v>35</v>
      </c>
      <c r="AA4" s="10" t="s">
        <v>34</v>
      </c>
    </row>
    <row r="5" spans="1:27" x14ac:dyDescent="0.3">
      <c r="A5" s="7" t="s">
        <v>33</v>
      </c>
      <c r="B5" s="5">
        <v>22</v>
      </c>
      <c r="C5" s="5">
        <v>86</v>
      </c>
      <c r="D5" s="5">
        <v>1415</v>
      </c>
      <c r="E5" s="5">
        <v>648</v>
      </c>
      <c r="F5" s="5">
        <v>767</v>
      </c>
      <c r="G5" s="5">
        <v>695</v>
      </c>
      <c r="H5" s="5">
        <v>1967</v>
      </c>
      <c r="I5" s="5">
        <v>116</v>
      </c>
      <c r="J5" s="5">
        <v>197</v>
      </c>
      <c r="K5" s="32">
        <v>1.3488372093023255</v>
      </c>
      <c r="L5" s="6">
        <v>-4.1179461108286734E-2</v>
      </c>
      <c r="M5" s="5">
        <v>1525</v>
      </c>
      <c r="N5" s="5">
        <v>104</v>
      </c>
      <c r="O5" s="5">
        <v>392</v>
      </c>
      <c r="P5" s="5">
        <v>605</v>
      </c>
      <c r="Q5" s="6">
        <v>0.39672131147540984</v>
      </c>
      <c r="R5" s="6">
        <v>0.32852459016393443</v>
      </c>
      <c r="S5" s="5">
        <v>2695</v>
      </c>
      <c r="T5" s="5">
        <v>255</v>
      </c>
      <c r="U5" s="5">
        <v>164</v>
      </c>
      <c r="V5" s="5">
        <v>1061</v>
      </c>
      <c r="W5" s="6">
        <v>0.39369202226345085</v>
      </c>
      <c r="X5" s="6">
        <v>0.23821892393320965</v>
      </c>
      <c r="Y5" s="5">
        <v>0</v>
      </c>
      <c r="Z5" s="5">
        <v>238</v>
      </c>
      <c r="AA5" s="33">
        <v>2.7674418604651163</v>
      </c>
    </row>
    <row r="6" spans="1:27" ht="28.8" x14ac:dyDescent="0.3">
      <c r="A6" s="7" t="s">
        <v>32</v>
      </c>
      <c r="B6" s="5">
        <v>22</v>
      </c>
      <c r="C6" s="5">
        <v>72</v>
      </c>
      <c r="D6" s="5">
        <v>1303</v>
      </c>
      <c r="E6" s="5">
        <v>636</v>
      </c>
      <c r="F6" s="5">
        <v>667</v>
      </c>
      <c r="G6" s="5">
        <v>792</v>
      </c>
      <c r="H6" s="5">
        <v>1745</v>
      </c>
      <c r="I6" s="5">
        <v>78</v>
      </c>
      <c r="J6" s="5">
        <v>175</v>
      </c>
      <c r="K6" s="32">
        <v>1.0684931506849316</v>
      </c>
      <c r="L6" s="6">
        <v>-5.5587392550143264E-2</v>
      </c>
      <c r="M6" s="5">
        <v>1188</v>
      </c>
      <c r="N6" s="5">
        <v>61</v>
      </c>
      <c r="O6" s="5">
        <v>287</v>
      </c>
      <c r="P6" s="5">
        <v>446</v>
      </c>
      <c r="Q6" s="6">
        <v>0.37542087542087543</v>
      </c>
      <c r="R6" s="6">
        <v>0.32407407407407407</v>
      </c>
      <c r="S6" s="5">
        <v>2384</v>
      </c>
      <c r="T6" s="5">
        <v>140</v>
      </c>
      <c r="U6" s="5">
        <v>135</v>
      </c>
      <c r="V6" s="5">
        <v>989</v>
      </c>
      <c r="W6" s="6">
        <v>0.4148489932885906</v>
      </c>
      <c r="X6" s="6">
        <v>0.29949664429530204</v>
      </c>
      <c r="Y6" s="5">
        <v>0</v>
      </c>
      <c r="Z6" s="5">
        <v>236</v>
      </c>
      <c r="AA6" s="33">
        <v>3.2328767123287672</v>
      </c>
    </row>
    <row r="7" spans="1:27" ht="43.2" x14ac:dyDescent="0.3">
      <c r="A7" s="7" t="s">
        <v>31</v>
      </c>
      <c r="B7" s="5">
        <v>22</v>
      </c>
      <c r="C7" s="5">
        <v>81</v>
      </c>
      <c r="D7" s="5">
        <v>1318</v>
      </c>
      <c r="E7" s="5">
        <v>541</v>
      </c>
      <c r="F7" s="5">
        <v>777</v>
      </c>
      <c r="G7" s="5">
        <v>659</v>
      </c>
      <c r="H7" s="5">
        <v>1822</v>
      </c>
      <c r="I7" s="5">
        <v>118</v>
      </c>
      <c r="J7" s="5">
        <v>212</v>
      </c>
      <c r="K7" s="32">
        <v>1.4567901234567902</v>
      </c>
      <c r="L7" s="6">
        <v>-5.159165751920966E-2</v>
      </c>
      <c r="M7" s="5">
        <v>1516</v>
      </c>
      <c r="N7" s="5">
        <v>67</v>
      </c>
      <c r="O7" s="5">
        <v>339</v>
      </c>
      <c r="P7" s="5">
        <v>640</v>
      </c>
      <c r="Q7" s="6">
        <v>0.42216358839050133</v>
      </c>
      <c r="R7" s="6">
        <v>0.37796833773087068</v>
      </c>
      <c r="S7" s="5">
        <v>2533</v>
      </c>
      <c r="T7" s="5">
        <v>237</v>
      </c>
      <c r="U7" s="5">
        <v>143</v>
      </c>
      <c r="V7" s="5">
        <v>972</v>
      </c>
      <c r="W7" s="6">
        <v>0.38373470193446507</v>
      </c>
      <c r="X7" s="6">
        <v>0.23371496249506515</v>
      </c>
      <c r="Y7" s="5">
        <v>3</v>
      </c>
      <c r="Z7" s="5">
        <v>228</v>
      </c>
      <c r="AA7" s="34">
        <v>2.81481481481481</v>
      </c>
    </row>
    <row r="8" spans="1:27" ht="28.8" x14ac:dyDescent="0.3">
      <c r="A8" s="7" t="s">
        <v>30</v>
      </c>
      <c r="B8" s="5">
        <v>22</v>
      </c>
      <c r="C8" s="5">
        <v>82</v>
      </c>
      <c r="D8" s="5">
        <v>1370</v>
      </c>
      <c r="E8" s="5">
        <v>582</v>
      </c>
      <c r="F8" s="5">
        <v>788</v>
      </c>
      <c r="G8" s="5">
        <v>710</v>
      </c>
      <c r="H8" s="5">
        <v>1887</v>
      </c>
      <c r="I8" s="5">
        <v>118</v>
      </c>
      <c r="J8" s="5">
        <v>199</v>
      </c>
      <c r="K8" s="32">
        <v>1.4390243902439024</v>
      </c>
      <c r="L8" s="6">
        <v>-4.2925278219395867E-2</v>
      </c>
      <c r="M8" s="5">
        <v>1554</v>
      </c>
      <c r="N8" s="5">
        <v>84</v>
      </c>
      <c r="O8" s="5">
        <v>387</v>
      </c>
      <c r="P8" s="5">
        <v>621</v>
      </c>
      <c r="Q8" s="6">
        <v>0.39961389961389959</v>
      </c>
      <c r="R8" s="6">
        <v>0.34555984555984554</v>
      </c>
      <c r="S8" s="5">
        <v>2735</v>
      </c>
      <c r="T8" s="5">
        <v>218</v>
      </c>
      <c r="U8" s="5">
        <v>159</v>
      </c>
      <c r="V8" s="5">
        <v>1082</v>
      </c>
      <c r="W8" s="6">
        <v>0.3956124314442413</v>
      </c>
      <c r="X8" s="6">
        <v>0.25776965265082269</v>
      </c>
      <c r="Y8" s="5">
        <v>11</v>
      </c>
      <c r="Z8" s="5">
        <v>170</v>
      </c>
      <c r="AA8" s="33">
        <v>2.0731707317073171</v>
      </c>
    </row>
    <row r="9" spans="1:27" ht="57.6" x14ac:dyDescent="0.3">
      <c r="A9" s="7" t="s">
        <v>29</v>
      </c>
      <c r="B9" s="5">
        <v>22</v>
      </c>
      <c r="C9" s="5">
        <v>82</v>
      </c>
      <c r="D9" s="5">
        <v>1372</v>
      </c>
      <c r="E9" s="5">
        <v>576</v>
      </c>
      <c r="F9" s="5">
        <v>796</v>
      </c>
      <c r="G9" s="5">
        <v>608</v>
      </c>
      <c r="H9" s="5">
        <v>1846</v>
      </c>
      <c r="I9" s="5">
        <v>94</v>
      </c>
      <c r="J9" s="5">
        <v>247</v>
      </c>
      <c r="K9" s="5">
        <v>1.1000000000000001</v>
      </c>
      <c r="L9" s="6">
        <v>-0.08</v>
      </c>
      <c r="M9" s="5">
        <v>1583</v>
      </c>
      <c r="N9" s="5">
        <v>88</v>
      </c>
      <c r="O9" s="5">
        <v>444</v>
      </c>
      <c r="P9" s="5">
        <v>633</v>
      </c>
      <c r="Q9" s="6">
        <v>0.4</v>
      </c>
      <c r="R9" s="6">
        <v>0.34</v>
      </c>
      <c r="S9" s="5">
        <v>2580</v>
      </c>
      <c r="T9" s="5">
        <v>226</v>
      </c>
      <c r="U9" s="5">
        <v>203</v>
      </c>
      <c r="V9" s="5">
        <v>1072</v>
      </c>
      <c r="W9" s="6">
        <v>0.42</v>
      </c>
      <c r="X9" s="6">
        <v>0.25</v>
      </c>
      <c r="Y9" s="5">
        <v>283</v>
      </c>
      <c r="Z9" s="5">
        <v>206</v>
      </c>
      <c r="AA9" s="4">
        <v>2.5</v>
      </c>
    </row>
    <row r="10" spans="1:27" ht="28.8" x14ac:dyDescent="0.3">
      <c r="A10" s="7" t="s">
        <v>28</v>
      </c>
      <c r="B10" s="5">
        <v>22</v>
      </c>
      <c r="C10" s="5">
        <v>83</v>
      </c>
      <c r="D10" s="5">
        <v>1347</v>
      </c>
      <c r="E10" s="5">
        <v>570</v>
      </c>
      <c r="F10" s="5">
        <v>777</v>
      </c>
      <c r="G10" s="5">
        <v>677</v>
      </c>
      <c r="H10" s="5">
        <v>1849</v>
      </c>
      <c r="I10" s="5">
        <v>137</v>
      </c>
      <c r="J10" s="5">
        <v>196</v>
      </c>
      <c r="K10" s="5">
        <v>1.7</v>
      </c>
      <c r="L10" s="6">
        <v>-0.03</v>
      </c>
      <c r="M10" s="5">
        <v>1552</v>
      </c>
      <c r="N10" s="5">
        <v>71</v>
      </c>
      <c r="O10" s="5">
        <v>389</v>
      </c>
      <c r="P10" s="5">
        <v>670</v>
      </c>
      <c r="Q10" s="6">
        <v>0.43</v>
      </c>
      <c r="R10" s="6">
        <v>0.39</v>
      </c>
      <c r="S10" s="5">
        <v>2829</v>
      </c>
      <c r="T10" s="5">
        <v>205</v>
      </c>
      <c r="U10" s="5">
        <v>198</v>
      </c>
      <c r="V10" s="5">
        <v>1034</v>
      </c>
      <c r="W10" s="6">
        <v>0.37</v>
      </c>
      <c r="X10" s="6">
        <v>0.22</v>
      </c>
      <c r="Y10" s="5">
        <v>202</v>
      </c>
      <c r="Z10" s="5">
        <v>176</v>
      </c>
      <c r="AA10" s="4">
        <v>2.1</v>
      </c>
    </row>
    <row r="11" spans="1:27" ht="28.8" x14ac:dyDescent="0.3">
      <c r="A11" s="7" t="s">
        <v>27</v>
      </c>
      <c r="B11" s="5">
        <v>22</v>
      </c>
      <c r="C11" s="5">
        <v>83</v>
      </c>
      <c r="D11" s="5">
        <v>1255</v>
      </c>
      <c r="E11" s="5">
        <v>484</v>
      </c>
      <c r="F11" s="5">
        <v>771</v>
      </c>
      <c r="G11" s="5">
        <v>434</v>
      </c>
      <c r="H11" s="5">
        <v>1714</v>
      </c>
      <c r="I11" s="5">
        <v>102</v>
      </c>
      <c r="J11" s="5">
        <v>263</v>
      </c>
      <c r="K11" s="5">
        <v>1.2</v>
      </c>
      <c r="L11" s="6">
        <v>-0.09</v>
      </c>
      <c r="M11" s="5">
        <v>1613</v>
      </c>
      <c r="N11" s="5">
        <v>95</v>
      </c>
      <c r="O11" s="5">
        <v>431</v>
      </c>
      <c r="P11" s="5">
        <v>672</v>
      </c>
      <c r="Q11" s="6">
        <v>0.42</v>
      </c>
      <c r="R11" s="6">
        <v>0.36</v>
      </c>
      <c r="S11" s="5">
        <v>2599</v>
      </c>
      <c r="T11" s="5">
        <v>293</v>
      </c>
      <c r="U11" s="5">
        <v>170</v>
      </c>
      <c r="V11" s="5">
        <v>976</v>
      </c>
      <c r="W11" s="6">
        <v>0.38</v>
      </c>
      <c r="X11" s="6">
        <v>0.2</v>
      </c>
      <c r="Y11" s="5">
        <v>200</v>
      </c>
      <c r="Z11" s="5">
        <v>177</v>
      </c>
      <c r="AA11" s="4">
        <v>2.1</v>
      </c>
    </row>
    <row r="12" spans="1:27" x14ac:dyDescent="0.3">
      <c r="A12" s="7" t="s">
        <v>26</v>
      </c>
      <c r="B12" s="5">
        <v>22</v>
      </c>
      <c r="C12" s="5">
        <v>83</v>
      </c>
      <c r="D12" s="5">
        <v>1229</v>
      </c>
      <c r="E12" s="5">
        <v>448</v>
      </c>
      <c r="F12" s="5">
        <v>781</v>
      </c>
      <c r="G12" s="5">
        <v>516</v>
      </c>
      <c r="H12" s="5">
        <v>1729</v>
      </c>
      <c r="I12" s="5">
        <v>68</v>
      </c>
      <c r="J12" s="5">
        <v>139</v>
      </c>
      <c r="K12" s="5">
        <v>0.8</v>
      </c>
      <c r="L12" s="6">
        <v>-0.04</v>
      </c>
      <c r="M12" s="5">
        <v>1713</v>
      </c>
      <c r="N12" s="5">
        <v>82</v>
      </c>
      <c r="O12" s="5">
        <v>516</v>
      </c>
      <c r="P12" s="5">
        <v>724</v>
      </c>
      <c r="Q12" s="6">
        <v>0.42</v>
      </c>
      <c r="R12" s="6">
        <v>0.37</v>
      </c>
      <c r="S12" s="5">
        <v>3032</v>
      </c>
      <c r="T12" s="5">
        <v>288</v>
      </c>
      <c r="U12" s="5">
        <v>204</v>
      </c>
      <c r="V12" s="5">
        <v>985</v>
      </c>
      <c r="W12" s="6">
        <v>0.32</v>
      </c>
      <c r="X12" s="6">
        <v>0.16</v>
      </c>
      <c r="Y12" s="5">
        <v>112</v>
      </c>
      <c r="Z12" s="5">
        <v>176</v>
      </c>
      <c r="AA12" s="4">
        <v>2.1</v>
      </c>
    </row>
    <row r="13" spans="1:27" ht="28.8" x14ac:dyDescent="0.3">
      <c r="A13" s="7" t="s">
        <v>25</v>
      </c>
      <c r="B13" s="5">
        <v>22</v>
      </c>
      <c r="C13" s="5">
        <v>79</v>
      </c>
      <c r="D13" s="5">
        <v>1192</v>
      </c>
      <c r="E13" s="5">
        <v>473</v>
      </c>
      <c r="F13" s="5">
        <v>719</v>
      </c>
      <c r="G13" s="5">
        <v>461</v>
      </c>
      <c r="H13" s="5">
        <v>1678</v>
      </c>
      <c r="I13" s="5">
        <v>89</v>
      </c>
      <c r="J13" s="5">
        <v>171</v>
      </c>
      <c r="K13" s="5">
        <v>1.1000000000000001</v>
      </c>
      <c r="L13" s="6">
        <v>-0.05</v>
      </c>
      <c r="M13" s="5">
        <v>1611</v>
      </c>
      <c r="N13" s="5">
        <v>131</v>
      </c>
      <c r="O13" s="5">
        <v>449</v>
      </c>
      <c r="P13" s="5">
        <v>534</v>
      </c>
      <c r="Q13" s="6">
        <v>0.33</v>
      </c>
      <c r="R13" s="6">
        <v>0.25</v>
      </c>
      <c r="S13" s="5">
        <v>2692</v>
      </c>
      <c r="T13" s="5">
        <v>226</v>
      </c>
      <c r="U13" s="5">
        <v>203</v>
      </c>
      <c r="V13" s="5">
        <v>916</v>
      </c>
      <c r="W13" s="6">
        <v>0.34</v>
      </c>
      <c r="X13" s="6">
        <v>0.18</v>
      </c>
      <c r="Y13" s="5">
        <v>123</v>
      </c>
      <c r="Z13" s="5">
        <v>187</v>
      </c>
      <c r="AA13" s="4">
        <v>2.4</v>
      </c>
    </row>
    <row r="14" spans="1:27" x14ac:dyDescent="0.3">
      <c r="A14" s="7" t="s">
        <v>24</v>
      </c>
      <c r="B14" s="5">
        <v>22</v>
      </c>
      <c r="C14" s="5">
        <v>86</v>
      </c>
      <c r="D14" s="5">
        <v>1175</v>
      </c>
      <c r="E14" s="5">
        <v>457</v>
      </c>
      <c r="F14" s="5">
        <v>718</v>
      </c>
      <c r="G14" s="5">
        <v>389</v>
      </c>
      <c r="H14" s="5">
        <v>1737</v>
      </c>
      <c r="I14" s="5">
        <v>77</v>
      </c>
      <c r="J14" s="5">
        <v>146</v>
      </c>
      <c r="K14" s="5">
        <v>0.9</v>
      </c>
      <c r="L14" s="6">
        <v>-0.04</v>
      </c>
      <c r="M14" s="5">
        <v>1759</v>
      </c>
      <c r="N14" s="5">
        <v>133</v>
      </c>
      <c r="O14" s="5">
        <v>532</v>
      </c>
      <c r="P14" s="5">
        <v>743</v>
      </c>
      <c r="Q14" s="6">
        <v>0.42</v>
      </c>
      <c r="R14" s="6">
        <v>0.35</v>
      </c>
      <c r="S14" s="5">
        <v>2973</v>
      </c>
      <c r="T14" s="5">
        <v>284</v>
      </c>
      <c r="U14" s="5">
        <v>223</v>
      </c>
      <c r="V14" s="5">
        <v>959</v>
      </c>
      <c r="W14" s="6">
        <v>0.32</v>
      </c>
      <c r="X14" s="6">
        <v>0.15</v>
      </c>
      <c r="Y14" s="5">
        <v>139</v>
      </c>
      <c r="Z14" s="5">
        <v>139</v>
      </c>
      <c r="AA14" s="4">
        <v>1.6</v>
      </c>
    </row>
    <row r="15" spans="1:27" ht="28.8" x14ac:dyDescent="0.3">
      <c r="A15" s="7" t="s">
        <v>23</v>
      </c>
      <c r="B15" s="5">
        <v>22</v>
      </c>
      <c r="C15" s="5">
        <v>84</v>
      </c>
      <c r="D15" s="5">
        <v>1167</v>
      </c>
      <c r="E15" s="5">
        <v>471</v>
      </c>
      <c r="F15" s="5">
        <v>696</v>
      </c>
      <c r="G15" s="5">
        <v>395</v>
      </c>
      <c r="H15" s="5">
        <v>1674</v>
      </c>
      <c r="I15" s="5">
        <v>101</v>
      </c>
      <c r="J15" s="5">
        <v>184</v>
      </c>
      <c r="K15" s="5">
        <v>1.2</v>
      </c>
      <c r="L15" s="6">
        <v>-0.05</v>
      </c>
      <c r="M15" s="5">
        <v>1658</v>
      </c>
      <c r="N15" s="5">
        <v>138</v>
      </c>
      <c r="O15" s="5">
        <v>478</v>
      </c>
      <c r="P15" s="5">
        <v>529</v>
      </c>
      <c r="Q15" s="6">
        <v>0.32</v>
      </c>
      <c r="R15" s="6">
        <v>0.24</v>
      </c>
      <c r="S15" s="5">
        <v>2846</v>
      </c>
      <c r="T15" s="5">
        <v>252</v>
      </c>
      <c r="U15" s="5">
        <v>198</v>
      </c>
      <c r="V15" s="5">
        <v>917</v>
      </c>
      <c r="W15" s="6">
        <v>0.32</v>
      </c>
      <c r="X15" s="6">
        <v>0.16</v>
      </c>
      <c r="Y15" s="5">
        <v>186</v>
      </c>
      <c r="Z15" s="5">
        <v>149</v>
      </c>
      <c r="AA15" s="4">
        <v>1.8</v>
      </c>
    </row>
    <row r="16" spans="1:27" ht="43.2" x14ac:dyDescent="0.3">
      <c r="A16" s="7" t="s">
        <v>22</v>
      </c>
      <c r="B16" s="5">
        <v>22</v>
      </c>
      <c r="C16" s="5">
        <v>84</v>
      </c>
      <c r="D16" s="5">
        <v>1141</v>
      </c>
      <c r="E16" s="5">
        <v>409</v>
      </c>
      <c r="F16" s="5">
        <v>732</v>
      </c>
      <c r="G16" s="5">
        <v>355</v>
      </c>
      <c r="H16" s="5">
        <v>1693</v>
      </c>
      <c r="I16" s="5">
        <v>83</v>
      </c>
      <c r="J16" s="5">
        <v>200</v>
      </c>
      <c r="K16" s="5">
        <v>1</v>
      </c>
      <c r="L16" s="6">
        <v>-7.0000000000000007E-2</v>
      </c>
      <c r="M16" s="5">
        <v>1739</v>
      </c>
      <c r="N16" s="5">
        <v>128</v>
      </c>
      <c r="O16" s="5">
        <v>511</v>
      </c>
      <c r="P16" s="5">
        <v>637</v>
      </c>
      <c r="Q16" s="6">
        <v>0.37</v>
      </c>
      <c r="R16" s="6">
        <v>0.28999999999999998</v>
      </c>
      <c r="S16" s="5">
        <v>2865</v>
      </c>
      <c r="T16" s="5">
        <v>258</v>
      </c>
      <c r="U16" s="5">
        <v>200</v>
      </c>
      <c r="V16" s="5">
        <v>917</v>
      </c>
      <c r="W16" s="6">
        <v>0.32</v>
      </c>
      <c r="X16" s="6">
        <v>0.16</v>
      </c>
      <c r="Y16" s="5">
        <v>229</v>
      </c>
      <c r="Z16" s="5">
        <v>141</v>
      </c>
      <c r="AA16" s="4">
        <v>1.7</v>
      </c>
    </row>
    <row r="18" spans="11:11" x14ac:dyDescent="0.3">
      <c r="K18" s="35"/>
    </row>
    <row r="19" spans="11:11" x14ac:dyDescent="0.3">
      <c r="K19" s="36"/>
    </row>
  </sheetData>
  <mergeCells count="6">
    <mergeCell ref="Y3:AA3"/>
    <mergeCell ref="B3:C3"/>
    <mergeCell ref="D3:G3"/>
    <mergeCell ref="H3:L3"/>
    <mergeCell ref="M3:R3"/>
    <mergeCell ref="S3:X3"/>
  </mergeCells>
  <hyperlinks>
    <hyperlink ref="A5" r:id="rId1" display="javascript:__doPostBack('ctl00$Content_Main$ctl13$RG_Stats_Recap$ctl00$ctl04$LNKBT_Team','')" xr:uid="{4672C9BF-F7AE-47CB-8CFA-D296D038FE12}"/>
    <hyperlink ref="A6" r:id="rId2" display="javascript:__doPostBack('ctl00$Content_Main$ctl13$RG_Stats_Recap$ctl00$ctl06$LNKBT_Team','')" xr:uid="{53957604-C9AD-4A9F-AB76-CA73E7BD76A9}"/>
    <hyperlink ref="A7" r:id="rId3" display="javascript:__doPostBack('ctl00$Content_Main$ctl13$RG_Stats_Recap$ctl00$ctl08$LNKBT_Team','')" xr:uid="{9E7E6AF7-5FE3-449B-A4B5-61B5243D3B25}"/>
    <hyperlink ref="A8" r:id="rId4" display="javascript:__doPostBack('ctl00$Content_Main$ctl13$RG_Stats_Recap$ctl00$ctl10$LNKBT_Team','')" xr:uid="{D808F34B-01E9-462E-94EA-914ABDB691F3}"/>
    <hyperlink ref="A9" r:id="rId5" display="javascript:__doPostBack('ctl00$Content_Main$ctl13$RG_Stats_Recap$ctl00$ctl12$LNKBT_Team','')" xr:uid="{439536AB-EEC3-43E0-B83E-916C4DACB718}"/>
    <hyperlink ref="A10" r:id="rId6" display="javascript:__doPostBack('ctl00$Content_Main$ctl13$RG_Stats_Recap$ctl00$ctl14$LNKBT_Team','')" xr:uid="{E029489D-1EA3-496D-B1BA-B71B802DB73A}"/>
    <hyperlink ref="A11" r:id="rId7" display="javascript:__doPostBack('ctl00$Content_Main$ctl13$RG_Stats_Recap$ctl00$ctl16$LNKBT_Team','')" xr:uid="{DF436072-4391-402A-8471-C84DB193DF5E}"/>
    <hyperlink ref="A12" r:id="rId8" display="javascript:__doPostBack('ctl00$Content_Main$ctl13$RG_Stats_Recap$ctl00$ctl18$LNKBT_Team','')" xr:uid="{4C22AEF5-4C4A-48E0-ABF0-FD21877545DC}"/>
    <hyperlink ref="A13" r:id="rId9" display="javascript:__doPostBack('ctl00$Content_Main$ctl13$RG_Stats_Recap$ctl00$ctl20$LNKBT_Team','')" xr:uid="{FF7E68D4-74D9-4B4A-A280-5A4762D804EE}"/>
    <hyperlink ref="A14" r:id="rId10" display="javascript:__doPostBack('ctl00$Content_Main$ctl13$RG_Stats_Recap$ctl00$ctl22$LNKBT_Team','')" xr:uid="{C5B342E2-2434-49C4-ACCA-21E012774E20}"/>
    <hyperlink ref="A15" r:id="rId11" display="javascript:__doPostBack('ctl00$Content_Main$ctl13$RG_Stats_Recap$ctl00$ctl24$LNKBT_Team','')" xr:uid="{F5866DC2-45FF-4B97-8D35-62BB1BD61CAB}"/>
    <hyperlink ref="A16" r:id="rId12" display="javascript:__doPostBack('ctl00$Content_Main$ctl13$RG_Stats_Recap$ctl00$ctl26$LNKBT_Team','')" xr:uid="{ECC31D71-FE8B-40DF-9441-A1B5DC6135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41711-9198-4BAD-82E0-83D80F4A5803}">
  <dimension ref="A2:Z13"/>
  <sheetViews>
    <sheetView workbookViewId="0">
      <selection activeCell="F22" sqref="F22"/>
    </sheetView>
  </sheetViews>
  <sheetFormatPr baseColWidth="10" defaultRowHeight="14.4" x14ac:dyDescent="0.3"/>
  <sheetData>
    <row r="2" spans="1:26" ht="15" thickBot="1" x14ac:dyDescent="0.35">
      <c r="A2" s="20" t="s">
        <v>64</v>
      </c>
      <c r="B2" s="20" t="s">
        <v>65</v>
      </c>
      <c r="C2" s="53" t="s">
        <v>0</v>
      </c>
      <c r="D2" s="54"/>
      <c r="E2" s="54"/>
      <c r="F2" s="55"/>
      <c r="G2" s="53" t="s">
        <v>62</v>
      </c>
      <c r="H2" s="54"/>
      <c r="I2" s="54"/>
      <c r="J2" s="54"/>
      <c r="K2" s="55"/>
      <c r="L2" s="53" t="s">
        <v>61</v>
      </c>
      <c r="M2" s="54"/>
      <c r="N2" s="54"/>
      <c r="O2" s="54"/>
      <c r="P2" s="54"/>
      <c r="Q2" s="55"/>
      <c r="R2" s="53" t="s">
        <v>60</v>
      </c>
      <c r="S2" s="54"/>
      <c r="T2" s="54"/>
      <c r="U2" s="54"/>
      <c r="V2" s="54"/>
      <c r="W2" s="55"/>
      <c r="X2" s="53" t="s">
        <v>59</v>
      </c>
      <c r="Y2" s="54"/>
      <c r="Z2" s="54"/>
    </row>
    <row r="3" spans="1:26" ht="15" thickBot="1" x14ac:dyDescent="0.35">
      <c r="A3" s="20"/>
      <c r="B3" s="20"/>
      <c r="C3" s="20" t="s">
        <v>21</v>
      </c>
      <c r="D3" s="20" t="s">
        <v>7</v>
      </c>
      <c r="E3" s="20" t="s">
        <v>13</v>
      </c>
      <c r="F3" s="20" t="s">
        <v>54</v>
      </c>
      <c r="G3" s="20" t="s">
        <v>21</v>
      </c>
      <c r="H3" s="20" t="s">
        <v>1</v>
      </c>
      <c r="I3" s="20" t="s">
        <v>19</v>
      </c>
      <c r="J3" s="20" t="s">
        <v>66</v>
      </c>
      <c r="K3" s="20" t="s">
        <v>3</v>
      </c>
      <c r="L3" s="20" t="s">
        <v>21</v>
      </c>
      <c r="M3" s="20" t="s">
        <v>19</v>
      </c>
      <c r="N3" s="20" t="s">
        <v>5</v>
      </c>
      <c r="O3" s="20" t="s">
        <v>17</v>
      </c>
      <c r="P3" s="20" t="s">
        <v>11</v>
      </c>
      <c r="Q3" s="20" t="s">
        <v>3</v>
      </c>
      <c r="R3" s="20" t="s">
        <v>21</v>
      </c>
      <c r="S3" s="20" t="s">
        <v>19</v>
      </c>
      <c r="T3" s="20" t="s">
        <v>15</v>
      </c>
      <c r="U3" s="20" t="s">
        <v>17</v>
      </c>
      <c r="V3" s="20" t="s">
        <v>67</v>
      </c>
      <c r="W3" s="20" t="s">
        <v>3</v>
      </c>
      <c r="X3" s="20" t="s">
        <v>9</v>
      </c>
      <c r="Y3" s="20" t="s">
        <v>1</v>
      </c>
      <c r="Z3" s="20" t="s">
        <v>68</v>
      </c>
    </row>
    <row r="4" spans="1:26" x14ac:dyDescent="0.3">
      <c r="A4" s="15" t="s">
        <v>69</v>
      </c>
      <c r="B4" s="15">
        <v>90</v>
      </c>
      <c r="C4" s="15">
        <v>1486</v>
      </c>
      <c r="D4" s="15">
        <v>625</v>
      </c>
      <c r="E4" s="15">
        <v>861</v>
      </c>
      <c r="F4" s="15">
        <v>746</v>
      </c>
      <c r="G4" s="15">
        <v>2058</v>
      </c>
      <c r="H4" s="15">
        <v>127</v>
      </c>
      <c r="I4" s="15">
        <v>221</v>
      </c>
      <c r="J4" s="15">
        <v>1.4</v>
      </c>
      <c r="K4" s="16">
        <v>-0.05</v>
      </c>
      <c r="L4" s="15">
        <v>1735</v>
      </c>
      <c r="M4" s="15">
        <v>95</v>
      </c>
      <c r="N4" s="15">
        <v>429</v>
      </c>
      <c r="O4" s="15">
        <v>711</v>
      </c>
      <c r="P4" s="16">
        <v>0.41</v>
      </c>
      <c r="Q4" s="16">
        <v>0.36</v>
      </c>
      <c r="R4" s="15">
        <v>2996</v>
      </c>
      <c r="S4" s="15">
        <v>240</v>
      </c>
      <c r="T4" s="15">
        <v>184</v>
      </c>
      <c r="U4" s="15">
        <v>1177</v>
      </c>
      <c r="V4" s="16">
        <v>0.39</v>
      </c>
      <c r="W4" s="16">
        <v>0.25</v>
      </c>
      <c r="X4" s="15">
        <v>11</v>
      </c>
      <c r="Y4" s="15">
        <v>182</v>
      </c>
      <c r="Z4" s="17">
        <v>2</v>
      </c>
    </row>
    <row r="5" spans="1:26" x14ac:dyDescent="0.3">
      <c r="A5" s="18" t="s">
        <v>70</v>
      </c>
      <c r="B5" s="18">
        <v>0</v>
      </c>
      <c r="C5" s="18">
        <v>0</v>
      </c>
      <c r="D5" s="18">
        <v>0</v>
      </c>
      <c r="E5" s="18">
        <v>0</v>
      </c>
      <c r="F5" s="18">
        <v>36.58</v>
      </c>
      <c r="G5" s="18">
        <v>0</v>
      </c>
      <c r="H5" s="18">
        <v>6.17</v>
      </c>
      <c r="I5" s="18">
        <v>10.74</v>
      </c>
      <c r="J5" s="18" t="s">
        <v>71</v>
      </c>
      <c r="K5" s="19" t="s">
        <v>71</v>
      </c>
      <c r="L5" s="18">
        <v>0</v>
      </c>
      <c r="M5" s="18">
        <v>5.48</v>
      </c>
      <c r="N5" s="18">
        <v>24.73</v>
      </c>
      <c r="O5" s="18">
        <v>40.98</v>
      </c>
      <c r="P5" s="19" t="s">
        <v>71</v>
      </c>
      <c r="Q5" s="19" t="s">
        <v>71</v>
      </c>
      <c r="R5" s="18">
        <v>0</v>
      </c>
      <c r="S5" s="18">
        <v>8.01</v>
      </c>
      <c r="T5" s="18">
        <v>6.14</v>
      </c>
      <c r="U5" s="18">
        <v>39.29</v>
      </c>
      <c r="V5" s="19" t="s">
        <v>71</v>
      </c>
      <c r="W5" s="19" t="s">
        <v>71</v>
      </c>
      <c r="X5" s="18">
        <v>1.3</v>
      </c>
      <c r="Y5" s="18">
        <v>21.49</v>
      </c>
      <c r="Z5" s="19" t="s">
        <v>71</v>
      </c>
    </row>
    <row r="6" spans="1:26" x14ac:dyDescent="0.3">
      <c r="A6" s="21" t="s">
        <v>72</v>
      </c>
      <c r="B6" s="47">
        <v>4</v>
      </c>
      <c r="C6" s="47">
        <v>55</v>
      </c>
      <c r="D6" s="47">
        <v>18</v>
      </c>
      <c r="E6" s="47">
        <v>37</v>
      </c>
      <c r="F6" s="47">
        <v>15</v>
      </c>
      <c r="G6" s="47">
        <v>83</v>
      </c>
      <c r="H6" s="47">
        <v>4</v>
      </c>
      <c r="I6" s="47">
        <v>9</v>
      </c>
      <c r="J6" s="47">
        <v>1</v>
      </c>
      <c r="K6" s="51">
        <v>-0.06</v>
      </c>
      <c r="L6" s="47">
        <v>91</v>
      </c>
      <c r="M6" s="47">
        <v>5</v>
      </c>
      <c r="N6" s="47">
        <v>22</v>
      </c>
      <c r="O6" s="47">
        <v>48</v>
      </c>
      <c r="P6" s="51">
        <v>0.53</v>
      </c>
      <c r="Q6" s="51">
        <v>0.47</v>
      </c>
      <c r="R6" s="47">
        <v>129</v>
      </c>
      <c r="S6" s="47">
        <v>15</v>
      </c>
      <c r="T6" s="47">
        <v>11</v>
      </c>
      <c r="U6" s="47">
        <v>47</v>
      </c>
      <c r="V6" s="51">
        <v>0.36</v>
      </c>
      <c r="W6" s="51">
        <v>0.16</v>
      </c>
      <c r="X6" s="47">
        <v>0</v>
      </c>
      <c r="Y6" s="47">
        <v>4</v>
      </c>
      <c r="Z6" s="49">
        <v>1</v>
      </c>
    </row>
    <row r="7" spans="1:26" x14ac:dyDescent="0.3">
      <c r="A7" s="22" t="s">
        <v>73</v>
      </c>
      <c r="B7" s="47"/>
      <c r="C7" s="47"/>
      <c r="D7" s="47"/>
      <c r="E7" s="47"/>
      <c r="F7" s="47"/>
      <c r="G7" s="47"/>
      <c r="H7" s="47"/>
      <c r="I7" s="47"/>
      <c r="J7" s="47"/>
      <c r="K7" s="51"/>
      <c r="L7" s="47"/>
      <c r="M7" s="47"/>
      <c r="N7" s="47"/>
      <c r="O7" s="47"/>
      <c r="P7" s="51"/>
      <c r="Q7" s="51"/>
      <c r="R7" s="47"/>
      <c r="S7" s="47"/>
      <c r="T7" s="47"/>
      <c r="U7" s="47"/>
      <c r="V7" s="51"/>
      <c r="W7" s="51"/>
      <c r="X7" s="47"/>
      <c r="Y7" s="47"/>
      <c r="Z7" s="49"/>
    </row>
    <row r="8" spans="1:26" ht="23.4" thickBot="1" x14ac:dyDescent="0.35">
      <c r="A8" s="23" t="s">
        <v>30</v>
      </c>
      <c r="B8" s="48"/>
      <c r="C8" s="48"/>
      <c r="D8" s="48"/>
      <c r="E8" s="48"/>
      <c r="F8" s="48"/>
      <c r="G8" s="48"/>
      <c r="H8" s="48"/>
      <c r="I8" s="48"/>
      <c r="J8" s="48"/>
      <c r="K8" s="52"/>
      <c r="L8" s="48"/>
      <c r="M8" s="48"/>
      <c r="N8" s="48"/>
      <c r="O8" s="48"/>
      <c r="P8" s="52"/>
      <c r="Q8" s="52"/>
      <c r="R8" s="48"/>
      <c r="S8" s="48"/>
      <c r="T8" s="48"/>
      <c r="U8" s="48"/>
      <c r="V8" s="52"/>
      <c r="W8" s="52"/>
      <c r="X8" s="48"/>
      <c r="Y8" s="48"/>
      <c r="Z8" s="50"/>
    </row>
    <row r="9" spans="1:26" ht="22.8" x14ac:dyDescent="0.3">
      <c r="A9" s="24" t="s">
        <v>30</v>
      </c>
      <c r="B9" s="41">
        <v>4</v>
      </c>
      <c r="C9" s="41">
        <v>61</v>
      </c>
      <c r="D9" s="41">
        <v>25</v>
      </c>
      <c r="E9" s="41">
        <v>36</v>
      </c>
      <c r="F9" s="41">
        <v>21</v>
      </c>
      <c r="G9" s="41">
        <v>88</v>
      </c>
      <c r="H9" s="41">
        <v>5</v>
      </c>
      <c r="I9" s="41">
        <v>13</v>
      </c>
      <c r="J9" s="41">
        <v>1.3</v>
      </c>
      <c r="K9" s="38">
        <v>-0.09</v>
      </c>
      <c r="L9" s="41">
        <v>90</v>
      </c>
      <c r="M9" s="41">
        <v>6</v>
      </c>
      <c r="N9" s="41">
        <v>20</v>
      </c>
      <c r="O9" s="41">
        <v>42</v>
      </c>
      <c r="P9" s="38">
        <v>0.47</v>
      </c>
      <c r="Q9" s="38">
        <v>0.4</v>
      </c>
      <c r="R9" s="41">
        <v>132</v>
      </c>
      <c r="S9" s="41">
        <v>7</v>
      </c>
      <c r="T9" s="41">
        <v>14</v>
      </c>
      <c r="U9" s="41">
        <v>48</v>
      </c>
      <c r="V9" s="38">
        <v>0.36</v>
      </c>
      <c r="W9" s="38">
        <v>0.2</v>
      </c>
      <c r="X9" s="41">
        <v>0</v>
      </c>
      <c r="Y9" s="41">
        <v>8</v>
      </c>
      <c r="Z9" s="44">
        <v>2</v>
      </c>
    </row>
    <row r="10" spans="1:26" x14ac:dyDescent="0.3">
      <c r="A10" s="25" t="s">
        <v>73</v>
      </c>
      <c r="B10" s="42"/>
      <c r="C10" s="42"/>
      <c r="D10" s="42"/>
      <c r="E10" s="42"/>
      <c r="F10" s="42"/>
      <c r="G10" s="42"/>
      <c r="H10" s="42"/>
      <c r="I10" s="42"/>
      <c r="J10" s="42"/>
      <c r="K10" s="39"/>
      <c r="L10" s="42"/>
      <c r="M10" s="42"/>
      <c r="N10" s="42"/>
      <c r="O10" s="42"/>
      <c r="P10" s="39"/>
      <c r="Q10" s="39"/>
      <c r="R10" s="42"/>
      <c r="S10" s="42"/>
      <c r="T10" s="42"/>
      <c r="U10" s="42"/>
      <c r="V10" s="39"/>
      <c r="W10" s="39"/>
      <c r="X10" s="42"/>
      <c r="Y10" s="42"/>
      <c r="Z10" s="45"/>
    </row>
    <row r="11" spans="1:26" ht="15" thickBot="1" x14ac:dyDescent="0.35">
      <c r="A11" s="26" t="s">
        <v>72</v>
      </c>
      <c r="B11" s="43"/>
      <c r="C11" s="43"/>
      <c r="D11" s="43"/>
      <c r="E11" s="43"/>
      <c r="F11" s="43"/>
      <c r="G11" s="43"/>
      <c r="H11" s="43"/>
      <c r="I11" s="43"/>
      <c r="J11" s="43"/>
      <c r="K11" s="40"/>
      <c r="L11" s="43"/>
      <c r="M11" s="43"/>
      <c r="N11" s="43"/>
      <c r="O11" s="43"/>
      <c r="P11" s="40"/>
      <c r="Q11" s="40"/>
      <c r="R11" s="43"/>
      <c r="S11" s="43"/>
      <c r="T11" s="43"/>
      <c r="U11" s="43"/>
      <c r="V11" s="40"/>
      <c r="W11" s="40"/>
      <c r="X11" s="43"/>
      <c r="Y11" s="43"/>
      <c r="Z11" s="46"/>
    </row>
    <row r="13" spans="1:26" s="30" customFormat="1" x14ac:dyDescent="0.3">
      <c r="A13" s="30" t="s">
        <v>74</v>
      </c>
      <c r="B13" s="30">
        <f>B4-B6-B9</f>
        <v>82</v>
      </c>
      <c r="C13" s="30">
        <f t="shared" ref="C13:Y13" si="0">C4-C6-C9</f>
        <v>1370</v>
      </c>
      <c r="D13" s="30">
        <f t="shared" si="0"/>
        <v>582</v>
      </c>
      <c r="E13" s="30">
        <f t="shared" si="0"/>
        <v>788</v>
      </c>
      <c r="F13" s="30">
        <f t="shared" si="0"/>
        <v>710</v>
      </c>
      <c r="G13" s="30">
        <f t="shared" si="0"/>
        <v>1887</v>
      </c>
      <c r="H13" s="30">
        <f t="shared" si="0"/>
        <v>118</v>
      </c>
      <c r="I13" s="30">
        <f t="shared" si="0"/>
        <v>199</v>
      </c>
      <c r="J13" s="30">
        <f>H13/B13</f>
        <v>1.4390243902439024</v>
      </c>
      <c r="K13" s="31">
        <f>(H13-I13)/G13</f>
        <v>-4.2925278219395867E-2</v>
      </c>
      <c r="L13" s="30">
        <f t="shared" si="0"/>
        <v>1554</v>
      </c>
      <c r="M13" s="30">
        <f t="shared" si="0"/>
        <v>84</v>
      </c>
      <c r="N13" s="30">
        <f t="shared" si="0"/>
        <v>387</v>
      </c>
      <c r="O13" s="30">
        <f t="shared" si="0"/>
        <v>621</v>
      </c>
      <c r="P13" s="31">
        <f>O13/L13</f>
        <v>0.39961389961389959</v>
      </c>
      <c r="Q13" s="31">
        <f>(O13-M13)/L13</f>
        <v>0.34555984555984554</v>
      </c>
      <c r="R13" s="30">
        <f t="shared" si="0"/>
        <v>2735</v>
      </c>
      <c r="S13" s="30">
        <f t="shared" si="0"/>
        <v>218</v>
      </c>
      <c r="T13" s="30">
        <f t="shared" si="0"/>
        <v>159</v>
      </c>
      <c r="U13" s="30">
        <f t="shared" si="0"/>
        <v>1082</v>
      </c>
      <c r="V13" s="31">
        <f>U13/R13</f>
        <v>0.3956124314442413</v>
      </c>
      <c r="W13" s="31">
        <f>(U13-T13-S13)/R13</f>
        <v>0.25776965265082269</v>
      </c>
      <c r="X13" s="30">
        <f>X4-X6-X9</f>
        <v>11</v>
      </c>
      <c r="Y13" s="30">
        <f t="shared" si="0"/>
        <v>170</v>
      </c>
      <c r="Z13" s="30">
        <f>Y13/B13</f>
        <v>2.0731707317073171</v>
      </c>
    </row>
  </sheetData>
  <mergeCells count="55">
    <mergeCell ref="B6:B8"/>
    <mergeCell ref="C6:C8"/>
    <mergeCell ref="D6:D8"/>
    <mergeCell ref="E6:E8"/>
    <mergeCell ref="F6:F8"/>
    <mergeCell ref="C2:F2"/>
    <mergeCell ref="G2:K2"/>
    <mergeCell ref="L2:Q2"/>
    <mergeCell ref="R2:W2"/>
    <mergeCell ref="X2:Z2"/>
    <mergeCell ref="R6:R8"/>
    <mergeCell ref="G6:G8"/>
    <mergeCell ref="H6:H8"/>
    <mergeCell ref="I6:I8"/>
    <mergeCell ref="J6:J8"/>
    <mergeCell ref="K6:K8"/>
    <mergeCell ref="L6:L8"/>
    <mergeCell ref="M6:M8"/>
    <mergeCell ref="N6:N8"/>
    <mergeCell ref="O6:O8"/>
    <mergeCell ref="P6:P8"/>
    <mergeCell ref="Q6:Q8"/>
    <mergeCell ref="Y6:Y8"/>
    <mergeCell ref="Z6:Z8"/>
    <mergeCell ref="B9:B11"/>
    <mergeCell ref="C9:C11"/>
    <mergeCell ref="D9:D11"/>
    <mergeCell ref="E9:E11"/>
    <mergeCell ref="F9:F11"/>
    <mergeCell ref="G9:G11"/>
    <mergeCell ref="H9:H11"/>
    <mergeCell ref="I9:I11"/>
    <mergeCell ref="S6:S8"/>
    <mergeCell ref="T6:T8"/>
    <mergeCell ref="U6:U8"/>
    <mergeCell ref="V6:V8"/>
    <mergeCell ref="W6:W8"/>
    <mergeCell ref="X6:X8"/>
    <mergeCell ref="U9:U11"/>
    <mergeCell ref="J9:J11"/>
    <mergeCell ref="K9:K11"/>
    <mergeCell ref="L9:L11"/>
    <mergeCell ref="M9:M11"/>
    <mergeCell ref="N9:N11"/>
    <mergeCell ref="O9:O11"/>
    <mergeCell ref="P9:P11"/>
    <mergeCell ref="Q9:Q11"/>
    <mergeCell ref="R9:R11"/>
    <mergeCell ref="S9:S11"/>
    <mergeCell ref="T9:T11"/>
    <mergeCell ref="V9:V11"/>
    <mergeCell ref="W9:W11"/>
    <mergeCell ref="X9:X11"/>
    <mergeCell ref="Y9:Y11"/>
    <mergeCell ref="Z9:Z11"/>
  </mergeCells>
  <pageMargins left="0.7" right="0.7" top="0.75" bottom="0.75" header="0.3" footer="0.3"/>
  <ignoredErrors>
    <ignoredError sqref="J13 P13 V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19A72-02AD-4988-B08A-26166044E484}">
  <dimension ref="A2:Z16"/>
  <sheetViews>
    <sheetView topLeftCell="K1" workbookViewId="0">
      <selection activeCell="B16" sqref="B16:Z16"/>
    </sheetView>
  </sheetViews>
  <sheetFormatPr baseColWidth="10" defaultRowHeight="14.4" x14ac:dyDescent="0.3"/>
  <sheetData>
    <row r="2" spans="1:26" ht="15" thickBot="1" x14ac:dyDescent="0.35">
      <c r="A2" s="20" t="s">
        <v>64</v>
      </c>
      <c r="B2" s="20" t="s">
        <v>65</v>
      </c>
      <c r="C2" s="53" t="s">
        <v>0</v>
      </c>
      <c r="D2" s="54"/>
      <c r="E2" s="54"/>
      <c r="F2" s="55"/>
      <c r="G2" s="53" t="s">
        <v>62</v>
      </c>
      <c r="H2" s="54"/>
      <c r="I2" s="54"/>
      <c r="J2" s="54"/>
      <c r="K2" s="55"/>
      <c r="L2" s="53" t="s">
        <v>61</v>
      </c>
      <c r="M2" s="54"/>
      <c r="N2" s="54"/>
      <c r="O2" s="54"/>
      <c r="P2" s="54"/>
      <c r="Q2" s="55"/>
      <c r="R2" s="53" t="s">
        <v>60</v>
      </c>
      <c r="S2" s="54"/>
      <c r="T2" s="54"/>
      <c r="U2" s="54"/>
      <c r="V2" s="54"/>
      <c r="W2" s="55"/>
      <c r="X2" s="53" t="s">
        <v>59</v>
      </c>
      <c r="Y2" s="54"/>
      <c r="Z2" s="54"/>
    </row>
    <row r="3" spans="1:26" ht="15" thickBot="1" x14ac:dyDescent="0.35">
      <c r="A3" s="20"/>
      <c r="B3" s="20"/>
      <c r="C3" s="20" t="s">
        <v>21</v>
      </c>
      <c r="D3" s="20" t="s">
        <v>7</v>
      </c>
      <c r="E3" s="20" t="s">
        <v>13</v>
      </c>
      <c r="F3" s="20" t="s">
        <v>54</v>
      </c>
      <c r="G3" s="20" t="s">
        <v>21</v>
      </c>
      <c r="H3" s="20" t="s">
        <v>1</v>
      </c>
      <c r="I3" s="20" t="s">
        <v>19</v>
      </c>
      <c r="J3" s="20" t="s">
        <v>66</v>
      </c>
      <c r="K3" s="20" t="s">
        <v>3</v>
      </c>
      <c r="L3" s="20" t="s">
        <v>21</v>
      </c>
      <c r="M3" s="20" t="s">
        <v>19</v>
      </c>
      <c r="N3" s="20" t="s">
        <v>5</v>
      </c>
      <c r="O3" s="20" t="s">
        <v>17</v>
      </c>
      <c r="P3" s="20" t="s">
        <v>11</v>
      </c>
      <c r="Q3" s="20" t="s">
        <v>3</v>
      </c>
      <c r="R3" s="20" t="s">
        <v>21</v>
      </c>
      <c r="S3" s="20" t="s">
        <v>19</v>
      </c>
      <c r="T3" s="20" t="s">
        <v>15</v>
      </c>
      <c r="U3" s="20" t="s">
        <v>17</v>
      </c>
      <c r="V3" s="20" t="s">
        <v>67</v>
      </c>
      <c r="W3" s="20" t="s">
        <v>3</v>
      </c>
      <c r="X3" s="20" t="s">
        <v>9</v>
      </c>
      <c r="Y3" s="20" t="s">
        <v>1</v>
      </c>
      <c r="Z3" s="20" t="s">
        <v>68</v>
      </c>
    </row>
    <row r="4" spans="1:26" x14ac:dyDescent="0.3">
      <c r="A4" s="15" t="s">
        <v>69</v>
      </c>
      <c r="B4" s="15">
        <v>93</v>
      </c>
      <c r="C4" s="15">
        <v>1491</v>
      </c>
      <c r="D4" s="15">
        <v>602</v>
      </c>
      <c r="E4" s="15">
        <v>889</v>
      </c>
      <c r="F4" s="15">
        <v>711</v>
      </c>
      <c r="G4" s="15">
        <v>2065</v>
      </c>
      <c r="H4" s="15">
        <v>130</v>
      </c>
      <c r="I4" s="15">
        <v>251</v>
      </c>
      <c r="J4" s="15">
        <v>1.4</v>
      </c>
      <c r="K4" s="16">
        <v>-0.06</v>
      </c>
      <c r="L4" s="15">
        <v>1753</v>
      </c>
      <c r="M4" s="15">
        <v>81</v>
      </c>
      <c r="N4" s="15">
        <v>381</v>
      </c>
      <c r="O4" s="15">
        <v>740</v>
      </c>
      <c r="P4" s="16">
        <v>0.42</v>
      </c>
      <c r="Q4" s="16">
        <v>0.38</v>
      </c>
      <c r="R4" s="15">
        <v>2934</v>
      </c>
      <c r="S4" s="15">
        <v>272</v>
      </c>
      <c r="T4" s="15">
        <v>176</v>
      </c>
      <c r="U4" s="15">
        <v>1104</v>
      </c>
      <c r="V4" s="16">
        <v>0.38</v>
      </c>
      <c r="W4" s="16">
        <v>0.22</v>
      </c>
      <c r="X4" s="15">
        <v>3</v>
      </c>
      <c r="Y4" s="15">
        <v>257</v>
      </c>
      <c r="Z4" s="17">
        <v>2.8</v>
      </c>
    </row>
    <row r="5" spans="1:26" x14ac:dyDescent="0.3">
      <c r="A5" s="18" t="s">
        <v>70</v>
      </c>
      <c r="B5" s="18">
        <v>0</v>
      </c>
      <c r="C5" s="18">
        <v>0</v>
      </c>
      <c r="D5" s="18">
        <v>0</v>
      </c>
      <c r="E5" s="18">
        <v>0</v>
      </c>
      <c r="F5" s="18">
        <v>55.52</v>
      </c>
      <c r="G5" s="18">
        <v>0</v>
      </c>
      <c r="H5" s="18">
        <v>6.3</v>
      </c>
      <c r="I5" s="18">
        <v>12.15</v>
      </c>
      <c r="J5" s="18" t="s">
        <v>71</v>
      </c>
      <c r="K5" s="19" t="s">
        <v>71</v>
      </c>
      <c r="L5" s="18">
        <v>0</v>
      </c>
      <c r="M5" s="18">
        <v>4.62</v>
      </c>
      <c r="N5" s="18">
        <v>21.73</v>
      </c>
      <c r="O5" s="18">
        <v>42.21</v>
      </c>
      <c r="P5" s="19" t="s">
        <v>71</v>
      </c>
      <c r="Q5" s="19" t="s">
        <v>71</v>
      </c>
      <c r="R5" s="18">
        <v>0</v>
      </c>
      <c r="S5" s="18">
        <v>9.27</v>
      </c>
      <c r="T5" s="18">
        <v>6</v>
      </c>
      <c r="U5" s="18">
        <v>37.630000000000003</v>
      </c>
      <c r="V5" s="19" t="s">
        <v>71</v>
      </c>
      <c r="W5" s="19" t="s">
        <v>71</v>
      </c>
      <c r="X5" s="18">
        <v>0.51</v>
      </c>
      <c r="Y5" s="18">
        <v>43.63</v>
      </c>
      <c r="Z5" s="19" t="s">
        <v>71</v>
      </c>
    </row>
    <row r="6" spans="1:26" ht="22.8" x14ac:dyDescent="0.3">
      <c r="A6" s="21" t="s">
        <v>32</v>
      </c>
      <c r="B6" s="47">
        <v>3</v>
      </c>
      <c r="C6" s="47">
        <v>42</v>
      </c>
      <c r="D6" s="47">
        <v>17</v>
      </c>
      <c r="E6" s="47">
        <v>25</v>
      </c>
      <c r="F6" s="47">
        <v>4</v>
      </c>
      <c r="G6" s="47">
        <v>61</v>
      </c>
      <c r="H6" s="47">
        <v>3</v>
      </c>
      <c r="I6" s="47">
        <v>11</v>
      </c>
      <c r="J6" s="47">
        <v>1</v>
      </c>
      <c r="K6" s="51">
        <v>-0.13</v>
      </c>
      <c r="L6" s="47">
        <v>63</v>
      </c>
      <c r="M6" s="47">
        <v>3</v>
      </c>
      <c r="N6" s="47">
        <v>13</v>
      </c>
      <c r="O6" s="47">
        <v>28</v>
      </c>
      <c r="P6" s="51">
        <v>0.44</v>
      </c>
      <c r="Q6" s="51">
        <v>0.4</v>
      </c>
      <c r="R6" s="47">
        <v>112</v>
      </c>
      <c r="S6" s="47">
        <v>14</v>
      </c>
      <c r="T6" s="47">
        <v>10</v>
      </c>
      <c r="U6" s="47">
        <v>31</v>
      </c>
      <c r="V6" s="51">
        <v>0.28000000000000003</v>
      </c>
      <c r="W6" s="51">
        <v>0.06</v>
      </c>
      <c r="X6" s="47">
        <v>0</v>
      </c>
      <c r="Y6" s="47">
        <v>8</v>
      </c>
      <c r="Z6" s="49">
        <v>2.7</v>
      </c>
    </row>
    <row r="7" spans="1:26" x14ac:dyDescent="0.3">
      <c r="A7" s="22" t="s">
        <v>73</v>
      </c>
      <c r="B7" s="47"/>
      <c r="C7" s="47"/>
      <c r="D7" s="47"/>
      <c r="E7" s="47"/>
      <c r="F7" s="47"/>
      <c r="G7" s="47"/>
      <c r="H7" s="47"/>
      <c r="I7" s="47"/>
      <c r="J7" s="47"/>
      <c r="K7" s="51"/>
      <c r="L7" s="47"/>
      <c r="M7" s="47"/>
      <c r="N7" s="47"/>
      <c r="O7" s="47"/>
      <c r="P7" s="51"/>
      <c r="Q7" s="51"/>
      <c r="R7" s="47"/>
      <c r="S7" s="47"/>
      <c r="T7" s="47"/>
      <c r="U7" s="47"/>
      <c r="V7" s="51"/>
      <c r="W7" s="51"/>
      <c r="X7" s="47"/>
      <c r="Y7" s="47"/>
      <c r="Z7" s="49"/>
    </row>
    <row r="8" spans="1:26" ht="23.4" thickBot="1" x14ac:dyDescent="0.35">
      <c r="A8" s="23" t="s">
        <v>31</v>
      </c>
      <c r="B8" s="48"/>
      <c r="C8" s="48"/>
      <c r="D8" s="48"/>
      <c r="E8" s="48"/>
      <c r="F8" s="48"/>
      <c r="G8" s="48"/>
      <c r="H8" s="48"/>
      <c r="I8" s="48"/>
      <c r="J8" s="48"/>
      <c r="K8" s="52"/>
      <c r="L8" s="48"/>
      <c r="M8" s="48"/>
      <c r="N8" s="48"/>
      <c r="O8" s="48"/>
      <c r="P8" s="52"/>
      <c r="Q8" s="52"/>
      <c r="R8" s="48"/>
      <c r="S8" s="48"/>
      <c r="T8" s="48"/>
      <c r="U8" s="48"/>
      <c r="V8" s="52"/>
      <c r="W8" s="52"/>
      <c r="X8" s="48"/>
      <c r="Y8" s="48"/>
      <c r="Z8" s="50"/>
    </row>
    <row r="9" spans="1:26" ht="22.8" x14ac:dyDescent="0.3">
      <c r="A9" s="24" t="s">
        <v>31</v>
      </c>
      <c r="B9" s="41">
        <v>4</v>
      </c>
      <c r="C9" s="41">
        <v>57</v>
      </c>
      <c r="D9" s="41">
        <v>17</v>
      </c>
      <c r="E9" s="41">
        <v>40</v>
      </c>
      <c r="F9" s="41">
        <v>23</v>
      </c>
      <c r="G9" s="41">
        <v>79</v>
      </c>
      <c r="H9" s="41">
        <v>2</v>
      </c>
      <c r="I9" s="41">
        <v>8</v>
      </c>
      <c r="J9" s="41">
        <v>0.5</v>
      </c>
      <c r="K9" s="38">
        <v>-0.08</v>
      </c>
      <c r="L9" s="41">
        <v>86</v>
      </c>
      <c r="M9" s="41">
        <v>5</v>
      </c>
      <c r="N9" s="41">
        <v>17</v>
      </c>
      <c r="O9" s="41">
        <v>32</v>
      </c>
      <c r="P9" s="38">
        <v>0.37</v>
      </c>
      <c r="Q9" s="38">
        <v>0.31</v>
      </c>
      <c r="R9" s="41">
        <v>133</v>
      </c>
      <c r="S9" s="41">
        <v>9</v>
      </c>
      <c r="T9" s="41">
        <v>12</v>
      </c>
      <c r="U9" s="41">
        <v>46</v>
      </c>
      <c r="V9" s="38">
        <v>0.35</v>
      </c>
      <c r="W9" s="38">
        <v>0.19</v>
      </c>
      <c r="X9" s="41">
        <v>0</v>
      </c>
      <c r="Y9" s="41">
        <v>9</v>
      </c>
      <c r="Z9" s="44">
        <v>2.2999999999999998</v>
      </c>
    </row>
    <row r="10" spans="1:26" x14ac:dyDescent="0.3">
      <c r="A10" s="25" t="s">
        <v>73</v>
      </c>
      <c r="B10" s="42"/>
      <c r="C10" s="42"/>
      <c r="D10" s="42"/>
      <c r="E10" s="42"/>
      <c r="F10" s="42"/>
      <c r="G10" s="42"/>
      <c r="H10" s="42"/>
      <c r="I10" s="42"/>
      <c r="J10" s="42"/>
      <c r="K10" s="39"/>
      <c r="L10" s="42"/>
      <c r="M10" s="42"/>
      <c r="N10" s="42"/>
      <c r="O10" s="42"/>
      <c r="P10" s="39"/>
      <c r="Q10" s="39"/>
      <c r="R10" s="42"/>
      <c r="S10" s="42"/>
      <c r="T10" s="42"/>
      <c r="U10" s="42"/>
      <c r="V10" s="39"/>
      <c r="W10" s="39"/>
      <c r="X10" s="42"/>
      <c r="Y10" s="42"/>
      <c r="Z10" s="45"/>
    </row>
    <row r="11" spans="1:26" ht="23.4" thickBot="1" x14ac:dyDescent="0.35">
      <c r="A11" s="26" t="s">
        <v>32</v>
      </c>
      <c r="B11" s="43"/>
      <c r="C11" s="43"/>
      <c r="D11" s="43"/>
      <c r="E11" s="43"/>
      <c r="F11" s="43"/>
      <c r="G11" s="43"/>
      <c r="H11" s="43"/>
      <c r="I11" s="43"/>
      <c r="J11" s="43"/>
      <c r="K11" s="40"/>
      <c r="L11" s="43"/>
      <c r="M11" s="43"/>
      <c r="N11" s="43"/>
      <c r="O11" s="43"/>
      <c r="P11" s="40"/>
      <c r="Q11" s="40"/>
      <c r="R11" s="43"/>
      <c r="S11" s="43"/>
      <c r="T11" s="43"/>
      <c r="U11" s="43"/>
      <c r="V11" s="40"/>
      <c r="W11" s="40"/>
      <c r="X11" s="43"/>
      <c r="Y11" s="43"/>
      <c r="Z11" s="46"/>
    </row>
    <row r="12" spans="1:26" ht="22.8" x14ac:dyDescent="0.3">
      <c r="A12" s="21" t="s">
        <v>32</v>
      </c>
      <c r="B12" s="56">
        <v>5</v>
      </c>
      <c r="C12" s="56">
        <v>74</v>
      </c>
      <c r="D12" s="56">
        <v>27</v>
      </c>
      <c r="E12" s="56">
        <v>47</v>
      </c>
      <c r="F12" s="56">
        <v>25</v>
      </c>
      <c r="G12" s="56">
        <v>103</v>
      </c>
      <c r="H12" s="56">
        <v>7</v>
      </c>
      <c r="I12" s="56">
        <v>20</v>
      </c>
      <c r="J12" s="56">
        <v>1.4</v>
      </c>
      <c r="K12" s="58">
        <v>-0.13</v>
      </c>
      <c r="L12" s="56">
        <v>88</v>
      </c>
      <c r="M12" s="56">
        <v>6</v>
      </c>
      <c r="N12" s="56">
        <v>12</v>
      </c>
      <c r="O12" s="56">
        <v>40</v>
      </c>
      <c r="P12" s="58">
        <v>0.45</v>
      </c>
      <c r="Q12" s="58">
        <v>0.39</v>
      </c>
      <c r="R12" s="56">
        <v>156</v>
      </c>
      <c r="S12" s="56">
        <v>12</v>
      </c>
      <c r="T12" s="56">
        <v>11</v>
      </c>
      <c r="U12" s="56">
        <v>55</v>
      </c>
      <c r="V12" s="58">
        <v>0.35</v>
      </c>
      <c r="W12" s="58">
        <v>0.21</v>
      </c>
      <c r="X12" s="56">
        <v>0</v>
      </c>
      <c r="Y12" s="56">
        <v>12</v>
      </c>
      <c r="Z12" s="57">
        <v>2.4</v>
      </c>
    </row>
    <row r="13" spans="1:26" x14ac:dyDescent="0.3">
      <c r="A13" s="22" t="s">
        <v>73</v>
      </c>
      <c r="B13" s="47"/>
      <c r="C13" s="47"/>
      <c r="D13" s="47"/>
      <c r="E13" s="47"/>
      <c r="F13" s="47"/>
      <c r="G13" s="47"/>
      <c r="H13" s="47"/>
      <c r="I13" s="47"/>
      <c r="J13" s="47"/>
      <c r="K13" s="51"/>
      <c r="L13" s="47"/>
      <c r="M13" s="47"/>
      <c r="N13" s="47"/>
      <c r="O13" s="47"/>
      <c r="P13" s="51"/>
      <c r="Q13" s="51"/>
      <c r="R13" s="47"/>
      <c r="S13" s="47"/>
      <c r="T13" s="47"/>
      <c r="U13" s="47"/>
      <c r="V13" s="51"/>
      <c r="W13" s="51"/>
      <c r="X13" s="47"/>
      <c r="Y13" s="47"/>
      <c r="Z13" s="49"/>
    </row>
    <row r="14" spans="1:26" ht="23.4" thickBot="1" x14ac:dyDescent="0.35">
      <c r="A14" s="23" t="s">
        <v>31</v>
      </c>
      <c r="B14" s="48"/>
      <c r="C14" s="48"/>
      <c r="D14" s="48"/>
      <c r="E14" s="48"/>
      <c r="F14" s="48"/>
      <c r="G14" s="48"/>
      <c r="H14" s="48"/>
      <c r="I14" s="48"/>
      <c r="J14" s="48"/>
      <c r="K14" s="52"/>
      <c r="L14" s="48"/>
      <c r="M14" s="48"/>
      <c r="N14" s="48"/>
      <c r="O14" s="48"/>
      <c r="P14" s="52"/>
      <c r="Q14" s="52"/>
      <c r="R14" s="48"/>
      <c r="S14" s="48"/>
      <c r="T14" s="48"/>
      <c r="U14" s="48"/>
      <c r="V14" s="52"/>
      <c r="W14" s="52"/>
      <c r="X14" s="48"/>
      <c r="Y14" s="48"/>
      <c r="Z14" s="50"/>
    </row>
    <row r="16" spans="1:26" s="30" customFormat="1" x14ac:dyDescent="0.3">
      <c r="A16" s="30" t="s">
        <v>74</v>
      </c>
      <c r="B16" s="30">
        <f>B4-B6-B9-B12</f>
        <v>81</v>
      </c>
      <c r="C16" s="30">
        <f t="shared" ref="C16:I16" si="0">C4-C6-C9-C12</f>
        <v>1318</v>
      </c>
      <c r="D16" s="30">
        <f t="shared" si="0"/>
        <v>541</v>
      </c>
      <c r="E16" s="30">
        <f t="shared" si="0"/>
        <v>777</v>
      </c>
      <c r="F16" s="30">
        <f t="shared" si="0"/>
        <v>659</v>
      </c>
      <c r="G16" s="30">
        <f t="shared" si="0"/>
        <v>1822</v>
      </c>
      <c r="H16" s="30">
        <f t="shared" si="0"/>
        <v>118</v>
      </c>
      <c r="I16" s="30">
        <f t="shared" si="0"/>
        <v>212</v>
      </c>
      <c r="J16" s="30">
        <f>H16/B16</f>
        <v>1.4567901234567902</v>
      </c>
      <c r="K16" s="30">
        <f>(H16-I16)/G16</f>
        <v>-5.159165751920966E-2</v>
      </c>
      <c r="L16" s="30">
        <f>L4-L6-L9-L12</f>
        <v>1516</v>
      </c>
      <c r="M16" s="30">
        <f t="shared" ref="M16:O16" si="1">M4-M6-M9-M12</f>
        <v>67</v>
      </c>
      <c r="N16" s="30">
        <f t="shared" si="1"/>
        <v>339</v>
      </c>
      <c r="O16" s="30">
        <f t="shared" si="1"/>
        <v>640</v>
      </c>
      <c r="P16" s="31">
        <f>O16/L16</f>
        <v>0.42216358839050133</v>
      </c>
      <c r="Q16" s="31">
        <f>(O16-M16)/L16</f>
        <v>0.37796833773087068</v>
      </c>
      <c r="R16" s="30">
        <f>R4-R9-R12-R6</f>
        <v>2533</v>
      </c>
      <c r="S16" s="30">
        <f t="shared" ref="S16:U16" si="2">S4-S9-S12-S6</f>
        <v>237</v>
      </c>
      <c r="T16" s="30">
        <f t="shared" si="2"/>
        <v>143</v>
      </c>
      <c r="U16" s="30">
        <f t="shared" si="2"/>
        <v>972</v>
      </c>
      <c r="V16" s="31">
        <f>U16/R16</f>
        <v>0.38373470193446507</v>
      </c>
      <c r="W16" s="31">
        <f>(U16-S16-T16)/R16</f>
        <v>0.23371496249506515</v>
      </c>
      <c r="X16" s="30">
        <f>X4-X6-X9-X12</f>
        <v>3</v>
      </c>
      <c r="Y16" s="30">
        <f t="shared" ref="Y16" si="3">Y4-Y6-Y9-Y12</f>
        <v>228</v>
      </c>
      <c r="Z16" s="30">
        <f>Y16/B16</f>
        <v>2.8148148148148149</v>
      </c>
    </row>
  </sheetData>
  <mergeCells count="80">
    <mergeCell ref="B6:B8"/>
    <mergeCell ref="C6:C8"/>
    <mergeCell ref="D6:D8"/>
    <mergeCell ref="E6:E8"/>
    <mergeCell ref="F6:F8"/>
    <mergeCell ref="C2:F2"/>
    <mergeCell ref="G2:K2"/>
    <mergeCell ref="L2:Q2"/>
    <mergeCell ref="R2:W2"/>
    <mergeCell ref="X2:Z2"/>
    <mergeCell ref="R6:R8"/>
    <mergeCell ref="G6:G8"/>
    <mergeCell ref="H6:H8"/>
    <mergeCell ref="I6:I8"/>
    <mergeCell ref="J6:J8"/>
    <mergeCell ref="K6:K8"/>
    <mergeCell ref="L6:L8"/>
    <mergeCell ref="M6:M8"/>
    <mergeCell ref="N6:N8"/>
    <mergeCell ref="O6:O8"/>
    <mergeCell ref="P6:P8"/>
    <mergeCell ref="Q6:Q8"/>
    <mergeCell ref="Y6:Y8"/>
    <mergeCell ref="Z6:Z8"/>
    <mergeCell ref="B9:B11"/>
    <mergeCell ref="C9:C11"/>
    <mergeCell ref="D9:D11"/>
    <mergeCell ref="E9:E11"/>
    <mergeCell ref="F9:F11"/>
    <mergeCell ref="G9:G11"/>
    <mergeCell ref="H9:H11"/>
    <mergeCell ref="I9:I11"/>
    <mergeCell ref="S6:S8"/>
    <mergeCell ref="T6:T8"/>
    <mergeCell ref="U6:U8"/>
    <mergeCell ref="V6:V8"/>
    <mergeCell ref="W6:W8"/>
    <mergeCell ref="X6:X8"/>
    <mergeCell ref="U9:U11"/>
    <mergeCell ref="J9:J11"/>
    <mergeCell ref="K9:K11"/>
    <mergeCell ref="L9:L11"/>
    <mergeCell ref="M9:M11"/>
    <mergeCell ref="N9:N11"/>
    <mergeCell ref="O9:O11"/>
    <mergeCell ref="P9:P11"/>
    <mergeCell ref="Q9:Q11"/>
    <mergeCell ref="R9:R11"/>
    <mergeCell ref="S9:S11"/>
    <mergeCell ref="T9:T11"/>
    <mergeCell ref="B12:B14"/>
    <mergeCell ref="C12:C14"/>
    <mergeCell ref="D12:D14"/>
    <mergeCell ref="E12:E14"/>
    <mergeCell ref="F12:F14"/>
    <mergeCell ref="V9:V11"/>
    <mergeCell ref="W9:W11"/>
    <mergeCell ref="X9:X11"/>
    <mergeCell ref="Y9:Y11"/>
    <mergeCell ref="Z9:Z11"/>
    <mergeCell ref="R12:R14"/>
    <mergeCell ref="G12:G14"/>
    <mergeCell ref="H12:H14"/>
    <mergeCell ref="I12:I14"/>
    <mergeCell ref="J12:J14"/>
    <mergeCell ref="K12:K14"/>
    <mergeCell ref="L12:L14"/>
    <mergeCell ref="M12:M14"/>
    <mergeCell ref="N12:N14"/>
    <mergeCell ref="O12:O14"/>
    <mergeCell ref="P12:P14"/>
    <mergeCell ref="Q12:Q14"/>
    <mergeCell ref="Y12:Y14"/>
    <mergeCell ref="Z12:Z14"/>
    <mergeCell ref="S12:S14"/>
    <mergeCell ref="T12:T14"/>
    <mergeCell ref="U12:U14"/>
    <mergeCell ref="V12:V14"/>
    <mergeCell ref="W12:W14"/>
    <mergeCell ref="X12:X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CD85B-24E8-4780-B8B7-D3738B780FC3}">
  <dimension ref="A2:Z25"/>
  <sheetViews>
    <sheetView topLeftCell="C1" zoomScale="73" zoomScaleNormal="73" workbookViewId="0">
      <selection activeCell="W25" sqref="W25:Z25"/>
    </sheetView>
  </sheetViews>
  <sheetFormatPr baseColWidth="10" defaultRowHeight="14.4" x14ac:dyDescent="0.3"/>
  <sheetData>
    <row r="2" spans="1:26" ht="15" thickBot="1" x14ac:dyDescent="0.35">
      <c r="A2" s="14" t="s">
        <v>64</v>
      </c>
      <c r="B2" s="14" t="s">
        <v>65</v>
      </c>
      <c r="C2" s="53" t="s">
        <v>0</v>
      </c>
      <c r="D2" s="54"/>
      <c r="E2" s="54"/>
      <c r="F2" s="55"/>
      <c r="G2" s="53" t="s">
        <v>62</v>
      </c>
      <c r="H2" s="54"/>
      <c r="I2" s="54"/>
      <c r="J2" s="54"/>
      <c r="K2" s="55"/>
      <c r="L2" s="53" t="s">
        <v>61</v>
      </c>
      <c r="M2" s="54"/>
      <c r="N2" s="54"/>
      <c r="O2" s="54"/>
      <c r="P2" s="54"/>
      <c r="Q2" s="55"/>
      <c r="R2" s="53" t="s">
        <v>60</v>
      </c>
      <c r="S2" s="54"/>
      <c r="T2" s="54"/>
      <c r="U2" s="54"/>
      <c r="V2" s="54"/>
      <c r="W2" s="55"/>
      <c r="X2" s="53" t="s">
        <v>59</v>
      </c>
      <c r="Y2" s="54"/>
      <c r="Z2" s="54"/>
    </row>
    <row r="3" spans="1:26" ht="15" thickBot="1" x14ac:dyDescent="0.35">
      <c r="A3" s="14"/>
      <c r="B3" s="14"/>
      <c r="C3" s="14" t="s">
        <v>21</v>
      </c>
      <c r="D3" s="14" t="s">
        <v>7</v>
      </c>
      <c r="E3" s="14" t="s">
        <v>13</v>
      </c>
      <c r="F3" s="14" t="s">
        <v>54</v>
      </c>
      <c r="G3" s="14" t="s">
        <v>21</v>
      </c>
      <c r="H3" s="14" t="s">
        <v>1</v>
      </c>
      <c r="I3" s="14" t="s">
        <v>19</v>
      </c>
      <c r="J3" s="14" t="s">
        <v>66</v>
      </c>
      <c r="K3" s="14" t="s">
        <v>3</v>
      </c>
      <c r="L3" s="14" t="s">
        <v>21</v>
      </c>
      <c r="M3" s="14" t="s">
        <v>19</v>
      </c>
      <c r="N3" s="14" t="s">
        <v>5</v>
      </c>
      <c r="O3" s="14" t="s">
        <v>17</v>
      </c>
      <c r="P3" s="14" t="s">
        <v>11</v>
      </c>
      <c r="Q3" s="14" t="s">
        <v>3</v>
      </c>
      <c r="R3" s="14" t="s">
        <v>21</v>
      </c>
      <c r="S3" s="14" t="s">
        <v>19</v>
      </c>
      <c r="T3" s="14" t="s">
        <v>15</v>
      </c>
      <c r="U3" s="14" t="s">
        <v>17</v>
      </c>
      <c r="V3" s="14" t="s">
        <v>67</v>
      </c>
      <c r="W3" s="14" t="s">
        <v>3</v>
      </c>
      <c r="X3" s="14" t="s">
        <v>9</v>
      </c>
      <c r="Y3" s="14" t="s">
        <v>1</v>
      </c>
      <c r="Z3" s="14" t="s">
        <v>68</v>
      </c>
    </row>
    <row r="4" spans="1:26" x14ac:dyDescent="0.3">
      <c r="A4" s="15" t="s">
        <v>69</v>
      </c>
      <c r="B4" s="15">
        <v>95</v>
      </c>
      <c r="C4" s="15">
        <v>1673</v>
      </c>
      <c r="D4" s="15">
        <v>793</v>
      </c>
      <c r="E4" s="15">
        <v>880</v>
      </c>
      <c r="F4" s="15">
        <v>970</v>
      </c>
      <c r="G4" s="15">
        <v>2270</v>
      </c>
      <c r="H4" s="15">
        <v>101</v>
      </c>
      <c r="I4" s="15">
        <v>247</v>
      </c>
      <c r="J4" s="15">
        <v>1.1000000000000001</v>
      </c>
      <c r="K4" s="16">
        <v>-0.06</v>
      </c>
      <c r="L4" s="15">
        <v>1577</v>
      </c>
      <c r="M4" s="15">
        <v>85</v>
      </c>
      <c r="N4" s="15">
        <v>355</v>
      </c>
      <c r="O4" s="15">
        <v>607</v>
      </c>
      <c r="P4" s="16">
        <v>0.38</v>
      </c>
      <c r="Q4" s="16">
        <v>0.33</v>
      </c>
      <c r="R4" s="15">
        <v>3111</v>
      </c>
      <c r="S4" s="15">
        <v>182</v>
      </c>
      <c r="T4" s="15">
        <v>189</v>
      </c>
      <c r="U4" s="15">
        <v>1274</v>
      </c>
      <c r="V4" s="16">
        <v>0.41</v>
      </c>
      <c r="W4" s="16">
        <v>0.28999999999999998</v>
      </c>
      <c r="X4" s="15">
        <v>0</v>
      </c>
      <c r="Y4" s="15">
        <v>298</v>
      </c>
      <c r="Z4" s="17">
        <v>3.1</v>
      </c>
    </row>
    <row r="5" spans="1:26" x14ac:dyDescent="0.3">
      <c r="A5" s="18" t="s">
        <v>70</v>
      </c>
      <c r="B5" s="18">
        <v>0</v>
      </c>
      <c r="C5" s="18">
        <v>0</v>
      </c>
      <c r="D5" s="18">
        <v>0</v>
      </c>
      <c r="E5" s="18">
        <v>0</v>
      </c>
      <c r="F5" s="18">
        <v>42.31</v>
      </c>
      <c r="G5" s="18">
        <v>0</v>
      </c>
      <c r="H5" s="18">
        <v>4.45</v>
      </c>
      <c r="I5" s="18">
        <v>10.88</v>
      </c>
      <c r="J5" s="18" t="s">
        <v>71</v>
      </c>
      <c r="K5" s="19" t="s">
        <v>71</v>
      </c>
      <c r="L5" s="18">
        <v>0</v>
      </c>
      <c r="M5" s="18">
        <v>5.39</v>
      </c>
      <c r="N5" s="18">
        <v>22.51</v>
      </c>
      <c r="O5" s="18">
        <v>38.49</v>
      </c>
      <c r="P5" s="19" t="s">
        <v>71</v>
      </c>
      <c r="Q5" s="19" t="s">
        <v>71</v>
      </c>
      <c r="R5" s="18">
        <v>0</v>
      </c>
      <c r="S5" s="18">
        <v>5.85</v>
      </c>
      <c r="T5" s="18">
        <v>6.08</v>
      </c>
      <c r="U5" s="18">
        <v>40.950000000000003</v>
      </c>
      <c r="V5" s="19" t="s">
        <v>71</v>
      </c>
      <c r="W5" s="19" t="s">
        <v>71</v>
      </c>
      <c r="X5" s="18">
        <v>0</v>
      </c>
      <c r="Y5" s="18">
        <v>25.11</v>
      </c>
      <c r="Z5" s="19" t="s">
        <v>71</v>
      </c>
    </row>
    <row r="6" spans="1:26" ht="22.8" x14ac:dyDescent="0.3">
      <c r="A6" s="21" t="s">
        <v>32</v>
      </c>
      <c r="B6" s="47">
        <v>3</v>
      </c>
      <c r="C6" s="47">
        <v>44</v>
      </c>
      <c r="D6" s="47">
        <v>20</v>
      </c>
      <c r="E6" s="47">
        <v>24</v>
      </c>
      <c r="F6" s="47">
        <v>15</v>
      </c>
      <c r="G6" s="47">
        <v>74</v>
      </c>
      <c r="H6" s="47">
        <v>3</v>
      </c>
      <c r="I6" s="47">
        <v>11</v>
      </c>
      <c r="J6" s="47">
        <v>1</v>
      </c>
      <c r="K6" s="51">
        <v>-0.11</v>
      </c>
      <c r="L6" s="47">
        <v>50</v>
      </c>
      <c r="M6" s="47">
        <v>3</v>
      </c>
      <c r="N6" s="47">
        <v>5</v>
      </c>
      <c r="O6" s="47">
        <v>24</v>
      </c>
      <c r="P6" s="51">
        <v>0.48</v>
      </c>
      <c r="Q6" s="51">
        <v>0.42</v>
      </c>
      <c r="R6" s="47">
        <v>95</v>
      </c>
      <c r="S6" s="47">
        <v>7</v>
      </c>
      <c r="T6" s="47">
        <v>8</v>
      </c>
      <c r="U6" s="47">
        <v>31</v>
      </c>
      <c r="V6" s="51">
        <v>0.33</v>
      </c>
      <c r="W6" s="51">
        <v>0.17</v>
      </c>
      <c r="X6" s="47">
        <v>0</v>
      </c>
      <c r="Y6" s="47">
        <v>10</v>
      </c>
      <c r="Z6" s="49">
        <v>3.3</v>
      </c>
    </row>
    <row r="7" spans="1:26" x14ac:dyDescent="0.3">
      <c r="A7" s="22" t="s">
        <v>73</v>
      </c>
      <c r="B7" s="47"/>
      <c r="C7" s="47"/>
      <c r="D7" s="47"/>
      <c r="E7" s="47"/>
      <c r="F7" s="47"/>
      <c r="G7" s="47"/>
      <c r="H7" s="47"/>
      <c r="I7" s="47"/>
      <c r="J7" s="47"/>
      <c r="K7" s="51"/>
      <c r="L7" s="47"/>
      <c r="M7" s="47"/>
      <c r="N7" s="47"/>
      <c r="O7" s="47"/>
      <c r="P7" s="51"/>
      <c r="Q7" s="51"/>
      <c r="R7" s="47"/>
      <c r="S7" s="47"/>
      <c r="T7" s="47"/>
      <c r="U7" s="47"/>
      <c r="V7" s="51"/>
      <c r="W7" s="51"/>
      <c r="X7" s="47"/>
      <c r="Y7" s="47"/>
      <c r="Z7" s="49"/>
    </row>
    <row r="8" spans="1:26" ht="23.4" thickBot="1" x14ac:dyDescent="0.35">
      <c r="A8" s="23" t="s">
        <v>31</v>
      </c>
      <c r="B8" s="48"/>
      <c r="C8" s="48"/>
      <c r="D8" s="48"/>
      <c r="E8" s="48"/>
      <c r="F8" s="48"/>
      <c r="G8" s="48"/>
      <c r="H8" s="48"/>
      <c r="I8" s="48"/>
      <c r="J8" s="48"/>
      <c r="K8" s="52"/>
      <c r="L8" s="48"/>
      <c r="M8" s="48"/>
      <c r="N8" s="48"/>
      <c r="O8" s="48"/>
      <c r="P8" s="52"/>
      <c r="Q8" s="52"/>
      <c r="R8" s="48"/>
      <c r="S8" s="48"/>
      <c r="T8" s="48"/>
      <c r="U8" s="48"/>
      <c r="V8" s="52"/>
      <c r="W8" s="52"/>
      <c r="X8" s="48"/>
      <c r="Y8" s="48"/>
      <c r="Z8" s="50"/>
    </row>
    <row r="9" spans="1:26" ht="22.8" x14ac:dyDescent="0.3">
      <c r="A9" s="24" t="s">
        <v>31</v>
      </c>
      <c r="B9" s="41">
        <v>4</v>
      </c>
      <c r="C9" s="41">
        <v>79</v>
      </c>
      <c r="D9" s="41">
        <v>38</v>
      </c>
      <c r="E9" s="41">
        <v>41</v>
      </c>
      <c r="F9" s="41">
        <v>50</v>
      </c>
      <c r="G9" s="41">
        <v>96</v>
      </c>
      <c r="H9" s="41">
        <v>5</v>
      </c>
      <c r="I9" s="41">
        <v>10</v>
      </c>
      <c r="J9" s="41">
        <v>1.3</v>
      </c>
      <c r="K9" s="38">
        <v>-0.05</v>
      </c>
      <c r="L9" s="41">
        <v>71</v>
      </c>
      <c r="M9" s="41">
        <v>2</v>
      </c>
      <c r="N9" s="41">
        <v>11</v>
      </c>
      <c r="O9" s="41">
        <v>35</v>
      </c>
      <c r="P9" s="38">
        <v>0.49</v>
      </c>
      <c r="Q9" s="38">
        <v>0.46</v>
      </c>
      <c r="R9" s="41">
        <v>145</v>
      </c>
      <c r="S9" s="41">
        <v>8</v>
      </c>
      <c r="T9" s="41">
        <v>9</v>
      </c>
      <c r="U9" s="41">
        <v>62</v>
      </c>
      <c r="V9" s="38">
        <v>0.43</v>
      </c>
      <c r="W9" s="38">
        <v>0.31</v>
      </c>
      <c r="X9" s="41">
        <v>0</v>
      </c>
      <c r="Y9" s="41">
        <v>12</v>
      </c>
      <c r="Z9" s="44">
        <v>3</v>
      </c>
    </row>
    <row r="10" spans="1:26" x14ac:dyDescent="0.3">
      <c r="A10" s="25" t="s">
        <v>73</v>
      </c>
      <c r="B10" s="42"/>
      <c r="C10" s="42"/>
      <c r="D10" s="42"/>
      <c r="E10" s="42"/>
      <c r="F10" s="42"/>
      <c r="G10" s="42"/>
      <c r="H10" s="42"/>
      <c r="I10" s="42"/>
      <c r="J10" s="42"/>
      <c r="K10" s="39"/>
      <c r="L10" s="42"/>
      <c r="M10" s="42"/>
      <c r="N10" s="42"/>
      <c r="O10" s="42"/>
      <c r="P10" s="39"/>
      <c r="Q10" s="39"/>
      <c r="R10" s="42"/>
      <c r="S10" s="42"/>
      <c r="T10" s="42"/>
      <c r="U10" s="42"/>
      <c r="V10" s="39"/>
      <c r="W10" s="39"/>
      <c r="X10" s="42"/>
      <c r="Y10" s="42"/>
      <c r="Z10" s="45"/>
    </row>
    <row r="11" spans="1:26" ht="23.4" thickBot="1" x14ac:dyDescent="0.35">
      <c r="A11" s="26" t="s">
        <v>32</v>
      </c>
      <c r="B11" s="43"/>
      <c r="C11" s="43"/>
      <c r="D11" s="43"/>
      <c r="E11" s="43"/>
      <c r="F11" s="43"/>
      <c r="G11" s="43"/>
      <c r="H11" s="43"/>
      <c r="I11" s="43"/>
      <c r="J11" s="43"/>
      <c r="K11" s="40"/>
      <c r="L11" s="43"/>
      <c r="M11" s="43"/>
      <c r="N11" s="43"/>
      <c r="O11" s="43"/>
      <c r="P11" s="40"/>
      <c r="Q11" s="40"/>
      <c r="R11" s="43"/>
      <c r="S11" s="43"/>
      <c r="T11" s="43"/>
      <c r="U11" s="43"/>
      <c r="V11" s="40"/>
      <c r="W11" s="40"/>
      <c r="X11" s="43"/>
      <c r="Y11" s="43"/>
      <c r="Z11" s="46"/>
    </row>
    <row r="12" spans="1:26" ht="22.8" x14ac:dyDescent="0.3">
      <c r="A12" s="21" t="s">
        <v>32</v>
      </c>
      <c r="B12" s="56">
        <v>5</v>
      </c>
      <c r="C12" s="56">
        <v>67</v>
      </c>
      <c r="D12" s="56">
        <v>25</v>
      </c>
      <c r="E12" s="56">
        <v>42</v>
      </c>
      <c r="F12" s="56">
        <v>20</v>
      </c>
      <c r="G12" s="56">
        <v>102</v>
      </c>
      <c r="H12" s="56">
        <v>6</v>
      </c>
      <c r="I12" s="56">
        <v>14</v>
      </c>
      <c r="J12" s="56">
        <v>1.2</v>
      </c>
      <c r="K12" s="58">
        <v>-0.08</v>
      </c>
      <c r="L12" s="56">
        <v>83</v>
      </c>
      <c r="M12" s="56">
        <v>7</v>
      </c>
      <c r="N12" s="56">
        <v>16</v>
      </c>
      <c r="O12" s="56">
        <v>35</v>
      </c>
      <c r="P12" s="58">
        <v>0.42</v>
      </c>
      <c r="Q12" s="58">
        <v>0.34</v>
      </c>
      <c r="R12" s="56">
        <v>155</v>
      </c>
      <c r="S12" s="56">
        <v>14</v>
      </c>
      <c r="T12" s="56">
        <v>12</v>
      </c>
      <c r="U12" s="56">
        <v>50</v>
      </c>
      <c r="V12" s="58">
        <v>0.32</v>
      </c>
      <c r="W12" s="58">
        <v>0.15</v>
      </c>
      <c r="X12" s="56">
        <v>0</v>
      </c>
      <c r="Y12" s="56">
        <v>11</v>
      </c>
      <c r="Z12" s="57">
        <v>2.2000000000000002</v>
      </c>
    </row>
    <row r="13" spans="1:26" x14ac:dyDescent="0.3">
      <c r="A13" s="22" t="s">
        <v>73</v>
      </c>
      <c r="B13" s="47"/>
      <c r="C13" s="47"/>
      <c r="D13" s="47"/>
      <c r="E13" s="47"/>
      <c r="F13" s="47"/>
      <c r="G13" s="47"/>
      <c r="H13" s="47"/>
      <c r="I13" s="47"/>
      <c r="J13" s="47"/>
      <c r="K13" s="51"/>
      <c r="L13" s="47"/>
      <c r="M13" s="47"/>
      <c r="N13" s="47"/>
      <c r="O13" s="47"/>
      <c r="P13" s="51"/>
      <c r="Q13" s="51"/>
      <c r="R13" s="47"/>
      <c r="S13" s="47"/>
      <c r="T13" s="47"/>
      <c r="U13" s="47"/>
      <c r="V13" s="51"/>
      <c r="W13" s="51"/>
      <c r="X13" s="47"/>
      <c r="Y13" s="47"/>
      <c r="Z13" s="49"/>
    </row>
    <row r="14" spans="1:26" ht="23.4" thickBot="1" x14ac:dyDescent="0.35">
      <c r="A14" s="23" t="s">
        <v>31</v>
      </c>
      <c r="B14" s="48"/>
      <c r="C14" s="48"/>
      <c r="D14" s="48"/>
      <c r="E14" s="48"/>
      <c r="F14" s="48"/>
      <c r="G14" s="48"/>
      <c r="H14" s="48"/>
      <c r="I14" s="48"/>
      <c r="J14" s="48"/>
      <c r="K14" s="52"/>
      <c r="L14" s="48"/>
      <c r="M14" s="48"/>
      <c r="N14" s="48"/>
      <c r="O14" s="48"/>
      <c r="P14" s="52"/>
      <c r="Q14" s="52"/>
      <c r="R14" s="48"/>
      <c r="S14" s="48"/>
      <c r="T14" s="48"/>
      <c r="U14" s="48"/>
      <c r="V14" s="52"/>
      <c r="W14" s="52"/>
      <c r="X14" s="48"/>
      <c r="Y14" s="48"/>
      <c r="Z14" s="50"/>
    </row>
    <row r="15" spans="1:26" x14ac:dyDescent="0.3">
      <c r="A15" s="24" t="s">
        <v>72</v>
      </c>
      <c r="B15" s="41">
        <v>3</v>
      </c>
      <c r="C15" s="41">
        <v>48</v>
      </c>
      <c r="D15" s="41">
        <v>21</v>
      </c>
      <c r="E15" s="41">
        <v>27</v>
      </c>
      <c r="F15" s="41">
        <v>22</v>
      </c>
      <c r="G15" s="41">
        <v>76</v>
      </c>
      <c r="H15" s="41">
        <v>2</v>
      </c>
      <c r="I15" s="41">
        <v>10</v>
      </c>
      <c r="J15" s="41">
        <v>0.7</v>
      </c>
      <c r="K15" s="38">
        <v>-0.11</v>
      </c>
      <c r="L15" s="41">
        <v>56</v>
      </c>
      <c r="M15" s="41">
        <v>5</v>
      </c>
      <c r="N15" s="41">
        <v>11</v>
      </c>
      <c r="O15" s="41">
        <v>21</v>
      </c>
      <c r="P15" s="38">
        <v>0.38</v>
      </c>
      <c r="Q15" s="38">
        <v>0.28999999999999998</v>
      </c>
      <c r="R15" s="41">
        <v>86</v>
      </c>
      <c r="S15" s="41">
        <v>3</v>
      </c>
      <c r="T15" s="41">
        <v>8</v>
      </c>
      <c r="U15" s="41">
        <v>33</v>
      </c>
      <c r="V15" s="38">
        <v>0.38</v>
      </c>
      <c r="W15" s="38">
        <v>0.26</v>
      </c>
      <c r="X15" s="41">
        <v>0</v>
      </c>
      <c r="Y15" s="41">
        <v>13</v>
      </c>
      <c r="Z15" s="44">
        <v>4.3</v>
      </c>
    </row>
    <row r="16" spans="1:26" x14ac:dyDescent="0.3">
      <c r="A16" s="25" t="s">
        <v>73</v>
      </c>
      <c r="B16" s="42"/>
      <c r="C16" s="42"/>
      <c r="D16" s="42"/>
      <c r="E16" s="42"/>
      <c r="F16" s="42"/>
      <c r="G16" s="42"/>
      <c r="H16" s="42"/>
      <c r="I16" s="42"/>
      <c r="J16" s="42"/>
      <c r="K16" s="39"/>
      <c r="L16" s="42"/>
      <c r="M16" s="42"/>
      <c r="N16" s="42"/>
      <c r="O16" s="42"/>
      <c r="P16" s="39"/>
      <c r="Q16" s="39"/>
      <c r="R16" s="42"/>
      <c r="S16" s="42"/>
      <c r="T16" s="42"/>
      <c r="U16" s="42"/>
      <c r="V16" s="39"/>
      <c r="W16" s="39"/>
      <c r="X16" s="42"/>
      <c r="Y16" s="42"/>
      <c r="Z16" s="45"/>
    </row>
    <row r="17" spans="1:26" ht="23.4" thickBot="1" x14ac:dyDescent="0.35">
      <c r="A17" s="26" t="s">
        <v>32</v>
      </c>
      <c r="B17" s="43"/>
      <c r="C17" s="43"/>
      <c r="D17" s="43"/>
      <c r="E17" s="43"/>
      <c r="F17" s="43"/>
      <c r="G17" s="43"/>
      <c r="H17" s="43"/>
      <c r="I17" s="43"/>
      <c r="J17" s="43"/>
      <c r="K17" s="40"/>
      <c r="L17" s="43"/>
      <c r="M17" s="43"/>
      <c r="N17" s="43"/>
      <c r="O17" s="43"/>
      <c r="P17" s="40"/>
      <c r="Q17" s="40"/>
      <c r="R17" s="43"/>
      <c r="S17" s="43"/>
      <c r="T17" s="43"/>
      <c r="U17" s="43"/>
      <c r="V17" s="40"/>
      <c r="W17" s="40"/>
      <c r="X17" s="43"/>
      <c r="Y17" s="43"/>
      <c r="Z17" s="46"/>
    </row>
    <row r="18" spans="1:26" ht="22.8" x14ac:dyDescent="0.3">
      <c r="A18" s="21" t="s">
        <v>32</v>
      </c>
      <c r="B18" s="56">
        <v>3</v>
      </c>
      <c r="C18" s="56">
        <v>55</v>
      </c>
      <c r="D18" s="56">
        <v>26</v>
      </c>
      <c r="E18" s="56">
        <v>29</v>
      </c>
      <c r="F18" s="56">
        <v>32</v>
      </c>
      <c r="G18" s="56">
        <v>74</v>
      </c>
      <c r="H18" s="56">
        <v>6</v>
      </c>
      <c r="I18" s="56">
        <v>11</v>
      </c>
      <c r="J18" s="56">
        <v>2</v>
      </c>
      <c r="K18" s="58">
        <v>-7.0000000000000007E-2</v>
      </c>
      <c r="L18" s="56">
        <v>51</v>
      </c>
      <c r="M18" s="56">
        <v>5</v>
      </c>
      <c r="N18" s="56">
        <v>12</v>
      </c>
      <c r="O18" s="56">
        <v>14</v>
      </c>
      <c r="P18" s="58">
        <v>0.27</v>
      </c>
      <c r="Q18" s="58">
        <v>0.18</v>
      </c>
      <c r="R18" s="56">
        <v>94</v>
      </c>
      <c r="S18" s="56">
        <v>0</v>
      </c>
      <c r="T18" s="56">
        <v>7</v>
      </c>
      <c r="U18" s="56">
        <v>42</v>
      </c>
      <c r="V18" s="58">
        <v>0.45</v>
      </c>
      <c r="W18" s="58">
        <v>0.37</v>
      </c>
      <c r="X18" s="56">
        <v>0</v>
      </c>
      <c r="Y18" s="56">
        <v>7</v>
      </c>
      <c r="Z18" s="57">
        <v>2.2999999999999998</v>
      </c>
    </row>
    <row r="19" spans="1:26" x14ac:dyDescent="0.3">
      <c r="A19" s="22" t="s">
        <v>73</v>
      </c>
      <c r="B19" s="47"/>
      <c r="C19" s="47"/>
      <c r="D19" s="47"/>
      <c r="E19" s="47"/>
      <c r="F19" s="47"/>
      <c r="G19" s="47"/>
      <c r="H19" s="47"/>
      <c r="I19" s="47"/>
      <c r="J19" s="47"/>
      <c r="K19" s="51"/>
      <c r="L19" s="47"/>
      <c r="M19" s="47"/>
      <c r="N19" s="47"/>
      <c r="O19" s="47"/>
      <c r="P19" s="51"/>
      <c r="Q19" s="51"/>
      <c r="R19" s="47"/>
      <c r="S19" s="47"/>
      <c r="T19" s="47"/>
      <c r="U19" s="47"/>
      <c r="V19" s="51"/>
      <c r="W19" s="51"/>
      <c r="X19" s="47"/>
      <c r="Y19" s="47"/>
      <c r="Z19" s="49"/>
    </row>
    <row r="20" spans="1:26" ht="15" thickBot="1" x14ac:dyDescent="0.35">
      <c r="A20" s="23" t="s">
        <v>72</v>
      </c>
      <c r="B20" s="48"/>
      <c r="C20" s="48"/>
      <c r="D20" s="48"/>
      <c r="E20" s="48"/>
      <c r="F20" s="48"/>
      <c r="G20" s="48"/>
      <c r="H20" s="48"/>
      <c r="I20" s="48"/>
      <c r="J20" s="48"/>
      <c r="K20" s="52"/>
      <c r="L20" s="48"/>
      <c r="M20" s="48"/>
      <c r="N20" s="48"/>
      <c r="O20" s="48"/>
      <c r="P20" s="52"/>
      <c r="Q20" s="52"/>
      <c r="R20" s="48"/>
      <c r="S20" s="48"/>
      <c r="T20" s="48"/>
      <c r="U20" s="48"/>
      <c r="V20" s="52"/>
      <c r="W20" s="52"/>
      <c r="X20" s="48"/>
      <c r="Y20" s="48"/>
      <c r="Z20" s="50"/>
    </row>
    <row r="21" spans="1:26" ht="22.8" x14ac:dyDescent="0.3">
      <c r="A21" s="24" t="s">
        <v>32</v>
      </c>
      <c r="B21" s="41">
        <v>5</v>
      </c>
      <c r="C21" s="41">
        <v>77</v>
      </c>
      <c r="D21" s="41">
        <v>27</v>
      </c>
      <c r="E21" s="41">
        <v>50</v>
      </c>
      <c r="F21" s="41">
        <v>39</v>
      </c>
      <c r="G21" s="41">
        <v>103</v>
      </c>
      <c r="H21" s="41">
        <v>1</v>
      </c>
      <c r="I21" s="41">
        <v>16</v>
      </c>
      <c r="J21" s="41">
        <v>0.2</v>
      </c>
      <c r="K21" s="38">
        <v>-0.15</v>
      </c>
      <c r="L21" s="41">
        <v>78</v>
      </c>
      <c r="M21" s="41">
        <v>2</v>
      </c>
      <c r="N21" s="41">
        <v>13</v>
      </c>
      <c r="O21" s="41">
        <v>32</v>
      </c>
      <c r="P21" s="38">
        <v>0.41</v>
      </c>
      <c r="Q21" s="38">
        <v>0.38</v>
      </c>
      <c r="R21" s="41">
        <v>152</v>
      </c>
      <c r="S21" s="41">
        <v>10</v>
      </c>
      <c r="T21" s="41">
        <v>10</v>
      </c>
      <c r="U21" s="41">
        <v>67</v>
      </c>
      <c r="V21" s="38">
        <v>0.44</v>
      </c>
      <c r="W21" s="38">
        <v>0.31</v>
      </c>
      <c r="X21" s="41">
        <v>0</v>
      </c>
      <c r="Y21" s="41">
        <v>9</v>
      </c>
      <c r="Z21" s="44">
        <v>1.8</v>
      </c>
    </row>
    <row r="22" spans="1:26" x14ac:dyDescent="0.3">
      <c r="A22" s="25" t="s">
        <v>73</v>
      </c>
      <c r="B22" s="42"/>
      <c r="C22" s="42"/>
      <c r="D22" s="42"/>
      <c r="E22" s="42"/>
      <c r="F22" s="42"/>
      <c r="G22" s="42"/>
      <c r="H22" s="42"/>
      <c r="I22" s="42"/>
      <c r="J22" s="42"/>
      <c r="K22" s="39"/>
      <c r="L22" s="42"/>
      <c r="M22" s="42"/>
      <c r="N22" s="42"/>
      <c r="O22" s="42"/>
      <c r="P22" s="39"/>
      <c r="Q22" s="39"/>
      <c r="R22" s="42"/>
      <c r="S22" s="42"/>
      <c r="T22" s="42"/>
      <c r="U22" s="42"/>
      <c r="V22" s="39"/>
      <c r="W22" s="39"/>
      <c r="X22" s="42"/>
      <c r="Y22" s="42"/>
      <c r="Z22" s="45"/>
    </row>
    <row r="23" spans="1:26" ht="15" thickBot="1" x14ac:dyDescent="0.35">
      <c r="A23" s="26" t="s">
        <v>72</v>
      </c>
      <c r="B23" s="43"/>
      <c r="C23" s="43"/>
      <c r="D23" s="43"/>
      <c r="E23" s="43"/>
      <c r="F23" s="43"/>
      <c r="G23" s="43"/>
      <c r="H23" s="43"/>
      <c r="I23" s="43"/>
      <c r="J23" s="43"/>
      <c r="K23" s="40"/>
      <c r="L23" s="43"/>
      <c r="M23" s="43"/>
      <c r="N23" s="43"/>
      <c r="O23" s="43"/>
      <c r="P23" s="40"/>
      <c r="Q23" s="40"/>
      <c r="R23" s="43"/>
      <c r="S23" s="43"/>
      <c r="T23" s="43"/>
      <c r="U23" s="43"/>
      <c r="V23" s="40"/>
      <c r="W23" s="40"/>
      <c r="X23" s="43"/>
      <c r="Y23" s="43"/>
      <c r="Z23" s="46"/>
    </row>
    <row r="25" spans="1:26" s="30" customFormat="1" x14ac:dyDescent="0.3">
      <c r="A25" s="30" t="s">
        <v>74</v>
      </c>
      <c r="B25" s="30">
        <f>B4-B6-B9-B12-B15-B18-B21</f>
        <v>72</v>
      </c>
      <c r="C25" s="30">
        <f t="shared" ref="C25:Y25" si="0">C4-C6-C9-C12-C15-C18-C21</f>
        <v>1303</v>
      </c>
      <c r="D25" s="30">
        <f t="shared" si="0"/>
        <v>636</v>
      </c>
      <c r="E25" s="30">
        <f t="shared" si="0"/>
        <v>667</v>
      </c>
      <c r="F25" s="30">
        <f t="shared" si="0"/>
        <v>792</v>
      </c>
      <c r="G25" s="30">
        <f t="shared" si="0"/>
        <v>1745</v>
      </c>
      <c r="H25" s="30">
        <f t="shared" si="0"/>
        <v>78</v>
      </c>
      <c r="I25" s="30">
        <f t="shared" si="0"/>
        <v>175</v>
      </c>
      <c r="J25" s="30">
        <f>H25/B25</f>
        <v>1.0833333333333333</v>
      </c>
      <c r="K25" s="31">
        <f>(H25-I25)/G25</f>
        <v>-5.5587392550143264E-2</v>
      </c>
      <c r="L25" s="30">
        <f t="shared" si="0"/>
        <v>1188</v>
      </c>
      <c r="M25" s="30">
        <f t="shared" si="0"/>
        <v>61</v>
      </c>
      <c r="N25" s="30">
        <f t="shared" si="0"/>
        <v>287</v>
      </c>
      <c r="O25" s="30">
        <f t="shared" si="0"/>
        <v>446</v>
      </c>
      <c r="P25" s="31">
        <f>O25/L25</f>
        <v>0.37542087542087543</v>
      </c>
      <c r="Q25" s="31">
        <f>(O25-M25)/L25</f>
        <v>0.32407407407407407</v>
      </c>
      <c r="R25" s="30">
        <f t="shared" si="0"/>
        <v>2384</v>
      </c>
      <c r="S25" s="30">
        <f t="shared" si="0"/>
        <v>140</v>
      </c>
      <c r="T25" s="30">
        <f t="shared" si="0"/>
        <v>135</v>
      </c>
      <c r="U25" s="30">
        <f t="shared" si="0"/>
        <v>989</v>
      </c>
      <c r="V25" s="31">
        <f>U25/R25</f>
        <v>0.4148489932885906</v>
      </c>
      <c r="W25" s="31">
        <f>(U25-S25-T25)/R25</f>
        <v>0.29949664429530204</v>
      </c>
      <c r="X25" s="30">
        <f t="shared" si="0"/>
        <v>0</v>
      </c>
      <c r="Y25" s="30">
        <f t="shared" si="0"/>
        <v>236</v>
      </c>
      <c r="Z25" s="30">
        <f>Y25/B25</f>
        <v>3.2777777777777777</v>
      </c>
    </row>
  </sheetData>
  <mergeCells count="155">
    <mergeCell ref="S21:S23"/>
    <mergeCell ref="T21:T23"/>
    <mergeCell ref="U21:U23"/>
    <mergeCell ref="Y18:Y20"/>
    <mergeCell ref="Z18:Z20"/>
    <mergeCell ref="B21:B23"/>
    <mergeCell ref="C21:C23"/>
    <mergeCell ref="D21:D23"/>
    <mergeCell ref="E21:E23"/>
    <mergeCell ref="F21:F23"/>
    <mergeCell ref="G21:G23"/>
    <mergeCell ref="H21:H23"/>
    <mergeCell ref="I21:I23"/>
    <mergeCell ref="S18:S20"/>
    <mergeCell ref="T18:T20"/>
    <mergeCell ref="U18:U20"/>
    <mergeCell ref="V18:V20"/>
    <mergeCell ref="W18:W20"/>
    <mergeCell ref="X18:X20"/>
    <mergeCell ref="M18:M20"/>
    <mergeCell ref="N18:N20"/>
    <mergeCell ref="V21:V23"/>
    <mergeCell ref="W21:W23"/>
    <mergeCell ref="X21:X23"/>
    <mergeCell ref="Y21:Y23"/>
    <mergeCell ref="Z21:Z23"/>
    <mergeCell ref="P21:P23"/>
    <mergeCell ref="Q18:Q20"/>
    <mergeCell ref="R18:R20"/>
    <mergeCell ref="G18:G20"/>
    <mergeCell ref="H18:H20"/>
    <mergeCell ref="I18:I20"/>
    <mergeCell ref="J18:J20"/>
    <mergeCell ref="K18:K20"/>
    <mergeCell ref="L18:L20"/>
    <mergeCell ref="J21:J23"/>
    <mergeCell ref="K21:K23"/>
    <mergeCell ref="L21:L23"/>
    <mergeCell ref="M21:M23"/>
    <mergeCell ref="N21:N23"/>
    <mergeCell ref="O21:O23"/>
    <mergeCell ref="Q21:Q23"/>
    <mergeCell ref="R21:R23"/>
    <mergeCell ref="V15:V17"/>
    <mergeCell ref="W15:W17"/>
    <mergeCell ref="X15:X17"/>
    <mergeCell ref="Y15:Y17"/>
    <mergeCell ref="Z15:Z17"/>
    <mergeCell ref="B18:B20"/>
    <mergeCell ref="C18:C20"/>
    <mergeCell ref="D18:D20"/>
    <mergeCell ref="E18:E20"/>
    <mergeCell ref="F18:F20"/>
    <mergeCell ref="P15:P17"/>
    <mergeCell ref="Q15:Q17"/>
    <mergeCell ref="R15:R17"/>
    <mergeCell ref="S15:S17"/>
    <mergeCell ref="T15:T17"/>
    <mergeCell ref="U15:U17"/>
    <mergeCell ref="J15:J17"/>
    <mergeCell ref="K15:K17"/>
    <mergeCell ref="L15:L17"/>
    <mergeCell ref="M15:M17"/>
    <mergeCell ref="N15:N17"/>
    <mergeCell ref="O15:O17"/>
    <mergeCell ref="O18:O20"/>
    <mergeCell ref="P18:P20"/>
    <mergeCell ref="B15:B17"/>
    <mergeCell ref="C15:C17"/>
    <mergeCell ref="D15:D17"/>
    <mergeCell ref="E15:E17"/>
    <mergeCell ref="F15:F17"/>
    <mergeCell ref="G15:G17"/>
    <mergeCell ref="H15:H17"/>
    <mergeCell ref="I15:I17"/>
    <mergeCell ref="S12:S14"/>
    <mergeCell ref="M12:M14"/>
    <mergeCell ref="N12:N14"/>
    <mergeCell ref="O12:O14"/>
    <mergeCell ref="P12:P14"/>
    <mergeCell ref="Q12:Q14"/>
    <mergeCell ref="R12:R14"/>
    <mergeCell ref="G12:G14"/>
    <mergeCell ref="H12:H14"/>
    <mergeCell ref="V9:V11"/>
    <mergeCell ref="W9:W11"/>
    <mergeCell ref="X9:X11"/>
    <mergeCell ref="Y9:Y11"/>
    <mergeCell ref="Z9:Z11"/>
    <mergeCell ref="T9:T11"/>
    <mergeCell ref="U9:U11"/>
    <mergeCell ref="Y12:Y14"/>
    <mergeCell ref="Z12:Z14"/>
    <mergeCell ref="T12:T14"/>
    <mergeCell ref="U12:U14"/>
    <mergeCell ref="V12:V14"/>
    <mergeCell ref="W12:W14"/>
    <mergeCell ref="X12:X14"/>
    <mergeCell ref="S9:S11"/>
    <mergeCell ref="J9:J11"/>
    <mergeCell ref="K9:K11"/>
    <mergeCell ref="L9:L11"/>
    <mergeCell ref="M9:M11"/>
    <mergeCell ref="N9:N11"/>
    <mergeCell ref="O9:O11"/>
    <mergeCell ref="I12:I14"/>
    <mergeCell ref="J12:J14"/>
    <mergeCell ref="K12:K14"/>
    <mergeCell ref="L12:L14"/>
    <mergeCell ref="P6:P8"/>
    <mergeCell ref="Q6:Q8"/>
    <mergeCell ref="R6:R8"/>
    <mergeCell ref="G6:G8"/>
    <mergeCell ref="H6:H8"/>
    <mergeCell ref="B12:B14"/>
    <mergeCell ref="C12:C14"/>
    <mergeCell ref="D12:D14"/>
    <mergeCell ref="E12:E14"/>
    <mergeCell ref="F12:F14"/>
    <mergeCell ref="P9:P11"/>
    <mergeCell ref="Q9:Q11"/>
    <mergeCell ref="R9:R11"/>
    <mergeCell ref="C2:F2"/>
    <mergeCell ref="G2:K2"/>
    <mergeCell ref="L2:Q2"/>
    <mergeCell ref="R2:W2"/>
    <mergeCell ref="X2:Z2"/>
    <mergeCell ref="Y6:Y8"/>
    <mergeCell ref="Z6:Z8"/>
    <mergeCell ref="B9:B11"/>
    <mergeCell ref="C9:C11"/>
    <mergeCell ref="D9:D11"/>
    <mergeCell ref="E9:E11"/>
    <mergeCell ref="F9:F11"/>
    <mergeCell ref="G9:G11"/>
    <mergeCell ref="H9:H11"/>
    <mergeCell ref="I9:I11"/>
    <mergeCell ref="S6:S8"/>
    <mergeCell ref="T6:T8"/>
    <mergeCell ref="U6:U8"/>
    <mergeCell ref="V6:V8"/>
    <mergeCell ref="W6:W8"/>
    <mergeCell ref="X6:X8"/>
    <mergeCell ref="M6:M8"/>
    <mergeCell ref="N6:N8"/>
    <mergeCell ref="O6:O8"/>
    <mergeCell ref="B6:B8"/>
    <mergeCell ref="C6:C8"/>
    <mergeCell ref="D6:D8"/>
    <mergeCell ref="E6:E8"/>
    <mergeCell ref="F6:F8"/>
    <mergeCell ref="I6:I8"/>
    <mergeCell ref="J6:J8"/>
    <mergeCell ref="K6:K8"/>
    <mergeCell ref="L6:L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4525-699B-4D10-874D-ACF58633251C}">
  <dimension ref="A2:Z25"/>
  <sheetViews>
    <sheetView tabSelected="1" topLeftCell="A4" workbookViewId="0">
      <selection activeCell="B25" sqref="B25:Z25"/>
    </sheetView>
  </sheetViews>
  <sheetFormatPr baseColWidth="10" defaultRowHeight="14.4" x14ac:dyDescent="0.3"/>
  <sheetData>
    <row r="2" spans="1:26" ht="15" thickBot="1" x14ac:dyDescent="0.35">
      <c r="A2" s="14" t="s">
        <v>64</v>
      </c>
      <c r="B2" s="14" t="s">
        <v>65</v>
      </c>
      <c r="C2" s="53" t="s">
        <v>0</v>
      </c>
      <c r="D2" s="54"/>
      <c r="E2" s="54"/>
      <c r="F2" s="55"/>
      <c r="G2" s="53" t="s">
        <v>62</v>
      </c>
      <c r="H2" s="54"/>
      <c r="I2" s="54"/>
      <c r="J2" s="54"/>
      <c r="K2" s="55"/>
      <c r="L2" s="53" t="s">
        <v>61</v>
      </c>
      <c r="M2" s="54"/>
      <c r="N2" s="54"/>
      <c r="O2" s="54"/>
      <c r="P2" s="54"/>
      <c r="Q2" s="55"/>
      <c r="R2" s="53" t="s">
        <v>60</v>
      </c>
      <c r="S2" s="54"/>
      <c r="T2" s="54"/>
      <c r="U2" s="54"/>
      <c r="V2" s="54"/>
      <c r="W2" s="55"/>
      <c r="X2" s="53" t="s">
        <v>59</v>
      </c>
      <c r="Y2" s="54"/>
      <c r="Z2" s="54"/>
    </row>
    <row r="3" spans="1:26" ht="15" thickBot="1" x14ac:dyDescent="0.35">
      <c r="A3" s="14"/>
      <c r="B3" s="14"/>
      <c r="C3" s="14" t="s">
        <v>21</v>
      </c>
      <c r="D3" s="14" t="s">
        <v>7</v>
      </c>
      <c r="E3" s="14" t="s">
        <v>13</v>
      </c>
      <c r="F3" s="14" t="s">
        <v>54</v>
      </c>
      <c r="G3" s="14" t="s">
        <v>21</v>
      </c>
      <c r="H3" s="14" t="s">
        <v>1</v>
      </c>
      <c r="I3" s="14" t="s">
        <v>19</v>
      </c>
      <c r="J3" s="14" t="s">
        <v>66</v>
      </c>
      <c r="K3" s="14" t="s">
        <v>3</v>
      </c>
      <c r="L3" s="14" t="s">
        <v>21</v>
      </c>
      <c r="M3" s="14" t="s">
        <v>19</v>
      </c>
      <c r="N3" s="14" t="s">
        <v>5</v>
      </c>
      <c r="O3" s="14" t="s">
        <v>17</v>
      </c>
      <c r="P3" s="14" t="s">
        <v>11</v>
      </c>
      <c r="Q3" s="14" t="s">
        <v>3</v>
      </c>
      <c r="R3" s="14" t="s">
        <v>21</v>
      </c>
      <c r="S3" s="14" t="s">
        <v>19</v>
      </c>
      <c r="T3" s="14" t="s">
        <v>15</v>
      </c>
      <c r="U3" s="14" t="s">
        <v>17</v>
      </c>
      <c r="V3" s="14" t="s">
        <v>67</v>
      </c>
      <c r="W3" s="14" t="s">
        <v>3</v>
      </c>
      <c r="X3" s="14" t="s">
        <v>9</v>
      </c>
      <c r="Y3" s="14" t="s">
        <v>1</v>
      </c>
      <c r="Z3" s="14" t="s">
        <v>68</v>
      </c>
    </row>
    <row r="4" spans="1:26" x14ac:dyDescent="0.3">
      <c r="A4" s="15" t="s">
        <v>69</v>
      </c>
      <c r="B4" s="15">
        <v>109</v>
      </c>
      <c r="C4" s="15">
        <v>1786</v>
      </c>
      <c r="D4" s="15">
        <v>811</v>
      </c>
      <c r="E4" s="15">
        <v>975</v>
      </c>
      <c r="F4" s="15">
        <v>866</v>
      </c>
      <c r="G4" s="15">
        <v>2473</v>
      </c>
      <c r="H4" s="15">
        <v>146</v>
      </c>
      <c r="I4" s="15">
        <v>250</v>
      </c>
      <c r="J4" s="15">
        <v>1.3</v>
      </c>
      <c r="K4" s="16">
        <v>-0.04</v>
      </c>
      <c r="L4" s="15">
        <v>1962</v>
      </c>
      <c r="M4" s="15">
        <v>125</v>
      </c>
      <c r="N4" s="15">
        <v>497</v>
      </c>
      <c r="O4" s="15">
        <v>787</v>
      </c>
      <c r="P4" s="16">
        <v>0.4</v>
      </c>
      <c r="Q4" s="16">
        <v>0.34</v>
      </c>
      <c r="R4" s="15">
        <v>3469</v>
      </c>
      <c r="S4" s="15">
        <v>333</v>
      </c>
      <c r="T4" s="15">
        <v>212</v>
      </c>
      <c r="U4" s="15">
        <v>1340</v>
      </c>
      <c r="V4" s="16">
        <v>0.39</v>
      </c>
      <c r="W4" s="16">
        <v>0.23</v>
      </c>
      <c r="X4" s="15">
        <v>0</v>
      </c>
      <c r="Y4" s="15">
        <v>300</v>
      </c>
      <c r="Z4" s="17">
        <v>2.8</v>
      </c>
    </row>
    <row r="5" spans="1:26" x14ac:dyDescent="0.3">
      <c r="A5" s="18" t="s">
        <v>70</v>
      </c>
      <c r="B5" s="18">
        <v>0</v>
      </c>
      <c r="C5" s="18">
        <v>0</v>
      </c>
      <c r="D5" s="18">
        <v>0</v>
      </c>
      <c r="E5" s="18">
        <v>0</v>
      </c>
      <c r="F5" s="18">
        <v>41.19</v>
      </c>
      <c r="G5" s="18">
        <v>0</v>
      </c>
      <c r="H5" s="18">
        <v>5.9</v>
      </c>
      <c r="I5" s="18">
        <v>10.11</v>
      </c>
      <c r="J5" s="18" t="s">
        <v>71</v>
      </c>
      <c r="K5" s="19" t="s">
        <v>71</v>
      </c>
      <c r="L5" s="18">
        <v>0</v>
      </c>
      <c r="M5" s="18">
        <v>6.37</v>
      </c>
      <c r="N5" s="18">
        <v>25.33</v>
      </c>
      <c r="O5" s="18">
        <v>40.11</v>
      </c>
      <c r="P5" s="19" t="s">
        <v>71</v>
      </c>
      <c r="Q5" s="19" t="s">
        <v>71</v>
      </c>
      <c r="R5" s="18">
        <v>0</v>
      </c>
      <c r="S5" s="18">
        <v>9.6</v>
      </c>
      <c r="T5" s="18">
        <v>6.11</v>
      </c>
      <c r="U5" s="18">
        <v>38.630000000000003</v>
      </c>
      <c r="V5" s="19" t="s">
        <v>71</v>
      </c>
      <c r="W5" s="19" t="s">
        <v>71</v>
      </c>
      <c r="X5" s="18">
        <v>0</v>
      </c>
      <c r="Y5" s="18">
        <v>28.85</v>
      </c>
      <c r="Z5" s="19" t="s">
        <v>71</v>
      </c>
    </row>
    <row r="6" spans="1:26" x14ac:dyDescent="0.3">
      <c r="A6" s="21" t="s">
        <v>72</v>
      </c>
      <c r="B6" s="47">
        <v>4</v>
      </c>
      <c r="C6" s="47">
        <v>70</v>
      </c>
      <c r="D6" s="47">
        <v>32</v>
      </c>
      <c r="E6" s="47">
        <v>38</v>
      </c>
      <c r="F6" s="47">
        <v>42</v>
      </c>
      <c r="G6" s="47">
        <v>99</v>
      </c>
      <c r="H6" s="47">
        <v>5</v>
      </c>
      <c r="I6" s="47">
        <v>8</v>
      </c>
      <c r="J6" s="47">
        <v>1.3</v>
      </c>
      <c r="K6" s="51">
        <v>-0.03</v>
      </c>
      <c r="L6" s="47">
        <v>74</v>
      </c>
      <c r="M6" s="47">
        <v>4</v>
      </c>
      <c r="N6" s="47">
        <v>21</v>
      </c>
      <c r="O6" s="47">
        <v>26</v>
      </c>
      <c r="P6" s="51">
        <v>0.35</v>
      </c>
      <c r="Q6" s="51">
        <v>0.3</v>
      </c>
      <c r="R6" s="47">
        <v>122</v>
      </c>
      <c r="S6" s="47">
        <v>12</v>
      </c>
      <c r="T6" s="47">
        <v>4</v>
      </c>
      <c r="U6" s="47">
        <v>54</v>
      </c>
      <c r="V6" s="51">
        <v>0.44</v>
      </c>
      <c r="W6" s="51">
        <v>0.31</v>
      </c>
      <c r="X6" s="47">
        <v>0</v>
      </c>
      <c r="Y6" s="47">
        <v>11</v>
      </c>
      <c r="Z6" s="49">
        <v>2.8</v>
      </c>
    </row>
    <row r="7" spans="1:26" x14ac:dyDescent="0.3">
      <c r="A7" s="22" t="s">
        <v>73</v>
      </c>
      <c r="B7" s="47"/>
      <c r="C7" s="47"/>
      <c r="D7" s="47"/>
      <c r="E7" s="47"/>
      <c r="F7" s="47"/>
      <c r="G7" s="47"/>
      <c r="H7" s="47"/>
      <c r="I7" s="47"/>
      <c r="J7" s="47"/>
      <c r="K7" s="51"/>
      <c r="L7" s="47"/>
      <c r="M7" s="47"/>
      <c r="N7" s="47"/>
      <c r="O7" s="47"/>
      <c r="P7" s="51"/>
      <c r="Q7" s="51"/>
      <c r="R7" s="47"/>
      <c r="S7" s="47"/>
      <c r="T7" s="47"/>
      <c r="U7" s="47"/>
      <c r="V7" s="51"/>
      <c r="W7" s="51"/>
      <c r="X7" s="47"/>
      <c r="Y7" s="47"/>
      <c r="Z7" s="49"/>
    </row>
    <row r="8" spans="1:26" ht="23.4" thickBot="1" x14ac:dyDescent="0.35">
      <c r="A8" s="23" t="s">
        <v>30</v>
      </c>
      <c r="B8" s="48"/>
      <c r="C8" s="48"/>
      <c r="D8" s="48"/>
      <c r="E8" s="48"/>
      <c r="F8" s="48"/>
      <c r="G8" s="48"/>
      <c r="H8" s="48"/>
      <c r="I8" s="48"/>
      <c r="J8" s="48"/>
      <c r="K8" s="52"/>
      <c r="L8" s="48"/>
      <c r="M8" s="48"/>
      <c r="N8" s="48"/>
      <c r="O8" s="48"/>
      <c r="P8" s="52"/>
      <c r="Q8" s="52"/>
      <c r="R8" s="48"/>
      <c r="S8" s="48"/>
      <c r="T8" s="48"/>
      <c r="U8" s="48"/>
      <c r="V8" s="52"/>
      <c r="W8" s="52"/>
      <c r="X8" s="48"/>
      <c r="Y8" s="48"/>
      <c r="Z8" s="50"/>
    </row>
    <row r="9" spans="1:26" x14ac:dyDescent="0.3">
      <c r="A9" s="24" t="s">
        <v>72</v>
      </c>
      <c r="B9" s="41">
        <v>4</v>
      </c>
      <c r="C9" s="41">
        <v>73</v>
      </c>
      <c r="D9" s="41">
        <v>34</v>
      </c>
      <c r="E9" s="41">
        <v>39</v>
      </c>
      <c r="F9" s="41">
        <v>40</v>
      </c>
      <c r="G9" s="41">
        <v>98</v>
      </c>
      <c r="H9" s="41">
        <v>7</v>
      </c>
      <c r="I9" s="41">
        <v>11</v>
      </c>
      <c r="J9" s="41">
        <v>1.8</v>
      </c>
      <c r="K9" s="38">
        <v>-0.04</v>
      </c>
      <c r="L9" s="41">
        <v>72</v>
      </c>
      <c r="M9" s="41">
        <v>3</v>
      </c>
      <c r="N9" s="41">
        <v>16</v>
      </c>
      <c r="O9" s="41">
        <v>31</v>
      </c>
      <c r="P9" s="38">
        <v>0.43</v>
      </c>
      <c r="Q9" s="38">
        <v>0.39</v>
      </c>
      <c r="R9" s="41">
        <v>152</v>
      </c>
      <c r="S9" s="41">
        <v>11</v>
      </c>
      <c r="T9" s="41">
        <v>8</v>
      </c>
      <c r="U9" s="41">
        <v>55</v>
      </c>
      <c r="V9" s="38">
        <v>0.36</v>
      </c>
      <c r="W9" s="38">
        <v>0.24</v>
      </c>
      <c r="X9" s="41">
        <v>0</v>
      </c>
      <c r="Y9" s="41">
        <v>11</v>
      </c>
      <c r="Z9" s="44">
        <v>2.8</v>
      </c>
    </row>
    <row r="10" spans="1:26" x14ac:dyDescent="0.3">
      <c r="A10" s="25" t="s">
        <v>73</v>
      </c>
      <c r="B10" s="42"/>
      <c r="C10" s="42"/>
      <c r="D10" s="42"/>
      <c r="E10" s="42"/>
      <c r="F10" s="42"/>
      <c r="G10" s="42"/>
      <c r="H10" s="42"/>
      <c r="I10" s="42"/>
      <c r="J10" s="42"/>
      <c r="K10" s="39"/>
      <c r="L10" s="42"/>
      <c r="M10" s="42"/>
      <c r="N10" s="42"/>
      <c r="O10" s="42"/>
      <c r="P10" s="39"/>
      <c r="Q10" s="39"/>
      <c r="R10" s="42"/>
      <c r="S10" s="42"/>
      <c r="T10" s="42"/>
      <c r="U10" s="42"/>
      <c r="V10" s="39"/>
      <c r="W10" s="39"/>
      <c r="X10" s="42"/>
      <c r="Y10" s="42"/>
      <c r="Z10" s="45"/>
    </row>
    <row r="11" spans="1:26" ht="23.4" thickBot="1" x14ac:dyDescent="0.35">
      <c r="A11" s="26" t="s">
        <v>30</v>
      </c>
      <c r="B11" s="43"/>
      <c r="C11" s="43"/>
      <c r="D11" s="43"/>
      <c r="E11" s="43"/>
      <c r="F11" s="43"/>
      <c r="G11" s="43"/>
      <c r="H11" s="43"/>
      <c r="I11" s="43"/>
      <c r="J11" s="43"/>
      <c r="K11" s="40"/>
      <c r="L11" s="43"/>
      <c r="M11" s="43"/>
      <c r="N11" s="43"/>
      <c r="O11" s="43"/>
      <c r="P11" s="40"/>
      <c r="Q11" s="40"/>
      <c r="R11" s="43"/>
      <c r="S11" s="43"/>
      <c r="T11" s="43"/>
      <c r="U11" s="43"/>
      <c r="V11" s="40"/>
      <c r="W11" s="40"/>
      <c r="X11" s="43"/>
      <c r="Y11" s="43"/>
      <c r="Z11" s="46"/>
    </row>
    <row r="12" spans="1:26" ht="22.8" x14ac:dyDescent="0.3">
      <c r="A12" s="21" t="s">
        <v>30</v>
      </c>
      <c r="B12" s="56">
        <v>4</v>
      </c>
      <c r="C12" s="56">
        <v>78</v>
      </c>
      <c r="D12" s="56">
        <v>39</v>
      </c>
      <c r="E12" s="56">
        <v>39</v>
      </c>
      <c r="F12" s="56">
        <v>45</v>
      </c>
      <c r="G12" s="56">
        <v>100</v>
      </c>
      <c r="H12" s="56">
        <v>6</v>
      </c>
      <c r="I12" s="56">
        <v>10</v>
      </c>
      <c r="J12" s="56">
        <v>1.5</v>
      </c>
      <c r="K12" s="58">
        <v>-0.04</v>
      </c>
      <c r="L12" s="56">
        <v>75</v>
      </c>
      <c r="M12" s="56">
        <v>5</v>
      </c>
      <c r="N12" s="56">
        <v>24</v>
      </c>
      <c r="O12" s="56">
        <v>30</v>
      </c>
      <c r="P12" s="58">
        <v>0.4</v>
      </c>
      <c r="Q12" s="58">
        <v>0.33</v>
      </c>
      <c r="R12" s="56">
        <v>140</v>
      </c>
      <c r="S12" s="56">
        <v>10</v>
      </c>
      <c r="T12" s="56">
        <v>8</v>
      </c>
      <c r="U12" s="56">
        <v>58</v>
      </c>
      <c r="V12" s="58">
        <v>0.41</v>
      </c>
      <c r="W12" s="58">
        <v>0.28999999999999998</v>
      </c>
      <c r="X12" s="56">
        <v>0</v>
      </c>
      <c r="Y12" s="56">
        <v>14</v>
      </c>
      <c r="Z12" s="57">
        <v>3.5</v>
      </c>
    </row>
    <row r="13" spans="1:26" x14ac:dyDescent="0.3">
      <c r="A13" s="22" t="s">
        <v>73</v>
      </c>
      <c r="B13" s="47"/>
      <c r="C13" s="47"/>
      <c r="D13" s="47"/>
      <c r="E13" s="47"/>
      <c r="F13" s="47"/>
      <c r="G13" s="47"/>
      <c r="H13" s="47"/>
      <c r="I13" s="47"/>
      <c r="J13" s="47"/>
      <c r="K13" s="51"/>
      <c r="L13" s="47"/>
      <c r="M13" s="47"/>
      <c r="N13" s="47"/>
      <c r="O13" s="47"/>
      <c r="P13" s="51"/>
      <c r="Q13" s="51"/>
      <c r="R13" s="47"/>
      <c r="S13" s="47"/>
      <c r="T13" s="47"/>
      <c r="U13" s="47"/>
      <c r="V13" s="51"/>
      <c r="W13" s="51"/>
      <c r="X13" s="47"/>
      <c r="Y13" s="47"/>
      <c r="Z13" s="49"/>
    </row>
    <row r="14" spans="1:26" ht="15" thickBot="1" x14ac:dyDescent="0.35">
      <c r="A14" s="23" t="s">
        <v>72</v>
      </c>
      <c r="B14" s="48"/>
      <c r="C14" s="48"/>
      <c r="D14" s="48"/>
      <c r="E14" s="48"/>
      <c r="F14" s="48"/>
      <c r="G14" s="48"/>
      <c r="H14" s="48"/>
      <c r="I14" s="48"/>
      <c r="J14" s="48"/>
      <c r="K14" s="52"/>
      <c r="L14" s="48"/>
      <c r="M14" s="48"/>
      <c r="N14" s="48"/>
      <c r="O14" s="48"/>
      <c r="P14" s="52"/>
      <c r="Q14" s="52"/>
      <c r="R14" s="48"/>
      <c r="S14" s="48"/>
      <c r="T14" s="48"/>
      <c r="U14" s="48"/>
      <c r="V14" s="52"/>
      <c r="W14" s="52"/>
      <c r="X14" s="48"/>
      <c r="Y14" s="48"/>
      <c r="Z14" s="50"/>
    </row>
    <row r="15" spans="1:26" x14ac:dyDescent="0.3">
      <c r="A15" s="24" t="s">
        <v>72</v>
      </c>
      <c r="B15" s="41">
        <v>3</v>
      </c>
      <c r="C15" s="41">
        <v>45</v>
      </c>
      <c r="D15" s="41">
        <v>20</v>
      </c>
      <c r="E15" s="41">
        <v>25</v>
      </c>
      <c r="F15" s="41">
        <v>3</v>
      </c>
      <c r="G15" s="41">
        <v>63</v>
      </c>
      <c r="H15" s="41">
        <v>5</v>
      </c>
      <c r="I15" s="41">
        <v>7</v>
      </c>
      <c r="J15" s="41">
        <v>1.7</v>
      </c>
      <c r="K15" s="38">
        <v>-0.03</v>
      </c>
      <c r="L15" s="41">
        <v>66</v>
      </c>
      <c r="M15" s="41">
        <v>2</v>
      </c>
      <c r="N15" s="41">
        <v>14</v>
      </c>
      <c r="O15" s="41">
        <v>31</v>
      </c>
      <c r="P15" s="38">
        <v>0.47</v>
      </c>
      <c r="Q15" s="38">
        <v>0.44</v>
      </c>
      <c r="R15" s="41">
        <v>108</v>
      </c>
      <c r="S15" s="41">
        <v>21</v>
      </c>
      <c r="T15" s="41">
        <v>12</v>
      </c>
      <c r="U15" s="41">
        <v>31</v>
      </c>
      <c r="V15" s="38">
        <v>0.28999999999999998</v>
      </c>
      <c r="W15" s="38">
        <v>-0.02</v>
      </c>
      <c r="X15" s="41">
        <v>0</v>
      </c>
      <c r="Y15" s="41">
        <v>9</v>
      </c>
      <c r="Z15" s="44">
        <v>3</v>
      </c>
    </row>
    <row r="16" spans="1:26" x14ac:dyDescent="0.3">
      <c r="A16" s="25" t="s">
        <v>73</v>
      </c>
      <c r="B16" s="42"/>
      <c r="C16" s="42"/>
      <c r="D16" s="42"/>
      <c r="E16" s="42"/>
      <c r="F16" s="42"/>
      <c r="G16" s="42"/>
      <c r="H16" s="42"/>
      <c r="I16" s="42"/>
      <c r="J16" s="42"/>
      <c r="K16" s="39"/>
      <c r="L16" s="42"/>
      <c r="M16" s="42"/>
      <c r="N16" s="42"/>
      <c r="O16" s="42"/>
      <c r="P16" s="39"/>
      <c r="Q16" s="39"/>
      <c r="R16" s="42"/>
      <c r="S16" s="42"/>
      <c r="T16" s="42"/>
      <c r="U16" s="42"/>
      <c r="V16" s="39"/>
      <c r="W16" s="39"/>
      <c r="X16" s="42"/>
      <c r="Y16" s="42"/>
      <c r="Z16" s="45"/>
    </row>
    <row r="17" spans="1:26" ht="23.4" thickBot="1" x14ac:dyDescent="0.35">
      <c r="A17" s="26" t="s">
        <v>32</v>
      </c>
      <c r="B17" s="43"/>
      <c r="C17" s="43"/>
      <c r="D17" s="43"/>
      <c r="E17" s="43"/>
      <c r="F17" s="43"/>
      <c r="G17" s="43"/>
      <c r="H17" s="43"/>
      <c r="I17" s="43"/>
      <c r="J17" s="43"/>
      <c r="K17" s="40"/>
      <c r="L17" s="43"/>
      <c r="M17" s="43"/>
      <c r="N17" s="43"/>
      <c r="O17" s="43"/>
      <c r="P17" s="40"/>
      <c r="Q17" s="40"/>
      <c r="R17" s="43"/>
      <c r="S17" s="43"/>
      <c r="T17" s="43"/>
      <c r="U17" s="43"/>
      <c r="V17" s="40"/>
      <c r="W17" s="40"/>
      <c r="X17" s="43"/>
      <c r="Y17" s="43"/>
      <c r="Z17" s="46"/>
    </row>
    <row r="18" spans="1:26" ht="22.8" x14ac:dyDescent="0.3">
      <c r="A18" s="21" t="s">
        <v>32</v>
      </c>
      <c r="B18" s="56">
        <v>3</v>
      </c>
      <c r="C18" s="56">
        <v>46</v>
      </c>
      <c r="D18" s="56">
        <v>19</v>
      </c>
      <c r="E18" s="56">
        <v>27</v>
      </c>
      <c r="F18" s="56">
        <v>14</v>
      </c>
      <c r="G18" s="56">
        <v>59</v>
      </c>
      <c r="H18" s="56">
        <v>5</v>
      </c>
      <c r="I18" s="56">
        <v>8</v>
      </c>
      <c r="J18" s="56">
        <v>1.7</v>
      </c>
      <c r="K18" s="58">
        <v>-0.05</v>
      </c>
      <c r="L18" s="56">
        <v>63</v>
      </c>
      <c r="M18" s="56">
        <v>6</v>
      </c>
      <c r="N18" s="56">
        <v>10</v>
      </c>
      <c r="O18" s="56">
        <v>26</v>
      </c>
      <c r="P18" s="58">
        <v>0.41</v>
      </c>
      <c r="Q18" s="58">
        <v>0.32</v>
      </c>
      <c r="R18" s="56">
        <v>115</v>
      </c>
      <c r="S18" s="56">
        <v>11</v>
      </c>
      <c r="T18" s="56">
        <v>7</v>
      </c>
      <c r="U18" s="56">
        <v>34</v>
      </c>
      <c r="V18" s="58">
        <v>0.3</v>
      </c>
      <c r="W18" s="58">
        <v>0.14000000000000001</v>
      </c>
      <c r="X18" s="56">
        <v>0</v>
      </c>
      <c r="Y18" s="56">
        <v>7</v>
      </c>
      <c r="Z18" s="57">
        <v>2.2999999999999998</v>
      </c>
    </row>
    <row r="19" spans="1:26" x14ac:dyDescent="0.3">
      <c r="A19" s="22" t="s">
        <v>73</v>
      </c>
      <c r="B19" s="47"/>
      <c r="C19" s="47"/>
      <c r="D19" s="47"/>
      <c r="E19" s="47"/>
      <c r="F19" s="47"/>
      <c r="G19" s="47"/>
      <c r="H19" s="47"/>
      <c r="I19" s="47"/>
      <c r="J19" s="47"/>
      <c r="K19" s="51"/>
      <c r="L19" s="47"/>
      <c r="M19" s="47"/>
      <c r="N19" s="47"/>
      <c r="O19" s="47"/>
      <c r="P19" s="51"/>
      <c r="Q19" s="51"/>
      <c r="R19" s="47"/>
      <c r="S19" s="47"/>
      <c r="T19" s="47"/>
      <c r="U19" s="47"/>
      <c r="V19" s="51"/>
      <c r="W19" s="51"/>
      <c r="X19" s="47"/>
      <c r="Y19" s="47"/>
      <c r="Z19" s="49"/>
    </row>
    <row r="20" spans="1:26" ht="15" thickBot="1" x14ac:dyDescent="0.35">
      <c r="A20" s="23" t="s">
        <v>72</v>
      </c>
      <c r="B20" s="48"/>
      <c r="C20" s="48"/>
      <c r="D20" s="48"/>
      <c r="E20" s="48"/>
      <c r="F20" s="48"/>
      <c r="G20" s="48"/>
      <c r="H20" s="48"/>
      <c r="I20" s="48"/>
      <c r="J20" s="48"/>
      <c r="K20" s="52"/>
      <c r="L20" s="48"/>
      <c r="M20" s="48"/>
      <c r="N20" s="48"/>
      <c r="O20" s="48"/>
      <c r="P20" s="52"/>
      <c r="Q20" s="52"/>
      <c r="R20" s="48"/>
      <c r="S20" s="48"/>
      <c r="T20" s="48"/>
      <c r="U20" s="48"/>
      <c r="V20" s="52"/>
      <c r="W20" s="52"/>
      <c r="X20" s="48"/>
      <c r="Y20" s="48"/>
      <c r="Z20" s="50"/>
    </row>
    <row r="21" spans="1:26" ht="22.8" x14ac:dyDescent="0.3">
      <c r="A21" s="24" t="s">
        <v>32</v>
      </c>
      <c r="B21" s="41">
        <v>5</v>
      </c>
      <c r="C21" s="41">
        <v>59</v>
      </c>
      <c r="D21" s="41">
        <v>19</v>
      </c>
      <c r="E21" s="41">
        <v>40</v>
      </c>
      <c r="F21" s="41">
        <v>27</v>
      </c>
      <c r="G21" s="41">
        <v>87</v>
      </c>
      <c r="H21" s="41">
        <v>2</v>
      </c>
      <c r="I21" s="41">
        <v>9</v>
      </c>
      <c r="J21" s="41">
        <v>0.4</v>
      </c>
      <c r="K21" s="38">
        <v>-0.08</v>
      </c>
      <c r="L21" s="41">
        <v>87</v>
      </c>
      <c r="M21" s="41">
        <v>1</v>
      </c>
      <c r="N21" s="41">
        <v>20</v>
      </c>
      <c r="O21" s="41">
        <v>38</v>
      </c>
      <c r="P21" s="38">
        <v>0.44</v>
      </c>
      <c r="Q21" s="38">
        <v>0.43</v>
      </c>
      <c r="R21" s="41">
        <v>137</v>
      </c>
      <c r="S21" s="41">
        <v>13</v>
      </c>
      <c r="T21" s="41">
        <v>9</v>
      </c>
      <c r="U21" s="41">
        <v>47</v>
      </c>
      <c r="V21" s="38">
        <v>0.34</v>
      </c>
      <c r="W21" s="38">
        <v>0.18</v>
      </c>
      <c r="X21" s="41">
        <v>0</v>
      </c>
      <c r="Y21" s="41">
        <v>10</v>
      </c>
      <c r="Z21" s="44">
        <v>2</v>
      </c>
    </row>
    <row r="22" spans="1:26" x14ac:dyDescent="0.3">
      <c r="A22" s="25" t="s">
        <v>73</v>
      </c>
      <c r="B22" s="42"/>
      <c r="C22" s="42"/>
      <c r="D22" s="42"/>
      <c r="E22" s="42"/>
      <c r="F22" s="42"/>
      <c r="G22" s="42"/>
      <c r="H22" s="42"/>
      <c r="I22" s="42"/>
      <c r="J22" s="42"/>
      <c r="K22" s="39"/>
      <c r="L22" s="42"/>
      <c r="M22" s="42"/>
      <c r="N22" s="42"/>
      <c r="O22" s="42"/>
      <c r="P22" s="39"/>
      <c r="Q22" s="39"/>
      <c r="R22" s="42"/>
      <c r="S22" s="42"/>
      <c r="T22" s="42"/>
      <c r="U22" s="42"/>
      <c r="V22" s="39"/>
      <c r="W22" s="39"/>
      <c r="X22" s="42"/>
      <c r="Y22" s="42"/>
      <c r="Z22" s="45"/>
    </row>
    <row r="23" spans="1:26" ht="15" thickBot="1" x14ac:dyDescent="0.35">
      <c r="A23" s="26" t="s">
        <v>72</v>
      </c>
      <c r="B23" s="43"/>
      <c r="C23" s="43"/>
      <c r="D23" s="43"/>
      <c r="E23" s="43"/>
      <c r="F23" s="43"/>
      <c r="G23" s="43"/>
      <c r="H23" s="43"/>
      <c r="I23" s="43"/>
      <c r="J23" s="43"/>
      <c r="K23" s="40"/>
      <c r="L23" s="43"/>
      <c r="M23" s="43"/>
      <c r="N23" s="43"/>
      <c r="O23" s="43"/>
      <c r="P23" s="40"/>
      <c r="Q23" s="40"/>
      <c r="R23" s="43"/>
      <c r="S23" s="43"/>
      <c r="T23" s="43"/>
      <c r="U23" s="43"/>
      <c r="V23" s="40"/>
      <c r="W23" s="40"/>
      <c r="X23" s="43"/>
      <c r="Y23" s="43"/>
      <c r="Z23" s="46"/>
    </row>
    <row r="25" spans="1:26" s="28" customFormat="1" ht="28.8" x14ac:dyDescent="0.3">
      <c r="A25" s="27" t="s">
        <v>74</v>
      </c>
      <c r="B25" s="28">
        <f>B4-B6-B9-B12-B15-B18-B21</f>
        <v>86</v>
      </c>
      <c r="C25" s="28">
        <f t="shared" ref="C25:Y25" si="0">C4-C6-C9-C12-C15-C18-C21</f>
        <v>1415</v>
      </c>
      <c r="D25" s="28">
        <f t="shared" si="0"/>
        <v>648</v>
      </c>
      <c r="E25" s="28">
        <f t="shared" si="0"/>
        <v>767</v>
      </c>
      <c r="F25" s="28">
        <f t="shared" si="0"/>
        <v>695</v>
      </c>
      <c r="G25" s="28">
        <f t="shared" si="0"/>
        <v>1967</v>
      </c>
      <c r="H25" s="28">
        <f t="shared" si="0"/>
        <v>116</v>
      </c>
      <c r="I25" s="28">
        <f t="shared" si="0"/>
        <v>197</v>
      </c>
      <c r="J25" s="28">
        <f>H25/B25</f>
        <v>1.3488372093023255</v>
      </c>
      <c r="K25" s="29">
        <f>(H25-I25)/G25</f>
        <v>-4.1179461108286734E-2</v>
      </c>
      <c r="L25" s="28">
        <f t="shared" si="0"/>
        <v>1525</v>
      </c>
      <c r="M25" s="28">
        <f t="shared" si="0"/>
        <v>104</v>
      </c>
      <c r="N25" s="28">
        <f t="shared" si="0"/>
        <v>392</v>
      </c>
      <c r="O25" s="28">
        <f t="shared" si="0"/>
        <v>605</v>
      </c>
      <c r="P25" s="29">
        <f>O25/L25</f>
        <v>0.39672131147540984</v>
      </c>
      <c r="Q25" s="29">
        <f>(O25-M25)/L25</f>
        <v>0.32852459016393443</v>
      </c>
      <c r="R25" s="28">
        <f t="shared" si="0"/>
        <v>2695</v>
      </c>
      <c r="S25" s="28">
        <f t="shared" si="0"/>
        <v>255</v>
      </c>
      <c r="T25" s="28">
        <f t="shared" si="0"/>
        <v>164</v>
      </c>
      <c r="U25" s="28">
        <f t="shared" si="0"/>
        <v>1061</v>
      </c>
      <c r="V25" s="29">
        <f>U25/R25</f>
        <v>0.39369202226345085</v>
      </c>
      <c r="W25" s="29">
        <f>(U25-S25-T25)/R25</f>
        <v>0.23821892393320965</v>
      </c>
      <c r="X25" s="28">
        <f t="shared" si="0"/>
        <v>0</v>
      </c>
      <c r="Y25" s="28">
        <f t="shared" si="0"/>
        <v>238</v>
      </c>
      <c r="Z25" s="28">
        <f>Y25/B25</f>
        <v>2.7674418604651163</v>
      </c>
    </row>
  </sheetData>
  <mergeCells count="155">
    <mergeCell ref="S21:S23"/>
    <mergeCell ref="T21:T23"/>
    <mergeCell ref="U21:U23"/>
    <mergeCell ref="Y18:Y20"/>
    <mergeCell ref="Z18:Z20"/>
    <mergeCell ref="B21:B23"/>
    <mergeCell ref="C21:C23"/>
    <mergeCell ref="D21:D23"/>
    <mergeCell ref="E21:E23"/>
    <mergeCell ref="F21:F23"/>
    <mergeCell ref="G21:G23"/>
    <mergeCell ref="H21:H23"/>
    <mergeCell ref="I21:I23"/>
    <mergeCell ref="S18:S20"/>
    <mergeCell ref="T18:T20"/>
    <mergeCell ref="U18:U20"/>
    <mergeCell ref="V18:V20"/>
    <mergeCell ref="W18:W20"/>
    <mergeCell ref="X18:X20"/>
    <mergeCell ref="M18:M20"/>
    <mergeCell ref="N18:N20"/>
    <mergeCell ref="V21:V23"/>
    <mergeCell ref="W21:W23"/>
    <mergeCell ref="X21:X23"/>
    <mergeCell ref="Y21:Y23"/>
    <mergeCell ref="Z21:Z23"/>
    <mergeCell ref="P21:P23"/>
    <mergeCell ref="Q18:Q20"/>
    <mergeCell ref="R18:R20"/>
    <mergeCell ref="G18:G20"/>
    <mergeCell ref="H18:H20"/>
    <mergeCell ref="I18:I20"/>
    <mergeCell ref="J18:J20"/>
    <mergeCell ref="K18:K20"/>
    <mergeCell ref="L18:L20"/>
    <mergeCell ref="J21:J23"/>
    <mergeCell ref="K21:K23"/>
    <mergeCell ref="L21:L23"/>
    <mergeCell ref="M21:M23"/>
    <mergeCell ref="N21:N23"/>
    <mergeCell ref="O21:O23"/>
    <mergeCell ref="Q21:Q23"/>
    <mergeCell ref="R21:R23"/>
    <mergeCell ref="V15:V17"/>
    <mergeCell ref="W15:W17"/>
    <mergeCell ref="X15:X17"/>
    <mergeCell ref="Y15:Y17"/>
    <mergeCell ref="Z15:Z17"/>
    <mergeCell ref="B18:B20"/>
    <mergeCell ref="C18:C20"/>
    <mergeCell ref="D18:D20"/>
    <mergeCell ref="E18:E20"/>
    <mergeCell ref="F18:F20"/>
    <mergeCell ref="P15:P17"/>
    <mergeCell ref="Q15:Q17"/>
    <mergeCell ref="R15:R17"/>
    <mergeCell ref="S15:S17"/>
    <mergeCell ref="T15:T17"/>
    <mergeCell ref="U15:U17"/>
    <mergeCell ref="J15:J17"/>
    <mergeCell ref="K15:K17"/>
    <mergeCell ref="L15:L17"/>
    <mergeCell ref="M15:M17"/>
    <mergeCell ref="N15:N17"/>
    <mergeCell ref="O15:O17"/>
    <mergeCell ref="O18:O20"/>
    <mergeCell ref="P18:P20"/>
    <mergeCell ref="B15:B17"/>
    <mergeCell ref="C15:C17"/>
    <mergeCell ref="D15:D17"/>
    <mergeCell ref="E15:E17"/>
    <mergeCell ref="F15:F17"/>
    <mergeCell ref="G15:G17"/>
    <mergeCell ref="H15:H17"/>
    <mergeCell ref="I15:I17"/>
    <mergeCell ref="S12:S14"/>
    <mergeCell ref="M12:M14"/>
    <mergeCell ref="N12:N14"/>
    <mergeCell ref="O12:O14"/>
    <mergeCell ref="P12:P14"/>
    <mergeCell ref="Q12:Q14"/>
    <mergeCell ref="R12:R14"/>
    <mergeCell ref="G12:G14"/>
    <mergeCell ref="H12:H14"/>
    <mergeCell ref="V9:V11"/>
    <mergeCell ref="W9:W11"/>
    <mergeCell ref="X9:X11"/>
    <mergeCell ref="Y9:Y11"/>
    <mergeCell ref="Z9:Z11"/>
    <mergeCell ref="T9:T11"/>
    <mergeCell ref="U9:U11"/>
    <mergeCell ref="Y12:Y14"/>
    <mergeCell ref="Z12:Z14"/>
    <mergeCell ref="T12:T14"/>
    <mergeCell ref="U12:U14"/>
    <mergeCell ref="V12:V14"/>
    <mergeCell ref="W12:W14"/>
    <mergeCell ref="X12:X14"/>
    <mergeCell ref="S9:S11"/>
    <mergeCell ref="J9:J11"/>
    <mergeCell ref="K9:K11"/>
    <mergeCell ref="L9:L11"/>
    <mergeCell ref="M9:M11"/>
    <mergeCell ref="N9:N11"/>
    <mergeCell ref="O9:O11"/>
    <mergeCell ref="I12:I14"/>
    <mergeCell ref="J12:J14"/>
    <mergeCell ref="K12:K14"/>
    <mergeCell ref="L12:L14"/>
    <mergeCell ref="P6:P8"/>
    <mergeCell ref="Q6:Q8"/>
    <mergeCell ref="R6:R8"/>
    <mergeCell ref="G6:G8"/>
    <mergeCell ref="H6:H8"/>
    <mergeCell ref="B12:B14"/>
    <mergeCell ref="C12:C14"/>
    <mergeCell ref="D12:D14"/>
    <mergeCell ref="E12:E14"/>
    <mergeCell ref="F12:F14"/>
    <mergeCell ref="P9:P11"/>
    <mergeCell ref="Q9:Q11"/>
    <mergeCell ref="R9:R11"/>
    <mergeCell ref="C2:F2"/>
    <mergeCell ref="G2:K2"/>
    <mergeCell ref="L2:Q2"/>
    <mergeCell ref="R2:W2"/>
    <mergeCell ref="X2:Z2"/>
    <mergeCell ref="Y6:Y8"/>
    <mergeCell ref="Z6:Z8"/>
    <mergeCell ref="B9:B11"/>
    <mergeCell ref="C9:C11"/>
    <mergeCell ref="D9:D11"/>
    <mergeCell ref="E9:E11"/>
    <mergeCell ref="F9:F11"/>
    <mergeCell ref="G9:G11"/>
    <mergeCell ref="H9:H11"/>
    <mergeCell ref="I9:I11"/>
    <mergeCell ref="S6:S8"/>
    <mergeCell ref="T6:T8"/>
    <mergeCell ref="U6:U8"/>
    <mergeCell ref="V6:V8"/>
    <mergeCell ref="W6:W8"/>
    <mergeCell ref="X6:X8"/>
    <mergeCell ref="M6:M8"/>
    <mergeCell ref="N6:N8"/>
    <mergeCell ref="O6:O8"/>
    <mergeCell ref="B6:B8"/>
    <mergeCell ref="C6:C8"/>
    <mergeCell ref="D6:D8"/>
    <mergeCell ref="E6:E8"/>
    <mergeCell ref="F6:F8"/>
    <mergeCell ref="I6:I8"/>
    <mergeCell ref="J6:J8"/>
    <mergeCell ref="K6:K8"/>
    <mergeCell ref="L6:L8"/>
  </mergeCells>
  <pageMargins left="0.7" right="0.7" top="0.75" bottom="0.75" header="0.3" footer="0.3"/>
  <ignoredErrors>
    <ignoredError sqref="J25 P25 V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2018-19</vt:lpstr>
      <vt:lpstr>Fase Regular</vt:lpstr>
      <vt:lpstr>Feel Volley Alcobendas</vt:lpstr>
      <vt:lpstr>Dimurol Libbys La Laguna</vt:lpstr>
      <vt:lpstr>Minis Arluy Logroño</vt:lpstr>
      <vt:lpstr>CVB Barça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Portatil</dc:creator>
  <cp:lastModifiedBy>ana solis garcia</cp:lastModifiedBy>
  <dcterms:created xsi:type="dcterms:W3CDTF">2022-04-13T09:56:06Z</dcterms:created>
  <dcterms:modified xsi:type="dcterms:W3CDTF">2022-04-19T11:16:09Z</dcterms:modified>
</cp:coreProperties>
</file>