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0b72cad2a8caae/Escritorio/universidad/quinto/tfg/MemoriaTFE/datos/"/>
    </mc:Choice>
  </mc:AlternateContent>
  <xr:revisionPtr revIDLastSave="392" documentId="8_{AA9F85F8-972D-46E9-A0A9-6F1EB80B387A}" xr6:coauthVersionLast="47" xr6:coauthVersionMax="47" xr10:uidLastSave="{AFD421C7-3C51-46F2-B101-83847CB643CB}"/>
  <bookViews>
    <workbookView xWindow="-108" yWindow="-108" windowWidth="23256" windowHeight="12576" activeTab="2" xr2:uid="{753B914F-82E2-4D09-B109-703BEFCAC532}"/>
  </bookViews>
  <sheets>
    <sheet name="2020_21" sheetId="2" r:id="rId1"/>
    <sheet name="FASE REGULAR" sheetId="4" r:id="rId2"/>
    <sheet name="Avarca de Menorca" sheetId="9" r:id="rId3"/>
    <sheet name="Sanaya Libby's La Laguna" sheetId="8" r:id="rId4"/>
    <sheet name="CV CCO 7 LAS PALMAS" sheetId="7" r:id="rId5"/>
    <sheet name="Kiele_socuellanos" sheetId="3" r:id="rId6"/>
    <sheet name="Feel voley Alcobendas" sheetId="6" r:id="rId7"/>
    <sheet name="Sant-Cugat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8" l="1"/>
  <c r="Y22" i="9"/>
  <c r="X22" i="9"/>
  <c r="S22" i="9"/>
  <c r="T22" i="9"/>
  <c r="U22" i="9"/>
  <c r="W22" i="9" s="1"/>
  <c r="R22" i="9"/>
  <c r="V22" i="9" s="1"/>
  <c r="M22" i="9"/>
  <c r="N22" i="9"/>
  <c r="O22" i="9"/>
  <c r="L22" i="9"/>
  <c r="C22" i="9"/>
  <c r="D22" i="9"/>
  <c r="E22" i="9"/>
  <c r="F22" i="9"/>
  <c r="G22" i="9"/>
  <c r="H22" i="9"/>
  <c r="I22" i="9"/>
  <c r="B22" i="9"/>
  <c r="Q22" i="9"/>
  <c r="K22" i="9"/>
  <c r="Z22" i="9"/>
  <c r="Y25" i="8"/>
  <c r="X25" i="8"/>
  <c r="S25" i="8"/>
  <c r="T25" i="8"/>
  <c r="U25" i="8"/>
  <c r="R25" i="8"/>
  <c r="M25" i="8"/>
  <c r="N25" i="8"/>
  <c r="O25" i="8"/>
  <c r="L25" i="8"/>
  <c r="I25" i="8"/>
  <c r="C25" i="8"/>
  <c r="D25" i="8"/>
  <c r="E25" i="8"/>
  <c r="F25" i="8"/>
  <c r="G25" i="8"/>
  <c r="H25" i="8"/>
  <c r="K25" i="8" s="1"/>
  <c r="B28" i="7"/>
  <c r="Y28" i="7"/>
  <c r="Z28" i="7" s="1"/>
  <c r="X28" i="7"/>
  <c r="U28" i="7"/>
  <c r="V28" i="7" s="1"/>
  <c r="T28" i="7"/>
  <c r="S28" i="7"/>
  <c r="W28" i="7" s="1"/>
  <c r="R28" i="7"/>
  <c r="O28" i="7"/>
  <c r="Q28" i="7" s="1"/>
  <c r="N28" i="7"/>
  <c r="M28" i="7"/>
  <c r="L28" i="7"/>
  <c r="I28" i="7"/>
  <c r="H28" i="7"/>
  <c r="J28" i="7" s="1"/>
  <c r="G28" i="7"/>
  <c r="K28" i="7" s="1"/>
  <c r="F28" i="7"/>
  <c r="E28" i="7"/>
  <c r="D28" i="7"/>
  <c r="C28" i="7"/>
  <c r="Y28" i="6"/>
  <c r="X28" i="6"/>
  <c r="S28" i="6"/>
  <c r="T28" i="6"/>
  <c r="U28" i="6"/>
  <c r="V28" i="6" s="1"/>
  <c r="R28" i="6"/>
  <c r="M28" i="6"/>
  <c r="N28" i="6"/>
  <c r="O28" i="6"/>
  <c r="L28" i="6"/>
  <c r="B28" i="6"/>
  <c r="H28" i="6"/>
  <c r="I28" i="6"/>
  <c r="C28" i="6"/>
  <c r="D28" i="6"/>
  <c r="E28" i="6"/>
  <c r="F28" i="6"/>
  <c r="G28" i="6"/>
  <c r="K28" i="6" s="1"/>
  <c r="J28" i="6"/>
  <c r="Z14" i="5"/>
  <c r="Y14" i="5"/>
  <c r="X14" i="5"/>
  <c r="S14" i="5"/>
  <c r="T14" i="5"/>
  <c r="U14" i="5"/>
  <c r="R14" i="5"/>
  <c r="V14" i="5" s="1"/>
  <c r="M14" i="5"/>
  <c r="N14" i="5"/>
  <c r="O14" i="5"/>
  <c r="L14" i="5"/>
  <c r="K14" i="5"/>
  <c r="J14" i="5"/>
  <c r="G14" i="5"/>
  <c r="H14" i="5"/>
  <c r="I14" i="5"/>
  <c r="F14" i="5"/>
  <c r="C14" i="5"/>
  <c r="D14" i="5"/>
  <c r="E14" i="5"/>
  <c r="B14" i="5"/>
  <c r="B16" i="3"/>
  <c r="W14" i="5"/>
  <c r="Z16" i="3"/>
  <c r="W16" i="3"/>
  <c r="V16" i="3"/>
  <c r="Q16" i="3"/>
  <c r="P16" i="3"/>
  <c r="K16" i="3"/>
  <c r="J16" i="3"/>
  <c r="C16" i="3"/>
  <c r="D16" i="3"/>
  <c r="E16" i="3"/>
  <c r="F16" i="3"/>
  <c r="G16" i="3"/>
  <c r="H16" i="3"/>
  <c r="I16" i="3"/>
  <c r="L16" i="3"/>
  <c r="M16" i="3"/>
  <c r="N16" i="3"/>
  <c r="O16" i="3"/>
  <c r="R16" i="3"/>
  <c r="S16" i="3"/>
  <c r="T16" i="3"/>
  <c r="U16" i="3"/>
  <c r="X16" i="3"/>
  <c r="Y16" i="3"/>
  <c r="P22" i="9" l="1"/>
  <c r="J22" i="9"/>
  <c r="W25" i="8"/>
  <c r="P25" i="8"/>
  <c r="Q25" i="8"/>
  <c r="Z25" i="8"/>
  <c r="J25" i="8"/>
  <c r="V25" i="8"/>
  <c r="P28" i="7"/>
  <c r="W28" i="6"/>
  <c r="Q28" i="6"/>
  <c r="Z28" i="6"/>
  <c r="P28" i="6"/>
  <c r="Q14" i="5"/>
  <c r="P14" i="5"/>
</calcChain>
</file>

<file path=xl/sharedStrings.xml><?xml version="1.0" encoding="utf-8"?>
<sst xmlns="http://schemas.openxmlformats.org/spreadsheetml/2006/main" count="428" uniqueCount="68">
  <si>
    <t>Feel Volley Alcobendas</t>
  </si>
  <si>
    <t>Avarca de Menorca</t>
  </si>
  <si>
    <t xml:space="preserve">Cajasol Juvasa </t>
  </si>
  <si>
    <t>DSV CV Sant Cugat</t>
  </si>
  <si>
    <t>Tot</t>
  </si>
  <si>
    <t>BP</t>
  </si>
  <si>
    <t>G</t>
  </si>
  <si>
    <t>G-P</t>
  </si>
  <si>
    <t>Pts</t>
  </si>
  <si>
    <t>Err</t>
  </si>
  <si>
    <t>Efic</t>
  </si>
  <si>
    <t>Neg.</t>
  </si>
  <si>
    <t>Exc.</t>
  </si>
  <si>
    <t>Exc.%</t>
  </si>
  <si>
    <t>Blo</t>
  </si>
  <si>
    <t>Red</t>
  </si>
  <si>
    <t>Equipo</t>
  </si>
  <si>
    <t>Puntos</t>
  </si>
  <si>
    <t>Jugados</t>
  </si>
  <si>
    <t>Saque</t>
  </si>
  <si>
    <t>Recepción</t>
  </si>
  <si>
    <t>Ataque</t>
  </si>
  <si>
    <t>Bloqueo</t>
  </si>
  <si>
    <t xml:space="preserve">CV CCO 7 PALMAS </t>
  </si>
  <si>
    <t>Sanaya Libby's La Laguna</t>
  </si>
  <si>
    <t>Kiele Socuellamos</t>
  </si>
  <si>
    <t>Osacc Haro Rioja Voley</t>
  </si>
  <si>
    <t>Arenal Emevé</t>
  </si>
  <si>
    <t>CV Sayre CC La Ballena</t>
  </si>
  <si>
    <t>Madrid Chamberí</t>
  </si>
  <si>
    <t>AD Algar Surmenor</t>
  </si>
  <si>
    <t>Partidos</t>
  </si>
  <si>
    <t>Sets</t>
  </si>
  <si>
    <t>P-Total</t>
  </si>
  <si>
    <t>Saque-Efic</t>
  </si>
  <si>
    <t>Saque-Pts por set</t>
  </si>
  <si>
    <t>Saque-Err</t>
  </si>
  <si>
    <t>Saque-Pts</t>
  </si>
  <si>
    <t>Saque-Tot</t>
  </si>
  <si>
    <t>Recep-Tot</t>
  </si>
  <si>
    <t>Recep-Err</t>
  </si>
  <si>
    <t>Recep-Neg.</t>
  </si>
  <si>
    <t>Recep-Exc.</t>
  </si>
  <si>
    <t>Recep-Exc.%</t>
  </si>
  <si>
    <t>Recep-Efic</t>
  </si>
  <si>
    <t>Ataque-Tot</t>
  </si>
  <si>
    <t>Ataque-Err</t>
  </si>
  <si>
    <t>Ataque-Blo</t>
  </si>
  <si>
    <t>Ataque-Exc.</t>
  </si>
  <si>
    <t>Ataque-Exc. %</t>
  </si>
  <si>
    <t>Ataque-Efic</t>
  </si>
  <si>
    <t>Bloqueo-Red</t>
  </si>
  <si>
    <t>Bloqueo-Pts</t>
  </si>
  <si>
    <t>Bloqueo-Puntos por set</t>
  </si>
  <si>
    <t>Fecha</t>
  </si>
  <si>
    <t>Sets jugados</t>
  </si>
  <si>
    <t>Pts por set</t>
  </si>
  <si>
    <t>Exc. %</t>
  </si>
  <si>
    <t>Puntos por set</t>
  </si>
  <si>
    <t>Totales</t>
  </si>
  <si>
    <t>%</t>
  </si>
  <si>
    <t>-</t>
  </si>
  <si>
    <t>CV Kiele</t>
  </si>
  <si>
    <t>----------</t>
  </si>
  <si>
    <t>TOTAL FASE REGULAR</t>
  </si>
  <si>
    <t>Total Fase Regular</t>
  </si>
  <si>
    <t>CV CCO 7 PALMAS</t>
  </si>
  <si>
    <t>Total fase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</si>
</sst>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Open Sans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7"/>
      <color rgb="FF333333"/>
      <name val="Open Sans"/>
      <family val="2"/>
    </font>
    <font>
      <u/>
      <sz val="9"/>
      <color rgb="FF444444"/>
      <name val="Open Sans"/>
      <family val="2"/>
    </font>
    <font>
      <sz val="7"/>
      <name val="Open Sans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333333"/>
      <name val="Open Sans"/>
      <family val="2"/>
    </font>
    <font>
      <sz val="7"/>
      <color rgb="FF444444"/>
      <name val="Open Sans"/>
      <family val="2"/>
    </font>
    <font>
      <sz val="3"/>
      <color rgb="FF444444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EB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DEDEDE"/>
      </left>
      <right/>
      <top style="thin">
        <color theme="0" tint="-0.249977111117893"/>
      </top>
      <bottom style="medium">
        <color rgb="FFDEDEDE"/>
      </bottom>
      <diagonal/>
    </border>
    <border>
      <left/>
      <right style="medium">
        <color rgb="FFDEDEDE"/>
      </right>
      <top style="thin">
        <color theme="0" tint="-0.249977111117893"/>
      </top>
      <bottom style="medium">
        <color rgb="FFDEDEDE"/>
      </bottom>
      <diagonal/>
    </border>
    <border>
      <left/>
      <right/>
      <top style="thin">
        <color theme="0" tint="-0.249977111117893"/>
      </top>
      <bottom style="medium">
        <color rgb="FFDEDEDE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 style="medium">
        <color rgb="FFDEDEDE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6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9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1" fillId="8" borderId="9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" fillId="0" borderId="0" xfId="0" applyFont="1"/>
    <xf numFmtId="0" fontId="1" fillId="10" borderId="0" xfId="0" applyFont="1" applyFill="1" applyAlignment="1">
      <alignment wrapText="1"/>
    </xf>
    <xf numFmtId="0" fontId="1" fillId="10" borderId="0" xfId="0" applyFont="1" applyFill="1"/>
    <xf numFmtId="2" fontId="1" fillId="10" borderId="0" xfId="0" applyNumberFormat="1" applyFont="1" applyFill="1"/>
    <xf numFmtId="164" fontId="1" fillId="10" borderId="0" xfId="0" applyNumberFormat="1" applyFont="1" applyFill="1"/>
    <xf numFmtId="9" fontId="1" fillId="10" borderId="0" xfId="2" applyFont="1" applyFill="1"/>
    <xf numFmtId="0" fontId="0" fillId="10" borderId="0" xfId="0" applyFill="1"/>
    <xf numFmtId="9" fontId="0" fillId="10" borderId="0" xfId="2" applyFont="1" applyFill="1"/>
    <xf numFmtId="0" fontId="0" fillId="10" borderId="0" xfId="0" applyFill="1" applyAlignment="1">
      <alignment wrapText="1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9" fontId="2" fillId="8" borderId="14" xfId="0" applyNumberFormat="1" applyFont="1" applyFill="1" applyBorder="1" applyAlignment="1">
      <alignment horizontal="center" vertical="center"/>
    </xf>
    <xf numFmtId="9" fontId="2" fillId="8" borderId="12" xfId="0" applyNumberFormat="1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9" fontId="2" fillId="9" borderId="14" xfId="0" applyNumberFormat="1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9" borderId="13" xfId="0" applyNumberFormat="1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_Main$ctl13$RG_Stats_Recap$ctl00$ctl18$LNKBT_Team','')" TargetMode="External"/><Relationship Id="rId3" Type="http://schemas.openxmlformats.org/officeDocument/2006/relationships/hyperlink" Target="javascript:__doPostBack('ctl00$Content_Main$ctl13$RG_Stats_Recap$ctl00$ctl08$LNKBT_Team','')" TargetMode="External"/><Relationship Id="rId7" Type="http://schemas.openxmlformats.org/officeDocument/2006/relationships/hyperlink" Target="javascript:__doPostBack('ctl00$Content_Main$ctl13$RG_Stats_Recap$ctl00$ctl16$LNKBT_Team','')" TargetMode="External"/><Relationship Id="rId12" Type="http://schemas.openxmlformats.org/officeDocument/2006/relationships/hyperlink" Target="javascript:__doPostBack('ctl00$Content_Main$ctl13$RG_Stats_Recap$ctl00$ctl26$LNKBT_Team','')" TargetMode="External"/><Relationship Id="rId2" Type="http://schemas.openxmlformats.org/officeDocument/2006/relationships/hyperlink" Target="javascript:__doPostBack('ctl00$Content_Main$ctl13$RG_Stats_Recap$ctl00$ctl06$LNKBT_Team','')" TargetMode="External"/><Relationship Id="rId1" Type="http://schemas.openxmlformats.org/officeDocument/2006/relationships/hyperlink" Target="javascript:__doPostBack('ctl00$Content_Main$ctl13$RG_Stats_Recap$ctl00$ctl04$LNKBT_Team','')" TargetMode="External"/><Relationship Id="rId6" Type="http://schemas.openxmlformats.org/officeDocument/2006/relationships/hyperlink" Target="javascript:__doPostBack('ctl00$Content_Main$ctl13$RG_Stats_Recap$ctl00$ctl14$LNKBT_Team','')" TargetMode="External"/><Relationship Id="rId11" Type="http://schemas.openxmlformats.org/officeDocument/2006/relationships/hyperlink" Target="javascript:__doPostBack('ctl00$Content_Main$ctl13$RG_Stats_Recap$ctl00$ctl24$LNKBT_Team','')" TargetMode="External"/><Relationship Id="rId5" Type="http://schemas.openxmlformats.org/officeDocument/2006/relationships/hyperlink" Target="javascript:__doPostBack('ctl00$Content_Main$ctl13$RG_Stats_Recap$ctl00$ctl12$LNKBT_Team','')" TargetMode="External"/><Relationship Id="rId10" Type="http://schemas.openxmlformats.org/officeDocument/2006/relationships/hyperlink" Target="javascript:__doPostBack('ctl00$Content_Main$ctl13$RG_Stats_Recap$ctl00$ctl22$LNKBT_Team','')" TargetMode="External"/><Relationship Id="rId4" Type="http://schemas.openxmlformats.org/officeDocument/2006/relationships/hyperlink" Target="javascript:__doPostBack('ctl00$Content_Main$ctl13$RG_Stats_Recap$ctl00$ctl10$LNKBT_Team','')" TargetMode="External"/><Relationship Id="rId9" Type="http://schemas.openxmlformats.org/officeDocument/2006/relationships/hyperlink" Target="javascript:__doPostBack('ctl00$Content_Main$ctl13$RG_Stats_Recap$ctl00$ctl20$LNKBT_Team',''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_Main$ctl13$RG_Stats_Recap$ctl00$ctl18$LNKBT_Team','')" TargetMode="External"/><Relationship Id="rId3" Type="http://schemas.openxmlformats.org/officeDocument/2006/relationships/hyperlink" Target="javascript:__doPostBack('ctl00$Content_Main$ctl13$RG_Stats_Recap$ctl00$ctl08$LNKBT_Team','')" TargetMode="External"/><Relationship Id="rId7" Type="http://schemas.openxmlformats.org/officeDocument/2006/relationships/hyperlink" Target="javascript:__doPostBack('ctl00$Content_Main$ctl13$RG_Stats_Recap$ctl00$ctl16$LNKBT_Team','')" TargetMode="External"/><Relationship Id="rId12" Type="http://schemas.openxmlformats.org/officeDocument/2006/relationships/hyperlink" Target="javascript:__doPostBack('ctl00$Content_Main$ctl13$RG_Stats_Recap$ctl00$ctl26$LNKBT_Team','')" TargetMode="External"/><Relationship Id="rId2" Type="http://schemas.openxmlformats.org/officeDocument/2006/relationships/hyperlink" Target="javascript:__doPostBack('ctl00$Content_Main$ctl13$RG_Stats_Recap$ctl00$ctl06$LNKBT_Team','')" TargetMode="External"/><Relationship Id="rId1" Type="http://schemas.openxmlformats.org/officeDocument/2006/relationships/hyperlink" Target="javascript:__doPostBack('ctl00$Content_Main$ctl13$RG_Stats_Recap$ctl00$ctl04$LNKBT_Team','')" TargetMode="External"/><Relationship Id="rId6" Type="http://schemas.openxmlformats.org/officeDocument/2006/relationships/hyperlink" Target="javascript:__doPostBack('ctl00$Content_Main$ctl13$RG_Stats_Recap$ctl00$ctl14$LNKBT_Team','')" TargetMode="External"/><Relationship Id="rId11" Type="http://schemas.openxmlformats.org/officeDocument/2006/relationships/hyperlink" Target="javascript:__doPostBack('ctl00$Content_Main$ctl13$RG_Stats_Recap$ctl00$ctl24$LNKBT_Team','')" TargetMode="External"/><Relationship Id="rId5" Type="http://schemas.openxmlformats.org/officeDocument/2006/relationships/hyperlink" Target="javascript:__doPostBack('ctl00$Content_Main$ctl13$RG_Stats_Recap$ctl00$ctl12$LNKBT_Team','')" TargetMode="External"/><Relationship Id="rId10" Type="http://schemas.openxmlformats.org/officeDocument/2006/relationships/hyperlink" Target="javascript:__doPostBack('ctl00$Content_Main$ctl13$RG_Stats_Recap$ctl00$ctl22$LNKBT_Team','')" TargetMode="External"/><Relationship Id="rId4" Type="http://schemas.openxmlformats.org/officeDocument/2006/relationships/hyperlink" Target="javascript:__doPostBack('ctl00$Content_Main$ctl13$RG_Stats_Recap$ctl00$ctl10$LNKBT_Team','')" TargetMode="External"/><Relationship Id="rId9" Type="http://schemas.openxmlformats.org/officeDocument/2006/relationships/hyperlink" Target="javascript:__doPostBack('ctl00$Content_Main$ctl13$RG_Stats_Recap$ctl00$ctl20$LNKBT_Team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1C0C-91A0-425E-8364-B06B175A1CAA}">
  <dimension ref="A1:AA16"/>
  <sheetViews>
    <sheetView zoomScale="68" zoomScaleNormal="68" workbookViewId="0">
      <selection activeCell="C14" sqref="C14"/>
    </sheetView>
  </sheetViews>
  <sheetFormatPr baseColWidth="10" defaultRowHeight="14.4" x14ac:dyDescent="0.3"/>
  <cols>
    <col min="1" max="16384" width="11.5546875" style="4"/>
  </cols>
  <sheetData>
    <row r="1" spans="1:27" x14ac:dyDescent="0.3">
      <c r="V1" s="11"/>
    </row>
    <row r="3" spans="1:27" s="7" customFormat="1" ht="15" thickBot="1" x14ac:dyDescent="0.35">
      <c r="A3" s="10" t="s">
        <v>16</v>
      </c>
      <c r="B3" s="36" t="s">
        <v>18</v>
      </c>
      <c r="C3" s="39"/>
      <c r="D3" s="36" t="s">
        <v>17</v>
      </c>
      <c r="E3" s="37"/>
      <c r="F3" s="37"/>
      <c r="G3" s="39"/>
      <c r="H3" s="36" t="s">
        <v>19</v>
      </c>
      <c r="I3" s="37"/>
      <c r="J3" s="37"/>
      <c r="K3" s="37"/>
      <c r="L3" s="39"/>
      <c r="M3" s="36" t="s">
        <v>20</v>
      </c>
      <c r="N3" s="37"/>
      <c r="O3" s="37"/>
      <c r="P3" s="37"/>
      <c r="Q3" s="37"/>
      <c r="R3" s="39"/>
      <c r="S3" s="36" t="s">
        <v>21</v>
      </c>
      <c r="T3" s="37"/>
      <c r="U3" s="37"/>
      <c r="V3" s="37"/>
      <c r="W3" s="37"/>
      <c r="X3" s="39"/>
      <c r="Y3" s="36" t="s">
        <v>22</v>
      </c>
      <c r="Z3" s="37"/>
      <c r="AA3" s="38"/>
    </row>
    <row r="4" spans="1:27" s="9" customFormat="1" ht="22.8" x14ac:dyDescent="0.3">
      <c r="A4" s="8" t="s">
        <v>16</v>
      </c>
      <c r="B4" s="8" t="s">
        <v>31</v>
      </c>
      <c r="C4" s="8" t="s">
        <v>32</v>
      </c>
      <c r="D4" s="8" t="s">
        <v>33</v>
      </c>
      <c r="E4" s="8" t="s">
        <v>5</v>
      </c>
      <c r="F4" s="8" t="s">
        <v>6</v>
      </c>
      <c r="G4" s="8" t="s">
        <v>7</v>
      </c>
      <c r="H4" s="8" t="s">
        <v>38</v>
      </c>
      <c r="I4" s="8" t="s">
        <v>37</v>
      </c>
      <c r="J4" s="8" t="s">
        <v>36</v>
      </c>
      <c r="K4" s="8" t="s">
        <v>35</v>
      </c>
      <c r="L4" s="8" t="s">
        <v>34</v>
      </c>
      <c r="M4" s="8" t="s">
        <v>39</v>
      </c>
      <c r="N4" s="8" t="s">
        <v>40</v>
      </c>
      <c r="O4" s="8" t="s">
        <v>41</v>
      </c>
      <c r="P4" s="8" t="s">
        <v>42</v>
      </c>
      <c r="Q4" s="8" t="s">
        <v>43</v>
      </c>
      <c r="R4" s="8" t="s">
        <v>44</v>
      </c>
      <c r="S4" s="8" t="s">
        <v>45</v>
      </c>
      <c r="T4" s="8" t="s">
        <v>46</v>
      </c>
      <c r="U4" s="8" t="s">
        <v>47</v>
      </c>
      <c r="V4" s="8" t="s">
        <v>48</v>
      </c>
      <c r="W4" s="8" t="s">
        <v>49</v>
      </c>
      <c r="X4" s="8" t="s">
        <v>50</v>
      </c>
      <c r="Y4" s="8" t="s">
        <v>51</v>
      </c>
      <c r="Z4" s="8" t="s">
        <v>52</v>
      </c>
      <c r="AA4" s="8" t="s">
        <v>53</v>
      </c>
    </row>
    <row r="5" spans="1:27" ht="28.8" x14ac:dyDescent="0.3">
      <c r="A5" s="6" t="s">
        <v>23</v>
      </c>
      <c r="B5" s="1">
        <v>29</v>
      </c>
      <c r="C5" s="1">
        <v>111</v>
      </c>
      <c r="D5" s="1">
        <v>1925</v>
      </c>
      <c r="E5" s="1">
        <v>842</v>
      </c>
      <c r="F5" s="1">
        <v>1083</v>
      </c>
      <c r="G5" s="1">
        <v>931</v>
      </c>
      <c r="H5" s="1">
        <v>2509</v>
      </c>
      <c r="I5" s="1">
        <v>209</v>
      </c>
      <c r="J5" s="1">
        <v>338</v>
      </c>
      <c r="K5" s="1">
        <v>1.9</v>
      </c>
      <c r="L5" s="2">
        <v>-0.05</v>
      </c>
      <c r="M5" s="1">
        <v>2037</v>
      </c>
      <c r="N5" s="1">
        <v>82</v>
      </c>
      <c r="O5" s="1">
        <v>521</v>
      </c>
      <c r="P5" s="1">
        <v>794</v>
      </c>
      <c r="Q5" s="2">
        <v>0.39</v>
      </c>
      <c r="R5" s="2">
        <v>0.35</v>
      </c>
      <c r="S5" s="1">
        <v>3650</v>
      </c>
      <c r="T5" s="1">
        <v>311</v>
      </c>
      <c r="U5" s="1">
        <v>263</v>
      </c>
      <c r="V5" s="1">
        <v>1443</v>
      </c>
      <c r="W5" s="2">
        <v>0.4</v>
      </c>
      <c r="X5" s="2">
        <v>0.24</v>
      </c>
      <c r="Y5" s="1">
        <v>102</v>
      </c>
      <c r="Z5" s="1">
        <v>273</v>
      </c>
      <c r="AA5" s="3">
        <v>2.5</v>
      </c>
    </row>
    <row r="6" spans="1:27" ht="28.8" x14ac:dyDescent="0.3">
      <c r="A6" s="6" t="s">
        <v>0</v>
      </c>
      <c r="B6" s="1">
        <v>29</v>
      </c>
      <c r="C6" s="1">
        <v>115</v>
      </c>
      <c r="D6" s="1">
        <v>1848</v>
      </c>
      <c r="E6" s="1">
        <v>777</v>
      </c>
      <c r="F6" s="1">
        <v>1071</v>
      </c>
      <c r="G6" s="1">
        <v>954</v>
      </c>
      <c r="H6" s="1">
        <v>2559</v>
      </c>
      <c r="I6" s="1">
        <v>101</v>
      </c>
      <c r="J6" s="1">
        <v>183</v>
      </c>
      <c r="K6" s="1">
        <v>0.9</v>
      </c>
      <c r="L6" s="2">
        <v>-0.03</v>
      </c>
      <c r="M6" s="1">
        <v>2179</v>
      </c>
      <c r="N6" s="1">
        <v>149</v>
      </c>
      <c r="O6" s="1">
        <v>591</v>
      </c>
      <c r="P6" s="1">
        <v>790</v>
      </c>
      <c r="Q6" s="2">
        <v>0.36</v>
      </c>
      <c r="R6" s="2">
        <v>0.28999999999999998</v>
      </c>
      <c r="S6" s="1">
        <v>3921</v>
      </c>
      <c r="T6" s="1">
        <v>307</v>
      </c>
      <c r="U6" s="1">
        <v>255</v>
      </c>
      <c r="V6" s="1">
        <v>1411</v>
      </c>
      <c r="W6" s="2">
        <v>0.36</v>
      </c>
      <c r="X6" s="2">
        <v>0.22</v>
      </c>
      <c r="Y6" s="1">
        <v>240</v>
      </c>
      <c r="Z6" s="1">
        <v>336</v>
      </c>
      <c r="AA6" s="3">
        <v>2.9</v>
      </c>
    </row>
    <row r="7" spans="1:27" ht="43.2" x14ac:dyDescent="0.3">
      <c r="A7" s="6" t="s">
        <v>24</v>
      </c>
      <c r="B7" s="1">
        <v>28</v>
      </c>
      <c r="C7" s="1">
        <v>110</v>
      </c>
      <c r="D7" s="1">
        <v>1753</v>
      </c>
      <c r="E7" s="1">
        <v>741</v>
      </c>
      <c r="F7" s="1">
        <v>1012</v>
      </c>
      <c r="G7" s="1">
        <v>868</v>
      </c>
      <c r="H7" s="1">
        <v>2466</v>
      </c>
      <c r="I7" s="1">
        <v>106</v>
      </c>
      <c r="J7" s="1">
        <v>262</v>
      </c>
      <c r="K7" s="1">
        <v>1</v>
      </c>
      <c r="L7" s="2">
        <v>-0.06</v>
      </c>
      <c r="M7" s="1">
        <v>1979</v>
      </c>
      <c r="N7" s="1">
        <v>129</v>
      </c>
      <c r="O7" s="1">
        <v>577</v>
      </c>
      <c r="P7" s="1">
        <v>729</v>
      </c>
      <c r="Q7" s="2">
        <v>0.37</v>
      </c>
      <c r="R7" s="2">
        <v>0.3</v>
      </c>
      <c r="S7" s="1">
        <v>3388</v>
      </c>
      <c r="T7" s="1">
        <v>268</v>
      </c>
      <c r="U7" s="1">
        <v>227</v>
      </c>
      <c r="V7" s="1">
        <v>1368</v>
      </c>
      <c r="W7" s="2">
        <v>0.4</v>
      </c>
      <c r="X7" s="2">
        <v>0.26</v>
      </c>
      <c r="Y7" s="1">
        <v>157</v>
      </c>
      <c r="Z7" s="1">
        <v>280</v>
      </c>
      <c r="AA7" s="3">
        <v>2.5</v>
      </c>
    </row>
    <row r="8" spans="1:27" ht="28.8" x14ac:dyDescent="0.3">
      <c r="A8" s="6" t="s">
        <v>1</v>
      </c>
      <c r="B8" s="1">
        <v>27</v>
      </c>
      <c r="C8" s="1">
        <v>103</v>
      </c>
      <c r="D8" s="1">
        <v>1681</v>
      </c>
      <c r="E8" s="1">
        <v>720</v>
      </c>
      <c r="F8" s="1">
        <v>961</v>
      </c>
      <c r="G8" s="1">
        <v>829</v>
      </c>
      <c r="H8" s="1">
        <v>2308</v>
      </c>
      <c r="I8" s="1">
        <v>140</v>
      </c>
      <c r="J8" s="1">
        <v>197</v>
      </c>
      <c r="K8" s="1">
        <v>1.4</v>
      </c>
      <c r="L8" s="2">
        <v>-0.02</v>
      </c>
      <c r="M8" s="1">
        <v>1900</v>
      </c>
      <c r="N8" s="1">
        <v>110</v>
      </c>
      <c r="O8" s="1">
        <v>485</v>
      </c>
      <c r="P8" s="1">
        <v>839</v>
      </c>
      <c r="Q8" s="2">
        <v>0.44</v>
      </c>
      <c r="R8" s="2">
        <v>0.38</v>
      </c>
      <c r="S8" s="1">
        <v>3569</v>
      </c>
      <c r="T8" s="1">
        <v>266</v>
      </c>
      <c r="U8" s="1">
        <v>279</v>
      </c>
      <c r="V8" s="1">
        <v>1308</v>
      </c>
      <c r="W8" s="2">
        <v>0.37</v>
      </c>
      <c r="X8" s="2">
        <v>0.21</v>
      </c>
      <c r="Y8" s="1">
        <v>162</v>
      </c>
      <c r="Z8" s="1">
        <v>233</v>
      </c>
      <c r="AA8" s="3">
        <v>2.2999999999999998</v>
      </c>
    </row>
    <row r="9" spans="1:27" ht="28.8" x14ac:dyDescent="0.3">
      <c r="A9" s="6" t="s">
        <v>25</v>
      </c>
      <c r="B9" s="1">
        <v>25</v>
      </c>
      <c r="C9" s="1">
        <v>100</v>
      </c>
      <c r="D9" s="1">
        <v>1637</v>
      </c>
      <c r="E9" s="1">
        <v>709</v>
      </c>
      <c r="F9" s="1">
        <v>928</v>
      </c>
      <c r="G9" s="1">
        <v>737</v>
      </c>
      <c r="H9" s="1">
        <v>2221</v>
      </c>
      <c r="I9" s="1">
        <v>117</v>
      </c>
      <c r="J9" s="1">
        <v>221</v>
      </c>
      <c r="K9" s="1">
        <v>1.2</v>
      </c>
      <c r="L9" s="2">
        <v>-0.05</v>
      </c>
      <c r="M9" s="1">
        <v>1874</v>
      </c>
      <c r="N9" s="1">
        <v>87</v>
      </c>
      <c r="O9" s="1">
        <v>464</v>
      </c>
      <c r="P9" s="1">
        <v>733</v>
      </c>
      <c r="Q9" s="2">
        <v>0.39</v>
      </c>
      <c r="R9" s="2">
        <v>0.34</v>
      </c>
      <c r="S9" s="1">
        <v>3532</v>
      </c>
      <c r="T9" s="1">
        <v>312</v>
      </c>
      <c r="U9" s="1">
        <v>280</v>
      </c>
      <c r="V9" s="1">
        <v>1320</v>
      </c>
      <c r="W9" s="2">
        <v>0.37</v>
      </c>
      <c r="X9" s="2">
        <v>0.21</v>
      </c>
      <c r="Y9" s="1">
        <v>131</v>
      </c>
      <c r="Z9" s="1">
        <v>200</v>
      </c>
      <c r="AA9" s="3">
        <v>2</v>
      </c>
    </row>
    <row r="10" spans="1:27" ht="28.8" x14ac:dyDescent="0.3">
      <c r="A10" s="6" t="s">
        <v>3</v>
      </c>
      <c r="B10" s="1">
        <v>24</v>
      </c>
      <c r="C10" s="1">
        <v>93</v>
      </c>
      <c r="D10" s="1">
        <v>1535</v>
      </c>
      <c r="E10" s="5">
        <v>633</v>
      </c>
      <c r="F10" s="1">
        <v>902</v>
      </c>
      <c r="G10" s="1">
        <v>740</v>
      </c>
      <c r="H10" s="1">
        <v>2086</v>
      </c>
      <c r="I10" s="1">
        <v>113</v>
      </c>
      <c r="J10" s="1">
        <v>190</v>
      </c>
      <c r="K10" s="1">
        <v>1.2</v>
      </c>
      <c r="L10" s="2">
        <v>-0.04</v>
      </c>
      <c r="M10" s="1">
        <v>1821</v>
      </c>
      <c r="N10" s="1">
        <v>102</v>
      </c>
      <c r="O10" s="1">
        <v>434</v>
      </c>
      <c r="P10" s="1">
        <v>749</v>
      </c>
      <c r="Q10" s="2">
        <v>0.41</v>
      </c>
      <c r="R10" s="2">
        <v>0.36</v>
      </c>
      <c r="S10" s="1">
        <v>3479</v>
      </c>
      <c r="T10" s="1">
        <v>267</v>
      </c>
      <c r="U10" s="1">
        <v>236</v>
      </c>
      <c r="V10" s="1">
        <v>1166</v>
      </c>
      <c r="W10" s="2">
        <v>0.34</v>
      </c>
      <c r="X10" s="2">
        <v>0.19</v>
      </c>
      <c r="Y10" s="1">
        <v>237</v>
      </c>
      <c r="Z10" s="1">
        <v>256</v>
      </c>
      <c r="AA10" s="3">
        <v>2.8</v>
      </c>
    </row>
    <row r="11" spans="1:27" ht="28.8" x14ac:dyDescent="0.3">
      <c r="A11" s="6" t="s">
        <v>26</v>
      </c>
      <c r="B11" s="1">
        <v>22</v>
      </c>
      <c r="C11" s="1">
        <v>87</v>
      </c>
      <c r="D11" s="1">
        <v>1418</v>
      </c>
      <c r="E11" s="1">
        <v>535</v>
      </c>
      <c r="F11" s="1">
        <v>883</v>
      </c>
      <c r="G11" s="1">
        <v>600</v>
      </c>
      <c r="H11" s="1">
        <v>1921</v>
      </c>
      <c r="I11" s="1">
        <v>99</v>
      </c>
      <c r="J11" s="1">
        <v>223</v>
      </c>
      <c r="K11" s="1">
        <v>1.1000000000000001</v>
      </c>
      <c r="L11" s="2">
        <v>-0.06</v>
      </c>
      <c r="M11" s="1">
        <v>1771</v>
      </c>
      <c r="N11" s="1">
        <v>106</v>
      </c>
      <c r="O11" s="1">
        <v>497</v>
      </c>
      <c r="P11" s="1">
        <v>609</v>
      </c>
      <c r="Q11" s="2">
        <v>0.34</v>
      </c>
      <c r="R11" s="2">
        <v>0.28000000000000003</v>
      </c>
      <c r="S11" s="1">
        <v>3069</v>
      </c>
      <c r="T11" s="1">
        <v>318</v>
      </c>
      <c r="U11" s="1">
        <v>171</v>
      </c>
      <c r="V11" s="1">
        <v>1090</v>
      </c>
      <c r="W11" s="2">
        <v>0.36</v>
      </c>
      <c r="X11" s="2">
        <v>0.2</v>
      </c>
      <c r="Y11" s="1">
        <v>223</v>
      </c>
      <c r="Z11" s="1">
        <v>229</v>
      </c>
      <c r="AA11" s="3">
        <v>2.6</v>
      </c>
    </row>
    <row r="12" spans="1:27" ht="28.8" x14ac:dyDescent="0.3">
      <c r="A12" s="6" t="s">
        <v>2</v>
      </c>
      <c r="B12" s="1">
        <v>22</v>
      </c>
      <c r="C12" s="1">
        <v>90</v>
      </c>
      <c r="D12" s="1">
        <v>1368</v>
      </c>
      <c r="E12" s="1">
        <v>562</v>
      </c>
      <c r="F12" s="1">
        <v>806</v>
      </c>
      <c r="G12" s="1">
        <v>492</v>
      </c>
      <c r="H12" s="1">
        <v>1834</v>
      </c>
      <c r="I12" s="1">
        <v>116</v>
      </c>
      <c r="J12" s="1">
        <v>238</v>
      </c>
      <c r="K12" s="1">
        <v>1.3</v>
      </c>
      <c r="L12" s="2">
        <v>-7.0000000000000007E-2</v>
      </c>
      <c r="M12" s="1">
        <v>1804</v>
      </c>
      <c r="N12" s="1">
        <v>138</v>
      </c>
      <c r="O12" s="1">
        <v>476</v>
      </c>
      <c r="P12" s="1">
        <v>789</v>
      </c>
      <c r="Q12" s="2">
        <v>0.44</v>
      </c>
      <c r="R12" s="2">
        <v>0.36</v>
      </c>
      <c r="S12" s="1">
        <v>3002</v>
      </c>
      <c r="T12" s="1">
        <v>279</v>
      </c>
      <c r="U12" s="1">
        <v>221</v>
      </c>
      <c r="V12" s="1">
        <v>1056</v>
      </c>
      <c r="W12" s="2">
        <v>0.35</v>
      </c>
      <c r="X12" s="2">
        <v>0.19</v>
      </c>
      <c r="Y12" s="1">
        <v>42</v>
      </c>
      <c r="Z12" s="1">
        <v>196</v>
      </c>
      <c r="AA12" s="3">
        <v>2.2000000000000002</v>
      </c>
    </row>
    <row r="13" spans="1:27" ht="28.8" x14ac:dyDescent="0.3">
      <c r="A13" s="6" t="s">
        <v>27</v>
      </c>
      <c r="B13" s="1">
        <v>22</v>
      </c>
      <c r="C13" s="1">
        <v>84</v>
      </c>
      <c r="D13" s="1">
        <v>1295</v>
      </c>
      <c r="E13" s="1">
        <v>474</v>
      </c>
      <c r="F13" s="1">
        <v>821</v>
      </c>
      <c r="G13" s="1">
        <v>467</v>
      </c>
      <c r="H13" s="1">
        <v>1714</v>
      </c>
      <c r="I13" s="1">
        <v>94</v>
      </c>
      <c r="J13" s="1">
        <v>193</v>
      </c>
      <c r="K13" s="1">
        <v>1.1000000000000001</v>
      </c>
      <c r="L13" s="2">
        <v>-0.06</v>
      </c>
      <c r="M13" s="1">
        <v>1738</v>
      </c>
      <c r="N13" s="1">
        <v>106</v>
      </c>
      <c r="O13" s="1">
        <v>553</v>
      </c>
      <c r="P13" s="1">
        <v>719</v>
      </c>
      <c r="Q13" s="2">
        <v>0.41</v>
      </c>
      <c r="R13" s="2">
        <v>0.35</v>
      </c>
      <c r="S13" s="1">
        <v>2899</v>
      </c>
      <c r="T13" s="1">
        <v>296</v>
      </c>
      <c r="U13" s="1">
        <v>233</v>
      </c>
      <c r="V13" s="1">
        <v>1023</v>
      </c>
      <c r="W13" s="2">
        <v>0.35</v>
      </c>
      <c r="X13" s="2">
        <v>0.17</v>
      </c>
      <c r="Y13" s="1">
        <v>71</v>
      </c>
      <c r="Z13" s="1">
        <v>178</v>
      </c>
      <c r="AA13" s="3">
        <v>2.1</v>
      </c>
    </row>
    <row r="14" spans="1:27" ht="28.8" x14ac:dyDescent="0.3">
      <c r="A14" s="6" t="s">
        <v>28</v>
      </c>
      <c r="B14" s="1">
        <v>22</v>
      </c>
      <c r="C14" s="1">
        <v>83</v>
      </c>
      <c r="D14" s="1">
        <v>1291</v>
      </c>
      <c r="E14" s="1">
        <v>507</v>
      </c>
      <c r="F14" s="1">
        <v>784</v>
      </c>
      <c r="G14" s="1">
        <v>520</v>
      </c>
      <c r="H14" s="1">
        <v>1799</v>
      </c>
      <c r="I14" s="1">
        <v>106</v>
      </c>
      <c r="J14" s="1">
        <v>204</v>
      </c>
      <c r="K14" s="1">
        <v>1.3</v>
      </c>
      <c r="L14" s="2">
        <v>-0.05</v>
      </c>
      <c r="M14" s="1">
        <v>1700</v>
      </c>
      <c r="N14" s="1">
        <v>133</v>
      </c>
      <c r="O14" s="1">
        <v>680</v>
      </c>
      <c r="P14" s="1">
        <v>509</v>
      </c>
      <c r="Q14" s="2">
        <v>0.3</v>
      </c>
      <c r="R14" s="2">
        <v>0.22</v>
      </c>
      <c r="S14" s="1">
        <v>2685</v>
      </c>
      <c r="T14" s="1">
        <v>218</v>
      </c>
      <c r="U14" s="1">
        <v>216</v>
      </c>
      <c r="V14" s="1">
        <v>953</v>
      </c>
      <c r="W14" s="2">
        <v>0.35</v>
      </c>
      <c r="X14" s="2">
        <v>0.19</v>
      </c>
      <c r="Y14" s="1">
        <v>50</v>
      </c>
      <c r="Z14" s="1">
        <v>232</v>
      </c>
      <c r="AA14" s="3">
        <v>2.8</v>
      </c>
    </row>
    <row r="15" spans="1:27" ht="28.8" x14ac:dyDescent="0.3">
      <c r="A15" s="6" t="s">
        <v>29</v>
      </c>
      <c r="B15" s="1">
        <v>22</v>
      </c>
      <c r="C15" s="1">
        <v>79</v>
      </c>
      <c r="D15" s="1">
        <v>1189</v>
      </c>
      <c r="E15" s="1">
        <v>470</v>
      </c>
      <c r="F15" s="1">
        <v>719</v>
      </c>
      <c r="G15" s="1">
        <v>468</v>
      </c>
      <c r="H15" s="1">
        <v>1659</v>
      </c>
      <c r="I15" s="1">
        <v>106</v>
      </c>
      <c r="J15" s="1">
        <v>179</v>
      </c>
      <c r="K15" s="1">
        <v>1.3</v>
      </c>
      <c r="L15" s="2">
        <v>-0.04</v>
      </c>
      <c r="M15" s="1">
        <v>1621</v>
      </c>
      <c r="N15" s="1">
        <v>126</v>
      </c>
      <c r="O15" s="1">
        <v>465</v>
      </c>
      <c r="P15" s="1">
        <v>588</v>
      </c>
      <c r="Q15" s="2">
        <v>0.36</v>
      </c>
      <c r="R15" s="2">
        <v>0.28999999999999998</v>
      </c>
      <c r="S15" s="1">
        <v>2653</v>
      </c>
      <c r="T15" s="1">
        <v>244</v>
      </c>
      <c r="U15" s="1">
        <v>172</v>
      </c>
      <c r="V15" s="1">
        <v>906</v>
      </c>
      <c r="W15" s="2">
        <v>0.34</v>
      </c>
      <c r="X15" s="2">
        <v>0.18</v>
      </c>
      <c r="Y15" s="1">
        <v>81</v>
      </c>
      <c r="Z15" s="1">
        <v>177</v>
      </c>
      <c r="AA15" s="3">
        <v>2.2000000000000002</v>
      </c>
    </row>
    <row r="16" spans="1:27" ht="28.8" x14ac:dyDescent="0.3">
      <c r="A16" s="6" t="s">
        <v>30</v>
      </c>
      <c r="B16" s="1">
        <v>22</v>
      </c>
      <c r="C16" s="1">
        <v>81</v>
      </c>
      <c r="D16" s="1">
        <v>1122</v>
      </c>
      <c r="E16" s="1">
        <v>428</v>
      </c>
      <c r="F16" s="1">
        <v>694</v>
      </c>
      <c r="G16" s="1">
        <v>351</v>
      </c>
      <c r="H16" s="1">
        <v>1653</v>
      </c>
      <c r="I16" s="1">
        <v>84</v>
      </c>
      <c r="J16" s="1">
        <v>164</v>
      </c>
      <c r="K16" s="1">
        <v>1</v>
      </c>
      <c r="L16" s="2">
        <v>-0.05</v>
      </c>
      <c r="M16" s="1">
        <v>1700</v>
      </c>
      <c r="N16" s="1">
        <v>121</v>
      </c>
      <c r="O16" s="1">
        <v>531</v>
      </c>
      <c r="P16" s="1">
        <v>606</v>
      </c>
      <c r="Q16" s="2">
        <v>0.36</v>
      </c>
      <c r="R16" s="2">
        <v>0.28999999999999998</v>
      </c>
      <c r="S16" s="1">
        <v>2915</v>
      </c>
      <c r="T16" s="1">
        <v>287</v>
      </c>
      <c r="U16" s="1">
        <v>199</v>
      </c>
      <c r="V16" s="1">
        <v>875</v>
      </c>
      <c r="W16" s="2">
        <v>0.3</v>
      </c>
      <c r="X16" s="2">
        <v>0.13</v>
      </c>
      <c r="Y16" s="1">
        <v>96</v>
      </c>
      <c r="Z16" s="1">
        <v>163</v>
      </c>
      <c r="AA16" s="3">
        <v>2</v>
      </c>
    </row>
  </sheetData>
  <mergeCells count="6">
    <mergeCell ref="Y3:AA3"/>
    <mergeCell ref="B3:C3"/>
    <mergeCell ref="D3:G3"/>
    <mergeCell ref="H3:L3"/>
    <mergeCell ref="M3:R3"/>
    <mergeCell ref="S3:X3"/>
  </mergeCells>
  <hyperlinks>
    <hyperlink ref="A5" r:id="rId1" display="javascript:__doPostBack('ctl00$Content_Main$ctl13$RG_Stats_Recap$ctl00$ctl04$LNKBT_Team','')" xr:uid="{47AB6312-CDF3-47C5-BFD4-5A883F853AE5}"/>
    <hyperlink ref="A6" r:id="rId2" display="javascript:__doPostBack('ctl00$Content_Main$ctl13$RG_Stats_Recap$ctl00$ctl06$LNKBT_Team','')" xr:uid="{D50705D8-7ECA-44DE-8F40-D22755C75ADB}"/>
    <hyperlink ref="A7" r:id="rId3" display="javascript:__doPostBack('ctl00$Content_Main$ctl13$RG_Stats_Recap$ctl00$ctl08$LNKBT_Team','')" xr:uid="{010D4848-C867-4F2D-9125-E1E63FA18881}"/>
    <hyperlink ref="A8" r:id="rId4" display="javascript:__doPostBack('ctl00$Content_Main$ctl13$RG_Stats_Recap$ctl00$ctl10$LNKBT_Team','')" xr:uid="{BC613A1C-5169-4CC6-98D0-03399B42EDF9}"/>
    <hyperlink ref="A9" r:id="rId5" display="javascript:__doPostBack('ctl00$Content_Main$ctl13$RG_Stats_Recap$ctl00$ctl12$LNKBT_Team','')" xr:uid="{1B305131-9D5E-4A78-B977-C838AFAD4468}"/>
    <hyperlink ref="A10" r:id="rId6" display="javascript:__doPostBack('ctl00$Content_Main$ctl13$RG_Stats_Recap$ctl00$ctl14$LNKBT_Team','')" xr:uid="{D90DEEDA-F343-49BB-A3FD-6469BCA639BF}"/>
    <hyperlink ref="A11" r:id="rId7" display="javascript:__doPostBack('ctl00$Content_Main$ctl13$RG_Stats_Recap$ctl00$ctl16$LNKBT_Team','')" xr:uid="{00434785-A163-4589-BD33-A808EAD1EF85}"/>
    <hyperlink ref="A12" r:id="rId8" display="javascript:__doPostBack('ctl00$Content_Main$ctl13$RG_Stats_Recap$ctl00$ctl18$LNKBT_Team','')" xr:uid="{1B710714-630F-42F2-B640-381673707030}"/>
    <hyperlink ref="A13" r:id="rId9" display="javascript:__doPostBack('ctl00$Content_Main$ctl13$RG_Stats_Recap$ctl00$ctl20$LNKBT_Team','')" xr:uid="{CA2A0A2C-3833-415C-9FDB-8413DF157D0A}"/>
    <hyperlink ref="A14" r:id="rId10" display="javascript:__doPostBack('ctl00$Content_Main$ctl13$RG_Stats_Recap$ctl00$ctl22$LNKBT_Team','')" xr:uid="{EBE7EC7C-F071-4DFA-A089-801E22CDFF98}"/>
    <hyperlink ref="A15" r:id="rId11" display="javascript:__doPostBack('ctl00$Content_Main$ctl13$RG_Stats_Recap$ctl00$ctl24$LNKBT_Team','')" xr:uid="{4CA13F72-1D80-47D5-860C-65A9F734ECF0}"/>
    <hyperlink ref="A16" r:id="rId12" display="javascript:__doPostBack('ctl00$Content_Main$ctl13$RG_Stats_Recap$ctl00$ctl26$LNKBT_Team','')" xr:uid="{8726D25B-126C-4F04-A0B8-BD0FA394EC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BCEF-970D-412B-A68C-0BD26C5A3455}">
  <dimension ref="A2:AA16"/>
  <sheetViews>
    <sheetView workbookViewId="0">
      <selection activeCell="C1" sqref="C1"/>
    </sheetView>
  </sheetViews>
  <sheetFormatPr baseColWidth="10" defaultRowHeight="14.4" x14ac:dyDescent="0.3"/>
  <sheetData>
    <row r="2" spans="1:27" x14ac:dyDescent="0.3">
      <c r="K2" s="35"/>
    </row>
    <row r="3" spans="1:27" ht="15" thickBot="1" x14ac:dyDescent="0.35">
      <c r="A3" s="10" t="s">
        <v>16</v>
      </c>
      <c r="B3" s="36" t="s">
        <v>18</v>
      </c>
      <c r="C3" s="39"/>
      <c r="D3" s="36" t="s">
        <v>17</v>
      </c>
      <c r="E3" s="37"/>
      <c r="F3" s="37"/>
      <c r="G3" s="39"/>
      <c r="H3" s="36" t="s">
        <v>19</v>
      </c>
      <c r="I3" s="37"/>
      <c r="J3" s="37"/>
      <c r="K3" s="37"/>
      <c r="L3" s="39"/>
      <c r="M3" s="36" t="s">
        <v>20</v>
      </c>
      <c r="N3" s="37"/>
      <c r="O3" s="37"/>
      <c r="P3" s="37"/>
      <c r="Q3" s="37"/>
      <c r="R3" s="39"/>
      <c r="S3" s="36" t="s">
        <v>21</v>
      </c>
      <c r="T3" s="37"/>
      <c r="U3" s="37"/>
      <c r="V3" s="37"/>
      <c r="W3" s="37"/>
      <c r="X3" s="39"/>
      <c r="Y3" s="36" t="s">
        <v>22</v>
      </c>
      <c r="Z3" s="37"/>
      <c r="AA3" s="38"/>
    </row>
    <row r="4" spans="1:27" ht="22.8" x14ac:dyDescent="0.3">
      <c r="A4" s="8" t="s">
        <v>16</v>
      </c>
      <c r="B4" s="8" t="s">
        <v>31</v>
      </c>
      <c r="C4" s="8" t="s">
        <v>32</v>
      </c>
      <c r="D4" s="8" t="s">
        <v>33</v>
      </c>
      <c r="E4" s="8" t="s">
        <v>5</v>
      </c>
      <c r="F4" s="8" t="s">
        <v>6</v>
      </c>
      <c r="G4" s="8" t="s">
        <v>7</v>
      </c>
      <c r="H4" s="8" t="s">
        <v>38</v>
      </c>
      <c r="I4" s="8" t="s">
        <v>37</v>
      </c>
      <c r="J4" s="8" t="s">
        <v>36</v>
      </c>
      <c r="K4" s="8" t="s">
        <v>35</v>
      </c>
      <c r="L4" s="8" t="s">
        <v>34</v>
      </c>
      <c r="M4" s="8" t="s">
        <v>39</v>
      </c>
      <c r="N4" s="8" t="s">
        <v>40</v>
      </c>
      <c r="O4" s="8" t="s">
        <v>41</v>
      </c>
      <c r="P4" s="8" t="s">
        <v>42</v>
      </c>
      <c r="Q4" s="8" t="s">
        <v>43</v>
      </c>
      <c r="R4" s="8" t="s">
        <v>44</v>
      </c>
      <c r="S4" s="8" t="s">
        <v>45</v>
      </c>
      <c r="T4" s="8" t="s">
        <v>46</v>
      </c>
      <c r="U4" s="8" t="s">
        <v>47</v>
      </c>
      <c r="V4" s="8" t="s">
        <v>48</v>
      </c>
      <c r="W4" s="8" t="s">
        <v>49</v>
      </c>
      <c r="X4" s="8" t="s">
        <v>50</v>
      </c>
      <c r="Y4" s="8" t="s">
        <v>51</v>
      </c>
      <c r="Z4" s="8" t="s">
        <v>52</v>
      </c>
      <c r="AA4" s="8" t="s">
        <v>53</v>
      </c>
    </row>
    <row r="5" spans="1:27" ht="28.8" x14ac:dyDescent="0.3">
      <c r="A5" s="6" t="s">
        <v>23</v>
      </c>
      <c r="B5" s="1">
        <v>22</v>
      </c>
      <c r="C5" s="1">
        <v>80</v>
      </c>
      <c r="D5" s="1">
        <v>1378</v>
      </c>
      <c r="E5" s="1">
        <v>610</v>
      </c>
      <c r="F5" s="1">
        <v>768</v>
      </c>
      <c r="G5" s="1">
        <v>668</v>
      </c>
      <c r="H5" s="1">
        <v>1827</v>
      </c>
      <c r="I5" s="1">
        <v>148</v>
      </c>
      <c r="J5" s="1">
        <v>254</v>
      </c>
      <c r="K5" s="34">
        <v>1.85</v>
      </c>
      <c r="L5" s="2">
        <v>-5.8018609742747675E-2</v>
      </c>
      <c r="M5" s="1">
        <v>1440</v>
      </c>
      <c r="N5" s="1">
        <v>69</v>
      </c>
      <c r="O5" s="1">
        <v>350</v>
      </c>
      <c r="P5" s="1">
        <v>588</v>
      </c>
      <c r="Q5" s="2">
        <v>0.40833333333333333</v>
      </c>
      <c r="R5" s="2">
        <v>0.36041666666666666</v>
      </c>
      <c r="S5" s="1">
        <v>2551</v>
      </c>
      <c r="T5" s="1">
        <v>208</v>
      </c>
      <c r="U5" s="1">
        <v>179</v>
      </c>
      <c r="V5" s="1">
        <v>1028</v>
      </c>
      <c r="W5" s="2">
        <v>0.40297922383379065</v>
      </c>
      <c r="X5" s="2">
        <v>0.25127401019208151</v>
      </c>
      <c r="Y5" s="1">
        <v>1</v>
      </c>
      <c r="Z5" s="1">
        <v>202</v>
      </c>
      <c r="AA5" s="33">
        <v>2.5249999999999999</v>
      </c>
    </row>
    <row r="6" spans="1:27" ht="28.8" x14ac:dyDescent="0.3">
      <c r="A6" s="6" t="s">
        <v>0</v>
      </c>
      <c r="B6" s="1">
        <v>22</v>
      </c>
      <c r="C6" s="1">
        <v>83</v>
      </c>
      <c r="D6" s="1">
        <v>1350</v>
      </c>
      <c r="E6" s="1">
        <v>586</v>
      </c>
      <c r="F6" s="1">
        <v>764</v>
      </c>
      <c r="G6" s="1">
        <v>710</v>
      </c>
      <c r="H6" s="1">
        <v>1888</v>
      </c>
      <c r="I6" s="1">
        <v>84</v>
      </c>
      <c r="J6" s="1">
        <v>126</v>
      </c>
      <c r="K6" s="34">
        <v>1.0120481927710843</v>
      </c>
      <c r="L6" s="2">
        <v>-2.2245762711864406E-2</v>
      </c>
      <c r="M6" s="1">
        <v>1580</v>
      </c>
      <c r="N6" s="1">
        <v>101</v>
      </c>
      <c r="O6" s="1">
        <v>444</v>
      </c>
      <c r="P6" s="1">
        <v>576</v>
      </c>
      <c r="Q6" s="2">
        <v>0.36455696202531646</v>
      </c>
      <c r="R6" s="2">
        <v>0.30063291139240506</v>
      </c>
      <c r="S6" s="1">
        <v>2844</v>
      </c>
      <c r="T6" s="1">
        <v>225</v>
      </c>
      <c r="U6" s="1">
        <v>188</v>
      </c>
      <c r="V6" s="1">
        <v>1034</v>
      </c>
      <c r="W6" s="2">
        <v>0.36357243319268634</v>
      </c>
      <c r="X6" s="2">
        <v>0.21835443037974683</v>
      </c>
      <c r="Y6" s="1">
        <v>0</v>
      </c>
      <c r="Z6" s="1">
        <v>232</v>
      </c>
      <c r="AA6" s="33">
        <v>2.7951807228915664</v>
      </c>
    </row>
    <row r="7" spans="1:27" ht="43.2" x14ac:dyDescent="0.3">
      <c r="A7" s="6" t="s">
        <v>24</v>
      </c>
      <c r="B7" s="1">
        <v>22</v>
      </c>
      <c r="C7" s="1">
        <v>85</v>
      </c>
      <c r="D7" s="1">
        <v>1359</v>
      </c>
      <c r="E7" s="1">
        <v>581</v>
      </c>
      <c r="F7" s="1">
        <v>778</v>
      </c>
      <c r="G7" s="1">
        <v>665</v>
      </c>
      <c r="H7" s="1">
        <v>1904</v>
      </c>
      <c r="I7" s="1">
        <v>88</v>
      </c>
      <c r="J7" s="1">
        <v>209</v>
      </c>
      <c r="K7" s="34">
        <v>1.0232558139534884</v>
      </c>
      <c r="L7" s="2">
        <v>-6.3550420168067223E-2</v>
      </c>
      <c r="M7" s="1">
        <v>1514</v>
      </c>
      <c r="N7" s="1">
        <v>92</v>
      </c>
      <c r="O7" s="1">
        <v>444</v>
      </c>
      <c r="P7" s="1">
        <v>559</v>
      </c>
      <c r="Q7" s="2">
        <v>0.36922060766182296</v>
      </c>
      <c r="R7" s="2">
        <v>0.30845442536327611</v>
      </c>
      <c r="S7" s="1">
        <v>2653</v>
      </c>
      <c r="T7" s="1">
        <v>219</v>
      </c>
      <c r="U7" s="1">
        <v>175</v>
      </c>
      <c r="V7" s="1">
        <v>1063</v>
      </c>
      <c r="W7" s="2">
        <v>0.4006784771956276</v>
      </c>
      <c r="X7" s="2">
        <v>0.25216735770825482</v>
      </c>
      <c r="Y7" s="1">
        <v>3</v>
      </c>
      <c r="Z7" s="1">
        <v>209</v>
      </c>
      <c r="AA7" s="33">
        <v>2.4302325581395348</v>
      </c>
    </row>
    <row r="8" spans="1:27" ht="28.8" x14ac:dyDescent="0.3">
      <c r="A8" s="6" t="s">
        <v>1</v>
      </c>
      <c r="B8" s="1">
        <v>22</v>
      </c>
      <c r="C8" s="1">
        <v>82</v>
      </c>
      <c r="D8" s="1">
        <v>1334</v>
      </c>
      <c r="E8" s="1">
        <v>587</v>
      </c>
      <c r="F8" s="1">
        <v>747</v>
      </c>
      <c r="G8" s="1">
        <v>665</v>
      </c>
      <c r="H8" s="1">
        <v>1855</v>
      </c>
      <c r="I8" s="1">
        <v>117</v>
      </c>
      <c r="J8" s="1">
        <v>167</v>
      </c>
      <c r="K8" s="34">
        <v>1.4268292682926829</v>
      </c>
      <c r="L8" s="2">
        <v>-2.6954177897574125E-2</v>
      </c>
      <c r="M8" s="1">
        <v>1473</v>
      </c>
      <c r="N8" s="1">
        <v>90</v>
      </c>
      <c r="O8" s="1">
        <v>377</v>
      </c>
      <c r="P8" s="1">
        <v>678</v>
      </c>
      <c r="Q8" s="2">
        <v>0.46028513238289204</v>
      </c>
      <c r="R8" s="2">
        <v>0.39918533604887985</v>
      </c>
      <c r="S8" s="1">
        <v>2758</v>
      </c>
      <c r="T8" s="1">
        <v>206</v>
      </c>
      <c r="U8" s="1">
        <v>206</v>
      </c>
      <c r="V8" s="1">
        <v>1033</v>
      </c>
      <c r="W8" s="2">
        <v>0.37454677302393036</v>
      </c>
      <c r="X8" s="2">
        <v>0.22516316171138506</v>
      </c>
      <c r="Y8" s="1">
        <v>0</v>
      </c>
      <c r="Z8" s="1">
        <v>184</v>
      </c>
      <c r="AA8" s="33">
        <v>2.2439024390243905</v>
      </c>
    </row>
    <row r="9" spans="1:27" ht="28.8" x14ac:dyDescent="0.3">
      <c r="A9" s="6" t="s">
        <v>25</v>
      </c>
      <c r="B9" s="1">
        <v>22</v>
      </c>
      <c r="C9" s="1">
        <v>87</v>
      </c>
      <c r="D9" s="1">
        <v>1447</v>
      </c>
      <c r="E9" s="1">
        <v>643</v>
      </c>
      <c r="F9" s="1">
        <v>804</v>
      </c>
      <c r="G9" s="1">
        <v>685</v>
      </c>
      <c r="H9" s="1">
        <v>1959</v>
      </c>
      <c r="I9" s="1">
        <v>108</v>
      </c>
      <c r="J9" s="1">
        <v>180</v>
      </c>
      <c r="K9" s="34">
        <v>1.2413793103448276</v>
      </c>
      <c r="L9" s="2">
        <v>-3.6753445635528334E-2</v>
      </c>
      <c r="M9" s="1">
        <v>1614</v>
      </c>
      <c r="N9" s="1">
        <v>76</v>
      </c>
      <c r="O9" s="1">
        <v>406</v>
      </c>
      <c r="P9" s="1">
        <v>632</v>
      </c>
      <c r="Q9" s="2">
        <v>0.39157372986369271</v>
      </c>
      <c r="R9" s="2">
        <v>0.34448574969021067</v>
      </c>
      <c r="S9" s="1">
        <v>3118</v>
      </c>
      <c r="T9" s="1">
        <v>269</v>
      </c>
      <c r="U9" s="1">
        <v>237</v>
      </c>
      <c r="V9" s="1">
        <v>1161</v>
      </c>
      <c r="W9" s="2">
        <v>0.37235407312379731</v>
      </c>
      <c r="X9" s="2">
        <v>0.21007055805003208</v>
      </c>
      <c r="Y9" s="1">
        <v>0</v>
      </c>
      <c r="Z9" s="1">
        <v>178</v>
      </c>
      <c r="AA9" s="33">
        <v>2.0459770114942528</v>
      </c>
    </row>
    <row r="10" spans="1:27" ht="28.8" x14ac:dyDescent="0.3">
      <c r="A10" s="6" t="s">
        <v>3</v>
      </c>
      <c r="B10" s="1">
        <v>22</v>
      </c>
      <c r="C10" s="1">
        <v>85</v>
      </c>
      <c r="D10" s="1">
        <v>1396</v>
      </c>
      <c r="E10" s="1">
        <v>578</v>
      </c>
      <c r="F10" s="1">
        <v>818</v>
      </c>
      <c r="G10" s="1">
        <v>666</v>
      </c>
      <c r="H10" s="1">
        <v>1903</v>
      </c>
      <c r="I10" s="1">
        <v>104</v>
      </c>
      <c r="J10" s="1">
        <v>172</v>
      </c>
      <c r="K10" s="34">
        <v>1.223529411764706</v>
      </c>
      <c r="L10" s="2">
        <v>-3.5733053074093538E-2</v>
      </c>
      <c r="M10" s="1">
        <v>1645</v>
      </c>
      <c r="N10" s="1">
        <v>94</v>
      </c>
      <c r="O10" s="1">
        <v>394</v>
      </c>
      <c r="P10" s="1">
        <v>658</v>
      </c>
      <c r="Q10" s="2">
        <v>0.4</v>
      </c>
      <c r="R10" s="2">
        <v>0.34285714285714286</v>
      </c>
      <c r="S10" s="1">
        <v>3174</v>
      </c>
      <c r="T10" s="1">
        <v>251</v>
      </c>
      <c r="U10" s="1">
        <v>213</v>
      </c>
      <c r="V10" s="1">
        <v>1061</v>
      </c>
      <c r="W10" s="2">
        <v>0.33427851291745431</v>
      </c>
      <c r="X10" s="2">
        <v>0.18809073724007561</v>
      </c>
      <c r="Y10" s="1">
        <v>1</v>
      </c>
      <c r="Z10" s="1">
        <v>231</v>
      </c>
      <c r="AA10" s="33">
        <v>2.7176470588235295</v>
      </c>
    </row>
    <row r="11" spans="1:27" ht="28.8" x14ac:dyDescent="0.3">
      <c r="A11" s="6" t="s">
        <v>26</v>
      </c>
      <c r="B11" s="1">
        <v>22</v>
      </c>
      <c r="C11" s="1">
        <v>87</v>
      </c>
      <c r="D11" s="1">
        <v>1418</v>
      </c>
      <c r="E11" s="1">
        <v>535</v>
      </c>
      <c r="F11" s="1">
        <v>883</v>
      </c>
      <c r="G11" s="1">
        <v>600</v>
      </c>
      <c r="H11" s="1">
        <v>1921</v>
      </c>
      <c r="I11" s="1">
        <v>99</v>
      </c>
      <c r="J11" s="1">
        <v>223</v>
      </c>
      <c r="K11" s="1">
        <v>1.1000000000000001</v>
      </c>
      <c r="L11" s="2">
        <v>-0.06</v>
      </c>
      <c r="M11" s="1">
        <v>1771</v>
      </c>
      <c r="N11" s="1">
        <v>106</v>
      </c>
      <c r="O11" s="1">
        <v>497</v>
      </c>
      <c r="P11" s="1">
        <v>609</v>
      </c>
      <c r="Q11" s="2">
        <v>0.34</v>
      </c>
      <c r="R11" s="2">
        <v>0.28000000000000003</v>
      </c>
      <c r="S11" s="1">
        <v>3069</v>
      </c>
      <c r="T11" s="1">
        <v>318</v>
      </c>
      <c r="U11" s="1">
        <v>171</v>
      </c>
      <c r="V11" s="1">
        <v>1090</v>
      </c>
      <c r="W11" s="2">
        <v>0.36</v>
      </c>
      <c r="X11" s="2">
        <v>0.2</v>
      </c>
      <c r="Y11" s="1">
        <v>223</v>
      </c>
      <c r="Z11" s="1">
        <v>229</v>
      </c>
      <c r="AA11" s="3">
        <v>2.6</v>
      </c>
    </row>
    <row r="12" spans="1:27" ht="28.8" x14ac:dyDescent="0.3">
      <c r="A12" s="6" t="s">
        <v>2</v>
      </c>
      <c r="B12" s="1">
        <v>22</v>
      </c>
      <c r="C12" s="1">
        <v>90</v>
      </c>
      <c r="D12" s="1">
        <v>1368</v>
      </c>
      <c r="E12" s="1">
        <v>562</v>
      </c>
      <c r="F12" s="1">
        <v>806</v>
      </c>
      <c r="G12" s="1">
        <v>492</v>
      </c>
      <c r="H12" s="1">
        <v>1834</v>
      </c>
      <c r="I12" s="1">
        <v>116</v>
      </c>
      <c r="J12" s="1">
        <v>238</v>
      </c>
      <c r="K12" s="1">
        <v>1.3</v>
      </c>
      <c r="L12" s="2">
        <v>-7.0000000000000007E-2</v>
      </c>
      <c r="M12" s="1">
        <v>1804</v>
      </c>
      <c r="N12" s="1">
        <v>138</v>
      </c>
      <c r="O12" s="1">
        <v>476</v>
      </c>
      <c r="P12" s="1">
        <v>789</v>
      </c>
      <c r="Q12" s="2">
        <v>0.44</v>
      </c>
      <c r="R12" s="2">
        <v>0.36</v>
      </c>
      <c r="S12" s="1">
        <v>3002</v>
      </c>
      <c r="T12" s="1">
        <v>279</v>
      </c>
      <c r="U12" s="1">
        <v>221</v>
      </c>
      <c r="V12" s="1">
        <v>1056</v>
      </c>
      <c r="W12" s="2">
        <v>0.35</v>
      </c>
      <c r="X12" s="2">
        <v>0.19</v>
      </c>
      <c r="Y12" s="1">
        <v>42</v>
      </c>
      <c r="Z12" s="1">
        <v>196</v>
      </c>
      <c r="AA12" s="3">
        <v>2.2000000000000002</v>
      </c>
    </row>
    <row r="13" spans="1:27" ht="28.8" x14ac:dyDescent="0.3">
      <c r="A13" s="6" t="s">
        <v>27</v>
      </c>
      <c r="B13" s="1">
        <v>22</v>
      </c>
      <c r="C13" s="1">
        <v>84</v>
      </c>
      <c r="D13" s="1">
        <v>1295</v>
      </c>
      <c r="E13" s="1">
        <v>474</v>
      </c>
      <c r="F13" s="1">
        <v>821</v>
      </c>
      <c r="G13" s="1">
        <v>467</v>
      </c>
      <c r="H13" s="1">
        <v>1714</v>
      </c>
      <c r="I13" s="1">
        <v>94</v>
      </c>
      <c r="J13" s="1">
        <v>193</v>
      </c>
      <c r="K13" s="1">
        <v>1.1000000000000001</v>
      </c>
      <c r="L13" s="2">
        <v>-0.06</v>
      </c>
      <c r="M13" s="1">
        <v>1738</v>
      </c>
      <c r="N13" s="1">
        <v>106</v>
      </c>
      <c r="O13" s="1">
        <v>553</v>
      </c>
      <c r="P13" s="1">
        <v>719</v>
      </c>
      <c r="Q13" s="2">
        <v>0.41</v>
      </c>
      <c r="R13" s="2">
        <v>0.35</v>
      </c>
      <c r="S13" s="1">
        <v>2899</v>
      </c>
      <c r="T13" s="1">
        <v>296</v>
      </c>
      <c r="U13" s="1">
        <v>233</v>
      </c>
      <c r="V13" s="1">
        <v>1023</v>
      </c>
      <c r="W13" s="2">
        <v>0.35</v>
      </c>
      <c r="X13" s="2">
        <v>0.17</v>
      </c>
      <c r="Y13" s="1">
        <v>71</v>
      </c>
      <c r="Z13" s="1">
        <v>178</v>
      </c>
      <c r="AA13" s="3">
        <v>2.1</v>
      </c>
    </row>
    <row r="14" spans="1:27" ht="28.8" x14ac:dyDescent="0.3">
      <c r="A14" s="6" t="s">
        <v>28</v>
      </c>
      <c r="B14" s="1">
        <v>22</v>
      </c>
      <c r="C14" s="1">
        <v>83</v>
      </c>
      <c r="D14" s="1">
        <v>1291</v>
      </c>
      <c r="E14" s="1">
        <v>507</v>
      </c>
      <c r="F14" s="1">
        <v>784</v>
      </c>
      <c r="G14" s="1">
        <v>520</v>
      </c>
      <c r="H14" s="1">
        <v>1799</v>
      </c>
      <c r="I14" s="1">
        <v>106</v>
      </c>
      <c r="J14" s="1">
        <v>204</v>
      </c>
      <c r="K14" s="1">
        <v>1.3</v>
      </c>
      <c r="L14" s="2">
        <v>-0.05</v>
      </c>
      <c r="M14" s="1">
        <v>1700</v>
      </c>
      <c r="N14" s="1">
        <v>133</v>
      </c>
      <c r="O14" s="1">
        <v>680</v>
      </c>
      <c r="P14" s="1">
        <v>509</v>
      </c>
      <c r="Q14" s="2">
        <v>0.3</v>
      </c>
      <c r="R14" s="2">
        <v>0.22</v>
      </c>
      <c r="S14" s="1">
        <v>2685</v>
      </c>
      <c r="T14" s="1">
        <v>218</v>
      </c>
      <c r="U14" s="1">
        <v>216</v>
      </c>
      <c r="V14" s="1">
        <v>953</v>
      </c>
      <c r="W14" s="2">
        <v>0.35</v>
      </c>
      <c r="X14" s="2">
        <v>0.19</v>
      </c>
      <c r="Y14" s="1">
        <v>50</v>
      </c>
      <c r="Z14" s="1">
        <v>232</v>
      </c>
      <c r="AA14" s="3">
        <v>2.8</v>
      </c>
    </row>
    <row r="15" spans="1:27" ht="28.8" x14ac:dyDescent="0.3">
      <c r="A15" s="6" t="s">
        <v>29</v>
      </c>
      <c r="B15" s="1">
        <v>22</v>
      </c>
      <c r="C15" s="1">
        <v>79</v>
      </c>
      <c r="D15" s="1">
        <v>1189</v>
      </c>
      <c r="E15" s="1">
        <v>470</v>
      </c>
      <c r="F15" s="1">
        <v>719</v>
      </c>
      <c r="G15" s="1">
        <v>468</v>
      </c>
      <c r="H15" s="1">
        <v>1659</v>
      </c>
      <c r="I15" s="1">
        <v>106</v>
      </c>
      <c r="J15" s="1">
        <v>179</v>
      </c>
      <c r="K15" s="1">
        <v>1.3</v>
      </c>
      <c r="L15" s="2">
        <v>-0.04</v>
      </c>
      <c r="M15" s="1">
        <v>1621</v>
      </c>
      <c r="N15" s="1">
        <v>126</v>
      </c>
      <c r="O15" s="1">
        <v>465</v>
      </c>
      <c r="P15" s="1">
        <v>588</v>
      </c>
      <c r="Q15" s="2">
        <v>0.36</v>
      </c>
      <c r="R15" s="2">
        <v>0.28999999999999998</v>
      </c>
      <c r="S15" s="1">
        <v>2653</v>
      </c>
      <c r="T15" s="1">
        <v>244</v>
      </c>
      <c r="U15" s="1">
        <v>172</v>
      </c>
      <c r="V15" s="1">
        <v>906</v>
      </c>
      <c r="W15" s="2">
        <v>0.34</v>
      </c>
      <c r="X15" s="2">
        <v>0.18</v>
      </c>
      <c r="Y15" s="1">
        <v>81</v>
      </c>
      <c r="Z15" s="1">
        <v>177</v>
      </c>
      <c r="AA15" s="3">
        <v>2.2000000000000002</v>
      </c>
    </row>
    <row r="16" spans="1:27" ht="28.8" x14ac:dyDescent="0.3">
      <c r="A16" s="6" t="s">
        <v>30</v>
      </c>
      <c r="B16" s="1">
        <v>22</v>
      </c>
      <c r="C16" s="1">
        <v>81</v>
      </c>
      <c r="D16" s="1">
        <v>1122</v>
      </c>
      <c r="E16" s="1">
        <v>428</v>
      </c>
      <c r="F16" s="1">
        <v>694</v>
      </c>
      <c r="G16" s="1">
        <v>351</v>
      </c>
      <c r="H16" s="1">
        <v>1653</v>
      </c>
      <c r="I16" s="1">
        <v>84</v>
      </c>
      <c r="J16" s="1">
        <v>164</v>
      </c>
      <c r="K16" s="1">
        <v>1</v>
      </c>
      <c r="L16" s="2">
        <v>-0.05</v>
      </c>
      <c r="M16" s="1">
        <v>1700</v>
      </c>
      <c r="N16" s="1">
        <v>121</v>
      </c>
      <c r="O16" s="1">
        <v>531</v>
      </c>
      <c r="P16" s="1">
        <v>606</v>
      </c>
      <c r="Q16" s="2">
        <v>0.36</v>
      </c>
      <c r="R16" s="2">
        <v>0.28999999999999998</v>
      </c>
      <c r="S16" s="1">
        <v>2915</v>
      </c>
      <c r="T16" s="1">
        <v>287</v>
      </c>
      <c r="U16" s="1">
        <v>199</v>
      </c>
      <c r="V16" s="1">
        <v>875</v>
      </c>
      <c r="W16" s="2">
        <v>0.3</v>
      </c>
      <c r="X16" s="2">
        <v>0.13</v>
      </c>
      <c r="Y16" s="1">
        <v>96</v>
      </c>
      <c r="Z16" s="1">
        <v>163</v>
      </c>
      <c r="AA16" s="3">
        <v>2</v>
      </c>
    </row>
  </sheetData>
  <mergeCells count="6">
    <mergeCell ref="Y3:AA3"/>
    <mergeCell ref="B3:C3"/>
    <mergeCell ref="D3:G3"/>
    <mergeCell ref="H3:L3"/>
    <mergeCell ref="M3:R3"/>
    <mergeCell ref="S3:X3"/>
  </mergeCells>
  <hyperlinks>
    <hyperlink ref="A5" r:id="rId1" display="javascript:__doPostBack('ctl00$Content_Main$ctl13$RG_Stats_Recap$ctl00$ctl04$LNKBT_Team','')" xr:uid="{3397952E-3C23-43F0-BAAD-F5A49B842BF3}"/>
    <hyperlink ref="A6" r:id="rId2" display="javascript:__doPostBack('ctl00$Content_Main$ctl13$RG_Stats_Recap$ctl00$ctl06$LNKBT_Team','')" xr:uid="{CDA4460D-A72A-4029-BA20-001449EE9440}"/>
    <hyperlink ref="A7" r:id="rId3" display="javascript:__doPostBack('ctl00$Content_Main$ctl13$RG_Stats_Recap$ctl00$ctl08$LNKBT_Team','')" xr:uid="{0ABC10F3-898E-485E-8540-F3C7CDBEBFEB}"/>
    <hyperlink ref="A8" r:id="rId4" display="javascript:__doPostBack('ctl00$Content_Main$ctl13$RG_Stats_Recap$ctl00$ctl10$LNKBT_Team','')" xr:uid="{9767731F-4032-417F-B302-958EB7A4540D}"/>
    <hyperlink ref="A9" r:id="rId5" display="javascript:__doPostBack('ctl00$Content_Main$ctl13$RG_Stats_Recap$ctl00$ctl12$LNKBT_Team','')" xr:uid="{743A0D05-A52D-4C3E-9CFF-FE41C6F2D268}"/>
    <hyperlink ref="A10" r:id="rId6" display="javascript:__doPostBack('ctl00$Content_Main$ctl13$RG_Stats_Recap$ctl00$ctl14$LNKBT_Team','')" xr:uid="{21BBBE0D-2A6C-4A13-B98D-B5723DC46A2C}"/>
    <hyperlink ref="A11" r:id="rId7" display="javascript:__doPostBack('ctl00$Content_Main$ctl13$RG_Stats_Recap$ctl00$ctl16$LNKBT_Team','')" xr:uid="{0132B6D8-DBA4-4C5D-8FB3-286E70372E3D}"/>
    <hyperlink ref="A12" r:id="rId8" display="javascript:__doPostBack('ctl00$Content_Main$ctl13$RG_Stats_Recap$ctl00$ctl18$LNKBT_Team','')" xr:uid="{40A5BD70-E9D5-4748-B629-55BB1001CDD9}"/>
    <hyperlink ref="A13" r:id="rId9" display="javascript:__doPostBack('ctl00$Content_Main$ctl13$RG_Stats_Recap$ctl00$ctl20$LNKBT_Team','')" xr:uid="{0ACFE59A-6B2A-4837-8EDB-1A412550B47B}"/>
    <hyperlink ref="A14" r:id="rId10" display="javascript:__doPostBack('ctl00$Content_Main$ctl13$RG_Stats_Recap$ctl00$ctl22$LNKBT_Team','')" xr:uid="{3502C22D-F4A4-4FF5-BCBF-9380EFDFC8DB}"/>
    <hyperlink ref="A15" r:id="rId11" display="javascript:__doPostBack('ctl00$Content_Main$ctl13$RG_Stats_Recap$ctl00$ctl24$LNKBT_Team','')" xr:uid="{6923D3F8-E470-43B9-86FF-6FE47A69C858}"/>
    <hyperlink ref="A16" r:id="rId12" display="javascript:__doPostBack('ctl00$Content_Main$ctl13$RG_Stats_Recap$ctl00$ctl26$LNKBT_Team','')" xr:uid="{A024F669-FDE5-4DED-8DF0-284A8C8BB4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8AEF-6FE3-4D13-9A15-B8701BDF425E}">
  <dimension ref="A2:Z22"/>
  <sheetViews>
    <sheetView tabSelected="1" topLeftCell="H1" zoomScale="75" zoomScaleNormal="75" workbookViewId="0">
      <selection activeCell="W22" sqref="W22"/>
    </sheetView>
  </sheetViews>
  <sheetFormatPr baseColWidth="10" defaultRowHeight="14.4" x14ac:dyDescent="0.3"/>
  <sheetData>
    <row r="2" spans="1:26" ht="15" thickBot="1" x14ac:dyDescent="0.35">
      <c r="A2" s="12" t="s">
        <v>54</v>
      </c>
      <c r="B2" s="12" t="s">
        <v>55</v>
      </c>
      <c r="C2" s="58" t="s">
        <v>17</v>
      </c>
      <c r="D2" s="59"/>
      <c r="E2" s="59"/>
      <c r="F2" s="60"/>
      <c r="G2" s="58" t="s">
        <v>19</v>
      </c>
      <c r="H2" s="59"/>
      <c r="I2" s="59"/>
      <c r="J2" s="59"/>
      <c r="K2" s="60"/>
      <c r="L2" s="58" t="s">
        <v>20</v>
      </c>
      <c r="M2" s="59"/>
      <c r="N2" s="59"/>
      <c r="O2" s="59"/>
      <c r="P2" s="59"/>
      <c r="Q2" s="60"/>
      <c r="R2" s="58" t="s">
        <v>21</v>
      </c>
      <c r="S2" s="59"/>
      <c r="T2" s="59"/>
      <c r="U2" s="59"/>
      <c r="V2" s="59"/>
      <c r="W2" s="60"/>
      <c r="X2" s="58" t="s">
        <v>22</v>
      </c>
      <c r="Y2" s="59"/>
      <c r="Z2" s="59"/>
    </row>
    <row r="3" spans="1:26" ht="15" thickBot="1" x14ac:dyDescent="0.35">
      <c r="A3" s="12"/>
      <c r="B3" s="12"/>
      <c r="C3" s="12" t="s">
        <v>4</v>
      </c>
      <c r="D3" s="12" t="s">
        <v>5</v>
      </c>
      <c r="E3" s="12" t="s">
        <v>6</v>
      </c>
      <c r="F3" s="12" t="s">
        <v>7</v>
      </c>
      <c r="G3" s="12" t="s">
        <v>4</v>
      </c>
      <c r="H3" s="12" t="s">
        <v>8</v>
      </c>
      <c r="I3" s="12" t="s">
        <v>9</v>
      </c>
      <c r="J3" s="12" t="s">
        <v>56</v>
      </c>
      <c r="K3" s="12" t="s">
        <v>10</v>
      </c>
      <c r="L3" s="12" t="s">
        <v>4</v>
      </c>
      <c r="M3" s="12" t="s">
        <v>9</v>
      </c>
      <c r="N3" s="12" t="s">
        <v>11</v>
      </c>
      <c r="O3" s="12" t="s">
        <v>12</v>
      </c>
      <c r="P3" s="12" t="s">
        <v>13</v>
      </c>
      <c r="Q3" s="12" t="s">
        <v>10</v>
      </c>
      <c r="R3" s="12" t="s">
        <v>4</v>
      </c>
      <c r="S3" s="12" t="s">
        <v>9</v>
      </c>
      <c r="T3" s="12" t="s">
        <v>14</v>
      </c>
      <c r="U3" s="12" t="s">
        <v>12</v>
      </c>
      <c r="V3" s="12" t="s">
        <v>57</v>
      </c>
      <c r="W3" s="12" t="s">
        <v>10</v>
      </c>
      <c r="X3" s="12" t="s">
        <v>15</v>
      </c>
      <c r="Y3" s="12" t="s">
        <v>8</v>
      </c>
      <c r="Z3" s="12" t="s">
        <v>58</v>
      </c>
    </row>
    <row r="4" spans="1:26" x14ac:dyDescent="0.3">
      <c r="A4" s="13" t="s">
        <v>59</v>
      </c>
      <c r="B4" s="13">
        <v>103</v>
      </c>
      <c r="C4" s="13">
        <v>1681</v>
      </c>
      <c r="D4" s="13">
        <v>720</v>
      </c>
      <c r="E4" s="13">
        <v>961</v>
      </c>
      <c r="F4" s="13">
        <v>829</v>
      </c>
      <c r="G4" s="13">
        <v>2308</v>
      </c>
      <c r="H4" s="13">
        <v>140</v>
      </c>
      <c r="I4" s="13">
        <v>197</v>
      </c>
      <c r="J4" s="13">
        <v>1.4</v>
      </c>
      <c r="K4" s="14">
        <v>-0.02</v>
      </c>
      <c r="L4" s="13">
        <v>1900</v>
      </c>
      <c r="M4" s="13">
        <v>110</v>
      </c>
      <c r="N4" s="13">
        <v>485</v>
      </c>
      <c r="O4" s="13">
        <v>839</v>
      </c>
      <c r="P4" s="14">
        <v>0.44</v>
      </c>
      <c r="Q4" s="14">
        <v>0.38</v>
      </c>
      <c r="R4" s="13">
        <v>3569</v>
      </c>
      <c r="S4" s="13">
        <v>266</v>
      </c>
      <c r="T4" s="13">
        <v>279</v>
      </c>
      <c r="U4" s="13">
        <v>1308</v>
      </c>
      <c r="V4" s="14">
        <v>0.37</v>
      </c>
      <c r="W4" s="14">
        <v>0.21</v>
      </c>
      <c r="X4" s="13">
        <v>0</v>
      </c>
      <c r="Y4" s="13">
        <v>233</v>
      </c>
      <c r="Z4" s="15">
        <v>2.2999999999999998</v>
      </c>
    </row>
    <row r="5" spans="1:26" x14ac:dyDescent="0.3">
      <c r="A5" s="16" t="s">
        <v>60</v>
      </c>
      <c r="B5" s="16">
        <v>0</v>
      </c>
      <c r="C5" s="16">
        <v>0</v>
      </c>
      <c r="D5" s="16">
        <v>0</v>
      </c>
      <c r="E5" s="16">
        <v>0</v>
      </c>
      <c r="F5" s="16">
        <v>48.75</v>
      </c>
      <c r="G5" s="16">
        <v>0</v>
      </c>
      <c r="H5" s="16">
        <v>6.07</v>
      </c>
      <c r="I5" s="16">
        <v>8.5399999999999991</v>
      </c>
      <c r="J5" s="16" t="s">
        <v>61</v>
      </c>
      <c r="K5" s="17" t="s">
        <v>61</v>
      </c>
      <c r="L5" s="16">
        <v>0</v>
      </c>
      <c r="M5" s="16">
        <v>5.79</v>
      </c>
      <c r="N5" s="16">
        <v>25.53</v>
      </c>
      <c r="O5" s="16">
        <v>44.16</v>
      </c>
      <c r="P5" s="17" t="s">
        <v>61</v>
      </c>
      <c r="Q5" s="17" t="s">
        <v>61</v>
      </c>
      <c r="R5" s="16">
        <v>0</v>
      </c>
      <c r="S5" s="16">
        <v>7.45</v>
      </c>
      <c r="T5" s="16">
        <v>7.82</v>
      </c>
      <c r="U5" s="16">
        <v>36.65</v>
      </c>
      <c r="V5" s="17" t="s">
        <v>61</v>
      </c>
      <c r="W5" s="17" t="s">
        <v>61</v>
      </c>
      <c r="X5" s="16">
        <v>0</v>
      </c>
      <c r="Y5" s="16">
        <v>35.630000000000003</v>
      </c>
      <c r="Z5" s="17" t="s">
        <v>61</v>
      </c>
    </row>
    <row r="6" spans="1:26" ht="22.8" x14ac:dyDescent="0.3">
      <c r="A6" s="18" t="s">
        <v>1</v>
      </c>
      <c r="B6" s="41">
        <v>3</v>
      </c>
      <c r="C6" s="41">
        <v>65</v>
      </c>
      <c r="D6" s="41">
        <v>29</v>
      </c>
      <c r="E6" s="41">
        <v>36</v>
      </c>
      <c r="F6" s="41">
        <v>44</v>
      </c>
      <c r="G6" s="41">
        <v>77</v>
      </c>
      <c r="H6" s="41">
        <v>1</v>
      </c>
      <c r="I6" s="41">
        <v>2</v>
      </c>
      <c r="J6" s="41">
        <v>0.3</v>
      </c>
      <c r="K6" s="47">
        <v>-0.01</v>
      </c>
      <c r="L6" s="41">
        <v>67</v>
      </c>
      <c r="M6" s="41">
        <v>5</v>
      </c>
      <c r="N6" s="41">
        <v>15</v>
      </c>
      <c r="O6" s="41">
        <v>37</v>
      </c>
      <c r="P6" s="47">
        <v>0.55000000000000004</v>
      </c>
      <c r="Q6" s="47">
        <v>0.48</v>
      </c>
      <c r="R6" s="41">
        <v>143</v>
      </c>
      <c r="S6" s="41">
        <v>10</v>
      </c>
      <c r="T6" s="41">
        <v>4</v>
      </c>
      <c r="U6" s="41">
        <v>51</v>
      </c>
      <c r="V6" s="47">
        <v>0.36</v>
      </c>
      <c r="W6" s="47">
        <v>0.26</v>
      </c>
      <c r="X6" s="41">
        <v>0</v>
      </c>
      <c r="Y6" s="41">
        <v>13</v>
      </c>
      <c r="Z6" s="44">
        <v>4.3</v>
      </c>
    </row>
    <row r="7" spans="1:26" x14ac:dyDescent="0.3">
      <c r="A7" s="19" t="s">
        <v>63</v>
      </c>
      <c r="B7" s="41"/>
      <c r="C7" s="41"/>
      <c r="D7" s="41"/>
      <c r="E7" s="41"/>
      <c r="F7" s="41"/>
      <c r="G7" s="41"/>
      <c r="H7" s="41"/>
      <c r="I7" s="41"/>
      <c r="J7" s="41"/>
      <c r="K7" s="47"/>
      <c r="L7" s="41"/>
      <c r="M7" s="41"/>
      <c r="N7" s="41"/>
      <c r="O7" s="41"/>
      <c r="P7" s="47"/>
      <c r="Q7" s="47"/>
      <c r="R7" s="41"/>
      <c r="S7" s="41"/>
      <c r="T7" s="41"/>
      <c r="U7" s="41"/>
      <c r="V7" s="47"/>
      <c r="W7" s="47"/>
      <c r="X7" s="41"/>
      <c r="Y7" s="41"/>
      <c r="Z7" s="44"/>
    </row>
    <row r="8" spans="1:26" ht="23.4" thickBot="1" x14ac:dyDescent="0.35">
      <c r="A8" s="20" t="s">
        <v>3</v>
      </c>
      <c r="B8" s="42"/>
      <c r="C8" s="42"/>
      <c r="D8" s="42"/>
      <c r="E8" s="42"/>
      <c r="F8" s="42"/>
      <c r="G8" s="42"/>
      <c r="H8" s="42"/>
      <c r="I8" s="42"/>
      <c r="J8" s="42"/>
      <c r="K8" s="48"/>
      <c r="L8" s="42"/>
      <c r="M8" s="42"/>
      <c r="N8" s="42"/>
      <c r="O8" s="42"/>
      <c r="P8" s="48"/>
      <c r="Q8" s="48"/>
      <c r="R8" s="42"/>
      <c r="S8" s="42"/>
      <c r="T8" s="42"/>
      <c r="U8" s="42"/>
      <c r="V8" s="48"/>
      <c r="W8" s="48"/>
      <c r="X8" s="42"/>
      <c r="Y8" s="42"/>
      <c r="Z8" s="45"/>
    </row>
    <row r="9" spans="1:26" ht="22.8" x14ac:dyDescent="0.3">
      <c r="A9" s="21" t="s">
        <v>3</v>
      </c>
      <c r="B9" s="52">
        <v>5</v>
      </c>
      <c r="C9" s="52">
        <v>85</v>
      </c>
      <c r="D9" s="52">
        <v>37</v>
      </c>
      <c r="E9" s="52">
        <v>48</v>
      </c>
      <c r="F9" s="52">
        <v>34</v>
      </c>
      <c r="G9" s="52">
        <v>112</v>
      </c>
      <c r="H9" s="52">
        <v>7</v>
      </c>
      <c r="I9" s="52">
        <v>11</v>
      </c>
      <c r="J9" s="52">
        <v>1.4</v>
      </c>
      <c r="K9" s="49">
        <v>-0.04</v>
      </c>
      <c r="L9" s="52">
        <v>98</v>
      </c>
      <c r="M9" s="52">
        <v>4</v>
      </c>
      <c r="N9" s="52">
        <v>22</v>
      </c>
      <c r="O9" s="52">
        <v>25</v>
      </c>
      <c r="P9" s="49">
        <v>0.26</v>
      </c>
      <c r="Q9" s="49">
        <v>0.21</v>
      </c>
      <c r="R9" s="52">
        <v>198</v>
      </c>
      <c r="S9" s="52">
        <v>15</v>
      </c>
      <c r="T9" s="52">
        <v>21</v>
      </c>
      <c r="U9" s="52">
        <v>68</v>
      </c>
      <c r="V9" s="49">
        <v>0.34</v>
      </c>
      <c r="W9" s="49">
        <v>0.16</v>
      </c>
      <c r="X9" s="52">
        <v>0</v>
      </c>
      <c r="Y9" s="52">
        <v>10</v>
      </c>
      <c r="Z9" s="55">
        <v>2</v>
      </c>
    </row>
    <row r="10" spans="1:26" x14ac:dyDescent="0.3">
      <c r="A10" s="22" t="s">
        <v>63</v>
      </c>
      <c r="B10" s="53"/>
      <c r="C10" s="53"/>
      <c r="D10" s="53"/>
      <c r="E10" s="53"/>
      <c r="F10" s="53"/>
      <c r="G10" s="53"/>
      <c r="H10" s="53"/>
      <c r="I10" s="53"/>
      <c r="J10" s="53"/>
      <c r="K10" s="50"/>
      <c r="L10" s="53"/>
      <c r="M10" s="53"/>
      <c r="N10" s="53"/>
      <c r="O10" s="53"/>
      <c r="P10" s="50"/>
      <c r="Q10" s="50"/>
      <c r="R10" s="53"/>
      <c r="S10" s="53"/>
      <c r="T10" s="53"/>
      <c r="U10" s="53"/>
      <c r="V10" s="50"/>
      <c r="W10" s="50"/>
      <c r="X10" s="53"/>
      <c r="Y10" s="53"/>
      <c r="Z10" s="56"/>
    </row>
    <row r="11" spans="1:26" ht="23.4" thickBot="1" x14ac:dyDescent="0.35">
      <c r="A11" s="23" t="s">
        <v>1</v>
      </c>
      <c r="B11" s="54"/>
      <c r="C11" s="54"/>
      <c r="D11" s="54"/>
      <c r="E11" s="54"/>
      <c r="F11" s="54"/>
      <c r="G11" s="54"/>
      <c r="H11" s="54"/>
      <c r="I11" s="54"/>
      <c r="J11" s="54"/>
      <c r="K11" s="51"/>
      <c r="L11" s="54"/>
      <c r="M11" s="54"/>
      <c r="N11" s="54"/>
      <c r="O11" s="54"/>
      <c r="P11" s="51"/>
      <c r="Q11" s="51"/>
      <c r="R11" s="54"/>
      <c r="S11" s="54"/>
      <c r="T11" s="54"/>
      <c r="U11" s="54"/>
      <c r="V11" s="51"/>
      <c r="W11" s="51"/>
      <c r="X11" s="54"/>
      <c r="Y11" s="54"/>
      <c r="Z11" s="57"/>
    </row>
    <row r="12" spans="1:26" ht="22.8" x14ac:dyDescent="0.3">
      <c r="A12" s="18" t="s">
        <v>0</v>
      </c>
      <c r="B12" s="40">
        <v>3</v>
      </c>
      <c r="C12" s="40">
        <v>39</v>
      </c>
      <c r="D12" s="40">
        <v>14</v>
      </c>
      <c r="E12" s="40">
        <v>25</v>
      </c>
      <c r="F12" s="40">
        <v>5</v>
      </c>
      <c r="G12" s="40">
        <v>56</v>
      </c>
      <c r="H12" s="40">
        <v>2</v>
      </c>
      <c r="I12" s="40">
        <v>1</v>
      </c>
      <c r="J12" s="40">
        <v>0.7</v>
      </c>
      <c r="K12" s="46">
        <v>0.02</v>
      </c>
      <c r="L12" s="40">
        <v>66</v>
      </c>
      <c r="M12" s="40">
        <v>3</v>
      </c>
      <c r="N12" s="40">
        <v>20</v>
      </c>
      <c r="O12" s="40">
        <v>17</v>
      </c>
      <c r="P12" s="46">
        <v>0.26</v>
      </c>
      <c r="Q12" s="46">
        <v>0.21</v>
      </c>
      <c r="R12" s="40">
        <v>115</v>
      </c>
      <c r="S12" s="40">
        <v>11</v>
      </c>
      <c r="T12" s="40">
        <v>19</v>
      </c>
      <c r="U12" s="40">
        <v>29</v>
      </c>
      <c r="V12" s="46">
        <v>0.25</v>
      </c>
      <c r="W12" s="46">
        <v>-0.01</v>
      </c>
      <c r="X12" s="40">
        <v>0</v>
      </c>
      <c r="Y12" s="40">
        <v>8</v>
      </c>
      <c r="Z12" s="43">
        <v>2.7</v>
      </c>
    </row>
    <row r="13" spans="1:26" x14ac:dyDescent="0.3">
      <c r="A13" s="19" t="s">
        <v>63</v>
      </c>
      <c r="B13" s="41"/>
      <c r="C13" s="41"/>
      <c r="D13" s="41"/>
      <c r="E13" s="41"/>
      <c r="F13" s="41"/>
      <c r="G13" s="41"/>
      <c r="H13" s="41"/>
      <c r="I13" s="41"/>
      <c r="J13" s="41"/>
      <c r="K13" s="47"/>
      <c r="L13" s="41"/>
      <c r="M13" s="41"/>
      <c r="N13" s="41"/>
      <c r="O13" s="41"/>
      <c r="P13" s="47"/>
      <c r="Q13" s="47"/>
      <c r="R13" s="41"/>
      <c r="S13" s="41"/>
      <c r="T13" s="41"/>
      <c r="U13" s="41"/>
      <c r="V13" s="47"/>
      <c r="W13" s="47"/>
      <c r="X13" s="41"/>
      <c r="Y13" s="41"/>
      <c r="Z13" s="44"/>
    </row>
    <row r="14" spans="1:26" ht="23.4" thickBot="1" x14ac:dyDescent="0.35">
      <c r="A14" s="20" t="s">
        <v>1</v>
      </c>
      <c r="B14" s="42"/>
      <c r="C14" s="42"/>
      <c r="D14" s="42"/>
      <c r="E14" s="42"/>
      <c r="F14" s="42"/>
      <c r="G14" s="42"/>
      <c r="H14" s="42"/>
      <c r="I14" s="42"/>
      <c r="J14" s="42"/>
      <c r="K14" s="48"/>
      <c r="L14" s="42"/>
      <c r="M14" s="42"/>
      <c r="N14" s="42"/>
      <c r="O14" s="42"/>
      <c r="P14" s="48"/>
      <c r="Q14" s="48"/>
      <c r="R14" s="42"/>
      <c r="S14" s="42"/>
      <c r="T14" s="42"/>
      <c r="U14" s="42"/>
      <c r="V14" s="48"/>
      <c r="W14" s="48"/>
      <c r="X14" s="42"/>
      <c r="Y14" s="42"/>
      <c r="Z14" s="45"/>
    </row>
    <row r="15" spans="1:26" ht="22.8" x14ac:dyDescent="0.3">
      <c r="A15" s="21" t="s">
        <v>0</v>
      </c>
      <c r="B15" s="52">
        <v>5</v>
      </c>
      <c r="C15" s="52">
        <v>79</v>
      </c>
      <c r="D15" s="52">
        <v>24</v>
      </c>
      <c r="E15" s="52">
        <v>55</v>
      </c>
      <c r="F15" s="52">
        <v>35</v>
      </c>
      <c r="G15" s="52">
        <v>99</v>
      </c>
      <c r="H15" s="52">
        <v>1</v>
      </c>
      <c r="I15" s="52">
        <v>5</v>
      </c>
      <c r="J15" s="52">
        <v>0.2</v>
      </c>
      <c r="K15" s="49">
        <v>-0.04</v>
      </c>
      <c r="L15" s="52">
        <v>106</v>
      </c>
      <c r="M15" s="52">
        <v>7</v>
      </c>
      <c r="N15" s="52">
        <v>32</v>
      </c>
      <c r="O15" s="52">
        <v>27</v>
      </c>
      <c r="P15" s="49">
        <v>0.25</v>
      </c>
      <c r="Q15" s="49">
        <v>0.19</v>
      </c>
      <c r="R15" s="52">
        <v>169</v>
      </c>
      <c r="S15" s="52">
        <v>16</v>
      </c>
      <c r="T15" s="52">
        <v>16</v>
      </c>
      <c r="U15" s="52">
        <v>67</v>
      </c>
      <c r="V15" s="49">
        <v>0.4</v>
      </c>
      <c r="W15" s="49">
        <v>0.21</v>
      </c>
      <c r="X15" s="52">
        <v>0</v>
      </c>
      <c r="Y15" s="52">
        <v>11</v>
      </c>
      <c r="Z15" s="55">
        <v>2.2000000000000002</v>
      </c>
    </row>
    <row r="16" spans="1:26" x14ac:dyDescent="0.3">
      <c r="A16" s="22" t="s">
        <v>63</v>
      </c>
      <c r="B16" s="53"/>
      <c r="C16" s="53"/>
      <c r="D16" s="53"/>
      <c r="E16" s="53"/>
      <c r="F16" s="53"/>
      <c r="G16" s="53"/>
      <c r="H16" s="53"/>
      <c r="I16" s="53"/>
      <c r="J16" s="53"/>
      <c r="K16" s="50"/>
      <c r="L16" s="53"/>
      <c r="M16" s="53"/>
      <c r="N16" s="53"/>
      <c r="O16" s="53"/>
      <c r="P16" s="50"/>
      <c r="Q16" s="50"/>
      <c r="R16" s="53"/>
      <c r="S16" s="53"/>
      <c r="T16" s="53"/>
      <c r="U16" s="53"/>
      <c r="V16" s="50"/>
      <c r="W16" s="50"/>
      <c r="X16" s="53"/>
      <c r="Y16" s="53"/>
      <c r="Z16" s="56"/>
    </row>
    <row r="17" spans="1:26" ht="23.4" thickBot="1" x14ac:dyDescent="0.35">
      <c r="A17" s="23" t="s">
        <v>1</v>
      </c>
      <c r="B17" s="54"/>
      <c r="C17" s="54"/>
      <c r="D17" s="54"/>
      <c r="E17" s="54"/>
      <c r="F17" s="54"/>
      <c r="G17" s="54"/>
      <c r="H17" s="54"/>
      <c r="I17" s="54"/>
      <c r="J17" s="54"/>
      <c r="K17" s="51"/>
      <c r="L17" s="54"/>
      <c r="M17" s="54"/>
      <c r="N17" s="54"/>
      <c r="O17" s="54"/>
      <c r="P17" s="51"/>
      <c r="Q17" s="51"/>
      <c r="R17" s="54"/>
      <c r="S17" s="54"/>
      <c r="T17" s="54"/>
      <c r="U17" s="54"/>
      <c r="V17" s="51"/>
      <c r="W17" s="51"/>
      <c r="X17" s="54"/>
      <c r="Y17" s="54"/>
      <c r="Z17" s="57"/>
    </row>
    <row r="18" spans="1:26" ht="22.8" x14ac:dyDescent="0.3">
      <c r="A18" s="18" t="s">
        <v>1</v>
      </c>
      <c r="B18" s="40">
        <v>5</v>
      </c>
      <c r="C18" s="40">
        <v>79</v>
      </c>
      <c r="D18" s="40">
        <v>29</v>
      </c>
      <c r="E18" s="40">
        <v>50</v>
      </c>
      <c r="F18" s="40">
        <v>46</v>
      </c>
      <c r="G18" s="40">
        <v>109</v>
      </c>
      <c r="H18" s="40">
        <v>12</v>
      </c>
      <c r="I18" s="40">
        <v>11</v>
      </c>
      <c r="J18" s="40">
        <v>2.4</v>
      </c>
      <c r="K18" s="46">
        <v>0.01</v>
      </c>
      <c r="L18" s="40">
        <v>90</v>
      </c>
      <c r="M18" s="40">
        <v>1</v>
      </c>
      <c r="N18" s="40">
        <v>19</v>
      </c>
      <c r="O18" s="40">
        <v>55</v>
      </c>
      <c r="P18" s="46">
        <v>0.61</v>
      </c>
      <c r="Q18" s="46">
        <v>0.6</v>
      </c>
      <c r="R18" s="40">
        <v>186</v>
      </c>
      <c r="S18" s="40">
        <v>8</v>
      </c>
      <c r="T18" s="40">
        <v>13</v>
      </c>
      <c r="U18" s="40">
        <v>60</v>
      </c>
      <c r="V18" s="46">
        <v>0.32</v>
      </c>
      <c r="W18" s="46">
        <v>0.21</v>
      </c>
      <c r="X18" s="40">
        <v>0</v>
      </c>
      <c r="Y18" s="40">
        <v>7</v>
      </c>
      <c r="Z18" s="43">
        <v>1.4</v>
      </c>
    </row>
    <row r="19" spans="1:26" x14ac:dyDescent="0.3">
      <c r="A19" s="19" t="s">
        <v>63</v>
      </c>
      <c r="B19" s="41"/>
      <c r="C19" s="41"/>
      <c r="D19" s="41"/>
      <c r="E19" s="41"/>
      <c r="F19" s="41"/>
      <c r="G19" s="41"/>
      <c r="H19" s="41"/>
      <c r="I19" s="41"/>
      <c r="J19" s="41"/>
      <c r="K19" s="47"/>
      <c r="L19" s="41"/>
      <c r="M19" s="41"/>
      <c r="N19" s="41"/>
      <c r="O19" s="41"/>
      <c r="P19" s="47"/>
      <c r="Q19" s="47"/>
      <c r="R19" s="41"/>
      <c r="S19" s="41"/>
      <c r="T19" s="41"/>
      <c r="U19" s="41"/>
      <c r="V19" s="47"/>
      <c r="W19" s="47"/>
      <c r="X19" s="41"/>
      <c r="Y19" s="41"/>
      <c r="Z19" s="44"/>
    </row>
    <row r="20" spans="1:26" ht="23.4" thickBot="1" x14ac:dyDescent="0.35">
      <c r="A20" s="20" t="s">
        <v>0</v>
      </c>
      <c r="B20" s="42"/>
      <c r="C20" s="42"/>
      <c r="D20" s="42"/>
      <c r="E20" s="42"/>
      <c r="F20" s="42"/>
      <c r="G20" s="42"/>
      <c r="H20" s="42"/>
      <c r="I20" s="42"/>
      <c r="J20" s="42"/>
      <c r="K20" s="48"/>
      <c r="L20" s="42"/>
      <c r="M20" s="42"/>
      <c r="N20" s="42"/>
      <c r="O20" s="42"/>
      <c r="P20" s="48"/>
      <c r="Q20" s="48"/>
      <c r="R20" s="42"/>
      <c r="S20" s="42"/>
      <c r="T20" s="42"/>
      <c r="U20" s="42"/>
      <c r="V20" s="48"/>
      <c r="W20" s="48"/>
      <c r="X20" s="42"/>
      <c r="Y20" s="42"/>
      <c r="Z20" s="45"/>
    </row>
    <row r="22" spans="1:26" s="26" customFormat="1" ht="28.8" x14ac:dyDescent="0.3">
      <c r="A22" s="25" t="s">
        <v>64</v>
      </c>
      <c r="B22" s="26">
        <f>B4-B6-B9-B12-B15-B18</f>
        <v>82</v>
      </c>
      <c r="C22" s="26">
        <f t="shared" ref="C22:I22" si="0">C4-C6-C9-C12-C15-C18</f>
        <v>1334</v>
      </c>
      <c r="D22" s="26">
        <f t="shared" si="0"/>
        <v>587</v>
      </c>
      <c r="E22" s="26">
        <f t="shared" si="0"/>
        <v>747</v>
      </c>
      <c r="F22" s="26">
        <f t="shared" si="0"/>
        <v>665</v>
      </c>
      <c r="G22" s="26">
        <f t="shared" si="0"/>
        <v>1855</v>
      </c>
      <c r="H22" s="26">
        <f t="shared" si="0"/>
        <v>117</v>
      </c>
      <c r="I22" s="26">
        <f t="shared" si="0"/>
        <v>167</v>
      </c>
      <c r="J22" s="26">
        <f>H22/B22</f>
        <v>1.4268292682926829</v>
      </c>
      <c r="K22" s="29">
        <f>(H22-I22)/G22</f>
        <v>-2.6954177897574125E-2</v>
      </c>
      <c r="L22" s="26">
        <f>L4-L9-L6-L12-L15-L18</f>
        <v>1473</v>
      </c>
      <c r="M22" s="26">
        <f t="shared" ref="M22:O22" si="1">M4-M9-M6-M12-M15-M18</f>
        <v>90</v>
      </c>
      <c r="N22" s="26">
        <f t="shared" si="1"/>
        <v>377</v>
      </c>
      <c r="O22" s="26">
        <f t="shared" si="1"/>
        <v>678</v>
      </c>
      <c r="P22" s="29">
        <f>O22/L22</f>
        <v>0.46028513238289204</v>
      </c>
      <c r="Q22" s="29">
        <f>(O22-M22)/L22</f>
        <v>0.39918533604887985</v>
      </c>
      <c r="R22" s="26">
        <f>R4-R6-R9-R12-R15-R18</f>
        <v>2758</v>
      </c>
      <c r="S22" s="26">
        <f t="shared" ref="S22:U22" si="2">S4-S6-S9-S12-S15-S18</f>
        <v>206</v>
      </c>
      <c r="T22" s="26">
        <f t="shared" si="2"/>
        <v>206</v>
      </c>
      <c r="U22" s="26">
        <f t="shared" si="2"/>
        <v>1033</v>
      </c>
      <c r="V22" s="29">
        <f>U22/R22</f>
        <v>0.37454677302393036</v>
      </c>
      <c r="W22" s="29">
        <f>(U22-S22-T22)/R22</f>
        <v>0.22516316171138506</v>
      </c>
      <c r="X22" s="26">
        <f>X4-X6-X9-X12-X15-X18</f>
        <v>0</v>
      </c>
      <c r="Y22" s="26">
        <f>Y4-Y6-Y9-Y12-Y15-Y18</f>
        <v>184</v>
      </c>
      <c r="Z22" s="26">
        <f>Y22/B22</f>
        <v>2.2439024390243905</v>
      </c>
    </row>
  </sheetData>
  <mergeCells count="130">
    <mergeCell ref="B6:B8"/>
    <mergeCell ref="C6:C8"/>
    <mergeCell ref="D6:D8"/>
    <mergeCell ref="E6:E8"/>
    <mergeCell ref="F6:F8"/>
    <mergeCell ref="I6:I8"/>
    <mergeCell ref="J6:J8"/>
    <mergeCell ref="K6:K8"/>
    <mergeCell ref="L6:L8"/>
    <mergeCell ref="C2:F2"/>
    <mergeCell ref="G2:K2"/>
    <mergeCell ref="L2:Q2"/>
    <mergeCell ref="R2:W2"/>
    <mergeCell ref="X2:Z2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M6:M8"/>
    <mergeCell ref="N6:N8"/>
    <mergeCell ref="O6:O8"/>
    <mergeCell ref="P6:P8"/>
    <mergeCell ref="Q6:Q8"/>
    <mergeCell ref="R6:R8"/>
    <mergeCell ref="G6:G8"/>
    <mergeCell ref="H6:H8"/>
    <mergeCell ref="B12:B14"/>
    <mergeCell ref="C12:C14"/>
    <mergeCell ref="D12:D14"/>
    <mergeCell ref="E12:E14"/>
    <mergeCell ref="F12:F14"/>
    <mergeCell ref="P9:P11"/>
    <mergeCell ref="Q9:Q11"/>
    <mergeCell ref="R9:R11"/>
    <mergeCell ref="S9:S11"/>
    <mergeCell ref="J9:J11"/>
    <mergeCell ref="K9:K11"/>
    <mergeCell ref="L9:L11"/>
    <mergeCell ref="M9:M11"/>
    <mergeCell ref="N9:N11"/>
    <mergeCell ref="O9:O11"/>
    <mergeCell ref="I12:I14"/>
    <mergeCell ref="J12:J14"/>
    <mergeCell ref="K12:K14"/>
    <mergeCell ref="L12:L14"/>
    <mergeCell ref="V9:V11"/>
    <mergeCell ref="W9:W11"/>
    <mergeCell ref="X9:X11"/>
    <mergeCell ref="Y9:Y11"/>
    <mergeCell ref="Z9:Z11"/>
    <mergeCell ref="T9:T11"/>
    <mergeCell ref="U9:U11"/>
    <mergeCell ref="Y12:Y14"/>
    <mergeCell ref="Z12:Z14"/>
    <mergeCell ref="B15:B17"/>
    <mergeCell ref="C15:C17"/>
    <mergeCell ref="D15:D17"/>
    <mergeCell ref="E15:E17"/>
    <mergeCell ref="F15:F17"/>
    <mergeCell ref="G15:G17"/>
    <mergeCell ref="H15:H17"/>
    <mergeCell ref="I15:I17"/>
    <mergeCell ref="S12:S14"/>
    <mergeCell ref="T12:T14"/>
    <mergeCell ref="U12:U14"/>
    <mergeCell ref="V12:V14"/>
    <mergeCell ref="W12:W14"/>
    <mergeCell ref="X12:X14"/>
    <mergeCell ref="M12:M14"/>
    <mergeCell ref="N12:N14"/>
    <mergeCell ref="O12:O14"/>
    <mergeCell ref="P12:P14"/>
    <mergeCell ref="Q12:Q14"/>
    <mergeCell ref="R12:R14"/>
    <mergeCell ref="G12:G14"/>
    <mergeCell ref="H12:H14"/>
    <mergeCell ref="Y15:Y17"/>
    <mergeCell ref="Z15:Z17"/>
    <mergeCell ref="B18:B20"/>
    <mergeCell ref="C18:C20"/>
    <mergeCell ref="D18:D20"/>
    <mergeCell ref="E18:E20"/>
    <mergeCell ref="F18:F20"/>
    <mergeCell ref="P15:P17"/>
    <mergeCell ref="Q15:Q17"/>
    <mergeCell ref="R15:R17"/>
    <mergeCell ref="S15:S17"/>
    <mergeCell ref="T15:T17"/>
    <mergeCell ref="U15:U17"/>
    <mergeCell ref="J15:J17"/>
    <mergeCell ref="K15:K17"/>
    <mergeCell ref="L15:L17"/>
    <mergeCell ref="M15:M17"/>
    <mergeCell ref="N15:N17"/>
    <mergeCell ref="O15:O17"/>
    <mergeCell ref="G18:G20"/>
    <mergeCell ref="H18:H20"/>
    <mergeCell ref="I18:I20"/>
    <mergeCell ref="J18:J20"/>
    <mergeCell ref="K18:K20"/>
    <mergeCell ref="L18:L20"/>
    <mergeCell ref="V15:V17"/>
    <mergeCell ref="W15:W17"/>
    <mergeCell ref="X15:X17"/>
    <mergeCell ref="Y18:Y20"/>
    <mergeCell ref="Z18:Z20"/>
    <mergeCell ref="S18:S20"/>
    <mergeCell ref="T18:T20"/>
    <mergeCell ref="U18:U20"/>
    <mergeCell ref="V18:V20"/>
    <mergeCell ref="W18:W20"/>
    <mergeCell ref="X18:X20"/>
    <mergeCell ref="M18:M20"/>
    <mergeCell ref="N18:N20"/>
    <mergeCell ref="O18:O20"/>
    <mergeCell ref="P18:P20"/>
    <mergeCell ref="Q18:Q20"/>
    <mergeCell ref="R18:R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A4A1-A766-4AB1-990F-DA3B71FD2657}">
  <dimension ref="A2:Z25"/>
  <sheetViews>
    <sheetView zoomScale="56" zoomScaleNormal="56" workbookViewId="0">
      <selection activeCell="B5" sqref="B5"/>
    </sheetView>
  </sheetViews>
  <sheetFormatPr baseColWidth="10" defaultRowHeight="14.4" x14ac:dyDescent="0.3"/>
  <sheetData>
    <row r="2" spans="1:26" ht="15" thickBot="1" x14ac:dyDescent="0.35">
      <c r="A2" s="12" t="s">
        <v>54</v>
      </c>
      <c r="B2" s="12" t="s">
        <v>55</v>
      </c>
      <c r="C2" s="58" t="s">
        <v>17</v>
      </c>
      <c r="D2" s="59"/>
      <c r="E2" s="59"/>
      <c r="F2" s="60"/>
      <c r="G2" s="58" t="s">
        <v>19</v>
      </c>
      <c r="H2" s="59"/>
      <c r="I2" s="59"/>
      <c r="J2" s="59"/>
      <c r="K2" s="60"/>
      <c r="L2" s="58" t="s">
        <v>20</v>
      </c>
      <c r="M2" s="59"/>
      <c r="N2" s="59"/>
      <c r="O2" s="59"/>
      <c r="P2" s="59"/>
      <c r="Q2" s="60"/>
      <c r="R2" s="58" t="s">
        <v>21</v>
      </c>
      <c r="S2" s="59"/>
      <c r="T2" s="59"/>
      <c r="U2" s="59"/>
      <c r="V2" s="59"/>
      <c r="W2" s="60"/>
      <c r="X2" s="58" t="s">
        <v>22</v>
      </c>
      <c r="Y2" s="59"/>
      <c r="Z2" s="59"/>
    </row>
    <row r="3" spans="1:26" ht="15" thickBot="1" x14ac:dyDescent="0.35">
      <c r="A3" s="12"/>
      <c r="B3" s="12"/>
      <c r="C3" s="12" t="s">
        <v>4</v>
      </c>
      <c r="D3" s="12" t="s">
        <v>5</v>
      </c>
      <c r="E3" s="12" t="s">
        <v>6</v>
      </c>
      <c r="F3" s="12" t="s">
        <v>7</v>
      </c>
      <c r="G3" s="12" t="s">
        <v>4</v>
      </c>
      <c r="H3" s="12" t="s">
        <v>8</v>
      </c>
      <c r="I3" s="12" t="s">
        <v>9</v>
      </c>
      <c r="J3" s="12" t="s">
        <v>56</v>
      </c>
      <c r="K3" s="12" t="s">
        <v>10</v>
      </c>
      <c r="L3" s="12" t="s">
        <v>4</v>
      </c>
      <c r="M3" s="12" t="s">
        <v>9</v>
      </c>
      <c r="N3" s="12" t="s">
        <v>11</v>
      </c>
      <c r="O3" s="12" t="s">
        <v>12</v>
      </c>
      <c r="P3" s="12" t="s">
        <v>13</v>
      </c>
      <c r="Q3" s="12" t="s">
        <v>10</v>
      </c>
      <c r="R3" s="12" t="s">
        <v>4</v>
      </c>
      <c r="S3" s="12" t="s">
        <v>9</v>
      </c>
      <c r="T3" s="12" t="s">
        <v>14</v>
      </c>
      <c r="U3" s="12" t="s">
        <v>12</v>
      </c>
      <c r="V3" s="12" t="s">
        <v>57</v>
      </c>
      <c r="W3" s="12" t="s">
        <v>10</v>
      </c>
      <c r="X3" s="12" t="s">
        <v>15</v>
      </c>
      <c r="Y3" s="12" t="s">
        <v>8</v>
      </c>
      <c r="Z3" s="12" t="s">
        <v>58</v>
      </c>
    </row>
    <row r="4" spans="1:26" x14ac:dyDescent="0.3">
      <c r="A4" s="13" t="s">
        <v>59</v>
      </c>
      <c r="B4" s="13">
        <v>110</v>
      </c>
      <c r="C4" s="13">
        <v>1753</v>
      </c>
      <c r="D4" s="13">
        <v>741</v>
      </c>
      <c r="E4" s="13">
        <v>1012</v>
      </c>
      <c r="F4" s="13">
        <v>868</v>
      </c>
      <c r="G4" s="13">
        <v>2466</v>
      </c>
      <c r="H4" s="13">
        <v>106</v>
      </c>
      <c r="I4" s="13">
        <v>262</v>
      </c>
      <c r="J4" s="13">
        <v>1</v>
      </c>
      <c r="K4" s="14">
        <v>-0.06</v>
      </c>
      <c r="L4" s="13">
        <v>1979</v>
      </c>
      <c r="M4" s="13">
        <v>129</v>
      </c>
      <c r="N4" s="13">
        <v>577</v>
      </c>
      <c r="O4" s="13">
        <v>729</v>
      </c>
      <c r="P4" s="14">
        <v>0.37</v>
      </c>
      <c r="Q4" s="14">
        <v>0.3</v>
      </c>
      <c r="R4" s="13">
        <v>3388</v>
      </c>
      <c r="S4" s="13">
        <v>268</v>
      </c>
      <c r="T4" s="13">
        <v>227</v>
      </c>
      <c r="U4" s="13">
        <v>1368</v>
      </c>
      <c r="V4" s="14">
        <v>0.4</v>
      </c>
      <c r="W4" s="14">
        <v>0.26</v>
      </c>
      <c r="X4" s="13">
        <v>3</v>
      </c>
      <c r="Y4" s="13">
        <v>280</v>
      </c>
      <c r="Z4" s="15">
        <v>2.5</v>
      </c>
    </row>
    <row r="5" spans="1:26" x14ac:dyDescent="0.3">
      <c r="A5" s="16" t="s">
        <v>60</v>
      </c>
      <c r="B5" s="16">
        <v>0</v>
      </c>
      <c r="C5" s="16">
        <v>0</v>
      </c>
      <c r="D5" s="16">
        <v>0</v>
      </c>
      <c r="E5" s="16">
        <v>0</v>
      </c>
      <c r="F5" s="16">
        <v>51.29</v>
      </c>
      <c r="G5" s="16">
        <v>0</v>
      </c>
      <c r="H5" s="16">
        <v>4.3</v>
      </c>
      <c r="I5" s="16">
        <v>10.62</v>
      </c>
      <c r="J5" s="16" t="s">
        <v>61</v>
      </c>
      <c r="K5" s="17" t="s">
        <v>61</v>
      </c>
      <c r="L5" s="16">
        <v>0</v>
      </c>
      <c r="M5" s="16">
        <v>6.52</v>
      </c>
      <c r="N5" s="16">
        <v>29.16</v>
      </c>
      <c r="O5" s="16">
        <v>36.840000000000003</v>
      </c>
      <c r="P5" s="17" t="s">
        <v>61</v>
      </c>
      <c r="Q5" s="17" t="s">
        <v>61</v>
      </c>
      <c r="R5" s="16">
        <v>0</v>
      </c>
      <c r="S5" s="16">
        <v>7.91</v>
      </c>
      <c r="T5" s="16">
        <v>6.7</v>
      </c>
      <c r="U5" s="16">
        <v>40.380000000000003</v>
      </c>
      <c r="V5" s="17" t="s">
        <v>61</v>
      </c>
      <c r="W5" s="17" t="s">
        <v>61</v>
      </c>
      <c r="X5" s="16">
        <v>0.41</v>
      </c>
      <c r="Y5" s="16">
        <v>38.36</v>
      </c>
      <c r="Z5" s="17" t="s">
        <v>61</v>
      </c>
    </row>
    <row r="6" spans="1:26" ht="22.8" x14ac:dyDescent="0.3">
      <c r="A6" s="18" t="s">
        <v>24</v>
      </c>
      <c r="B6" s="41">
        <v>3</v>
      </c>
      <c r="C6" s="41">
        <v>53</v>
      </c>
      <c r="D6" s="41">
        <v>22</v>
      </c>
      <c r="E6" s="41">
        <v>31</v>
      </c>
      <c r="F6" s="41">
        <v>29</v>
      </c>
      <c r="G6" s="41">
        <v>74</v>
      </c>
      <c r="H6" s="41">
        <v>4</v>
      </c>
      <c r="I6" s="41">
        <v>12</v>
      </c>
      <c r="J6" s="41">
        <v>1.3</v>
      </c>
      <c r="K6" s="47">
        <v>-0.11</v>
      </c>
      <c r="L6" s="41">
        <v>50</v>
      </c>
      <c r="M6" s="41">
        <v>1</v>
      </c>
      <c r="N6" s="41">
        <v>15</v>
      </c>
      <c r="O6" s="41">
        <v>20</v>
      </c>
      <c r="P6" s="47">
        <v>0.4</v>
      </c>
      <c r="Q6" s="47">
        <v>0.38</v>
      </c>
      <c r="R6" s="41">
        <v>89</v>
      </c>
      <c r="S6" s="41">
        <v>3</v>
      </c>
      <c r="T6" s="41">
        <v>8</v>
      </c>
      <c r="U6" s="41">
        <v>40</v>
      </c>
      <c r="V6" s="47">
        <v>0.45</v>
      </c>
      <c r="W6" s="47">
        <v>0.33</v>
      </c>
      <c r="X6" s="41">
        <v>0</v>
      </c>
      <c r="Y6" s="41">
        <v>9</v>
      </c>
      <c r="Z6" s="44">
        <v>3</v>
      </c>
    </row>
    <row r="7" spans="1:26" x14ac:dyDescent="0.3">
      <c r="A7" s="19" t="s">
        <v>63</v>
      </c>
      <c r="B7" s="41"/>
      <c r="C7" s="41"/>
      <c r="D7" s="41"/>
      <c r="E7" s="41"/>
      <c r="F7" s="41"/>
      <c r="G7" s="41"/>
      <c r="H7" s="41"/>
      <c r="I7" s="41"/>
      <c r="J7" s="41"/>
      <c r="K7" s="47"/>
      <c r="L7" s="41"/>
      <c r="M7" s="41"/>
      <c r="N7" s="41"/>
      <c r="O7" s="41"/>
      <c r="P7" s="47"/>
      <c r="Q7" s="47"/>
      <c r="R7" s="41"/>
      <c r="S7" s="41"/>
      <c r="T7" s="41"/>
      <c r="U7" s="41"/>
      <c r="V7" s="47"/>
      <c r="W7" s="47"/>
      <c r="X7" s="41"/>
      <c r="Y7" s="41"/>
      <c r="Z7" s="44"/>
    </row>
    <row r="8" spans="1:26" ht="15" thickBot="1" x14ac:dyDescent="0.35">
      <c r="A8" s="20" t="s">
        <v>62</v>
      </c>
      <c r="B8" s="42"/>
      <c r="C8" s="42"/>
      <c r="D8" s="42"/>
      <c r="E8" s="42"/>
      <c r="F8" s="42"/>
      <c r="G8" s="42"/>
      <c r="H8" s="42"/>
      <c r="I8" s="42"/>
      <c r="J8" s="42"/>
      <c r="K8" s="48"/>
      <c r="L8" s="42"/>
      <c r="M8" s="42"/>
      <c r="N8" s="42"/>
      <c r="O8" s="42"/>
      <c r="P8" s="48"/>
      <c r="Q8" s="48"/>
      <c r="R8" s="42"/>
      <c r="S8" s="42"/>
      <c r="T8" s="42"/>
      <c r="U8" s="42"/>
      <c r="V8" s="48"/>
      <c r="W8" s="48"/>
      <c r="X8" s="42"/>
      <c r="Y8" s="42"/>
      <c r="Z8" s="45"/>
    </row>
    <row r="9" spans="1:26" x14ac:dyDescent="0.3">
      <c r="A9" s="21" t="s">
        <v>62</v>
      </c>
      <c r="B9" s="52">
        <v>5</v>
      </c>
      <c r="C9" s="52">
        <v>72</v>
      </c>
      <c r="D9" s="52">
        <v>30</v>
      </c>
      <c r="E9" s="52">
        <v>42</v>
      </c>
      <c r="F9" s="52">
        <v>38</v>
      </c>
      <c r="G9" s="52">
        <v>111</v>
      </c>
      <c r="H9" s="52">
        <v>5</v>
      </c>
      <c r="I9" s="52">
        <v>7</v>
      </c>
      <c r="J9" s="52">
        <v>1</v>
      </c>
      <c r="K9" s="49">
        <v>-0.02</v>
      </c>
      <c r="L9" s="52">
        <v>86</v>
      </c>
      <c r="M9" s="52">
        <v>4</v>
      </c>
      <c r="N9" s="52">
        <v>18</v>
      </c>
      <c r="O9" s="52">
        <v>28</v>
      </c>
      <c r="P9" s="49">
        <v>0.33</v>
      </c>
      <c r="Q9" s="49">
        <v>0.28000000000000003</v>
      </c>
      <c r="R9" s="52">
        <v>108</v>
      </c>
      <c r="S9" s="52">
        <v>15</v>
      </c>
      <c r="T9" s="52">
        <v>8</v>
      </c>
      <c r="U9" s="52">
        <v>54</v>
      </c>
      <c r="V9" s="49">
        <v>0.5</v>
      </c>
      <c r="W9" s="49">
        <v>0.28999999999999998</v>
      </c>
      <c r="X9" s="52">
        <v>0</v>
      </c>
      <c r="Y9" s="52">
        <v>13</v>
      </c>
      <c r="Z9" s="55">
        <v>2.6</v>
      </c>
    </row>
    <row r="10" spans="1:26" x14ac:dyDescent="0.3">
      <c r="A10" s="22" t="s">
        <v>63</v>
      </c>
      <c r="B10" s="53"/>
      <c r="C10" s="53"/>
      <c r="D10" s="53"/>
      <c r="E10" s="53"/>
      <c r="F10" s="53"/>
      <c r="G10" s="53"/>
      <c r="H10" s="53"/>
      <c r="I10" s="53"/>
      <c r="J10" s="53"/>
      <c r="K10" s="50"/>
      <c r="L10" s="53"/>
      <c r="M10" s="53"/>
      <c r="N10" s="53"/>
      <c r="O10" s="53"/>
      <c r="P10" s="50"/>
      <c r="Q10" s="50"/>
      <c r="R10" s="53"/>
      <c r="S10" s="53"/>
      <c r="T10" s="53"/>
      <c r="U10" s="53"/>
      <c r="V10" s="50"/>
      <c r="W10" s="50"/>
      <c r="X10" s="53"/>
      <c r="Y10" s="53"/>
      <c r="Z10" s="56"/>
    </row>
    <row r="11" spans="1:26" ht="23.4" thickBot="1" x14ac:dyDescent="0.35">
      <c r="A11" s="23" t="s">
        <v>24</v>
      </c>
      <c r="B11" s="54"/>
      <c r="C11" s="54"/>
      <c r="D11" s="54"/>
      <c r="E11" s="54"/>
      <c r="F11" s="54"/>
      <c r="G11" s="54"/>
      <c r="H11" s="54"/>
      <c r="I11" s="54"/>
      <c r="J11" s="54"/>
      <c r="K11" s="51"/>
      <c r="L11" s="54"/>
      <c r="M11" s="54"/>
      <c r="N11" s="54"/>
      <c r="O11" s="54"/>
      <c r="P11" s="51"/>
      <c r="Q11" s="51"/>
      <c r="R11" s="54"/>
      <c r="S11" s="54"/>
      <c r="T11" s="54"/>
      <c r="U11" s="54"/>
      <c r="V11" s="51"/>
      <c r="W11" s="51"/>
      <c r="X11" s="54"/>
      <c r="Y11" s="54"/>
      <c r="Z11" s="57"/>
    </row>
    <row r="12" spans="1:26" ht="22.8" x14ac:dyDescent="0.3">
      <c r="A12" s="18" t="s">
        <v>24</v>
      </c>
      <c r="B12" s="40">
        <v>5</v>
      </c>
      <c r="C12" s="40">
        <v>78</v>
      </c>
      <c r="D12" s="40">
        <v>37</v>
      </c>
      <c r="E12" s="40">
        <v>41</v>
      </c>
      <c r="F12" s="40">
        <v>46</v>
      </c>
      <c r="G12" s="40">
        <v>110</v>
      </c>
      <c r="H12" s="40">
        <v>2</v>
      </c>
      <c r="I12" s="40">
        <v>12</v>
      </c>
      <c r="J12" s="40">
        <v>0.4</v>
      </c>
      <c r="K12" s="46">
        <v>-0.09</v>
      </c>
      <c r="L12" s="40">
        <v>83</v>
      </c>
      <c r="M12" s="40">
        <v>4</v>
      </c>
      <c r="N12" s="40">
        <v>30</v>
      </c>
      <c r="O12" s="40">
        <v>31</v>
      </c>
      <c r="P12" s="46">
        <v>0.37</v>
      </c>
      <c r="Q12" s="46">
        <v>0.33</v>
      </c>
      <c r="R12" s="40">
        <v>135</v>
      </c>
      <c r="S12" s="40">
        <v>10</v>
      </c>
      <c r="T12" s="40">
        <v>6</v>
      </c>
      <c r="U12" s="40">
        <v>55</v>
      </c>
      <c r="V12" s="46">
        <v>0.41</v>
      </c>
      <c r="W12" s="46">
        <v>0.28999999999999998</v>
      </c>
      <c r="X12" s="40">
        <v>0</v>
      </c>
      <c r="Y12" s="40">
        <v>21</v>
      </c>
      <c r="Z12" s="43">
        <v>4.2</v>
      </c>
    </row>
    <row r="13" spans="1:26" x14ac:dyDescent="0.3">
      <c r="A13" s="19" t="s">
        <v>63</v>
      </c>
      <c r="B13" s="41"/>
      <c r="C13" s="41"/>
      <c r="D13" s="41"/>
      <c r="E13" s="41"/>
      <c r="F13" s="41"/>
      <c r="G13" s="41"/>
      <c r="H13" s="41"/>
      <c r="I13" s="41"/>
      <c r="J13" s="41"/>
      <c r="K13" s="47"/>
      <c r="L13" s="41"/>
      <c r="M13" s="41"/>
      <c r="N13" s="41"/>
      <c r="O13" s="41"/>
      <c r="P13" s="47"/>
      <c r="Q13" s="47"/>
      <c r="R13" s="41"/>
      <c r="S13" s="41"/>
      <c r="T13" s="41"/>
      <c r="U13" s="41"/>
      <c r="V13" s="47"/>
      <c r="W13" s="47"/>
      <c r="X13" s="41"/>
      <c r="Y13" s="41"/>
      <c r="Z13" s="44"/>
    </row>
    <row r="14" spans="1:26" ht="15" thickBot="1" x14ac:dyDescent="0.35">
      <c r="A14" s="20" t="s">
        <v>62</v>
      </c>
      <c r="B14" s="42"/>
      <c r="C14" s="42"/>
      <c r="D14" s="42"/>
      <c r="E14" s="42"/>
      <c r="F14" s="42"/>
      <c r="G14" s="42"/>
      <c r="H14" s="42"/>
      <c r="I14" s="42"/>
      <c r="J14" s="42"/>
      <c r="K14" s="48"/>
      <c r="L14" s="42"/>
      <c r="M14" s="42"/>
      <c r="N14" s="42"/>
      <c r="O14" s="42"/>
      <c r="P14" s="48"/>
      <c r="Q14" s="48"/>
      <c r="R14" s="42"/>
      <c r="S14" s="42"/>
      <c r="T14" s="42"/>
      <c r="U14" s="42"/>
      <c r="V14" s="48"/>
      <c r="W14" s="48"/>
      <c r="X14" s="42"/>
      <c r="Y14" s="42"/>
      <c r="Z14" s="45"/>
    </row>
    <row r="15" spans="1:26" ht="22.8" x14ac:dyDescent="0.3">
      <c r="A15" s="21" t="s">
        <v>24</v>
      </c>
      <c r="B15" s="52">
        <v>4</v>
      </c>
      <c r="C15" s="52">
        <v>60</v>
      </c>
      <c r="D15" s="52">
        <v>18</v>
      </c>
      <c r="E15" s="52">
        <v>42</v>
      </c>
      <c r="F15" s="52">
        <v>22</v>
      </c>
      <c r="G15" s="52">
        <v>83</v>
      </c>
      <c r="H15" s="52">
        <v>3</v>
      </c>
      <c r="I15" s="52">
        <v>5</v>
      </c>
      <c r="J15" s="52">
        <v>0.8</v>
      </c>
      <c r="K15" s="49">
        <v>-0.02</v>
      </c>
      <c r="L15" s="52">
        <v>84</v>
      </c>
      <c r="M15" s="52">
        <v>11</v>
      </c>
      <c r="N15" s="52">
        <v>21</v>
      </c>
      <c r="O15" s="52">
        <v>37</v>
      </c>
      <c r="P15" s="49">
        <v>0.44</v>
      </c>
      <c r="Q15" s="49">
        <v>0.31</v>
      </c>
      <c r="R15" s="52">
        <v>125</v>
      </c>
      <c r="S15" s="52">
        <v>9</v>
      </c>
      <c r="T15" s="52">
        <v>13</v>
      </c>
      <c r="U15" s="52">
        <v>45</v>
      </c>
      <c r="V15" s="49">
        <v>0.36</v>
      </c>
      <c r="W15" s="49">
        <v>0.18</v>
      </c>
      <c r="X15" s="52">
        <v>0</v>
      </c>
      <c r="Y15" s="52">
        <v>12</v>
      </c>
      <c r="Z15" s="55">
        <v>3</v>
      </c>
    </row>
    <row r="16" spans="1:26" x14ac:dyDescent="0.3">
      <c r="A16" s="22" t="s">
        <v>63</v>
      </c>
      <c r="B16" s="53"/>
      <c r="C16" s="53"/>
      <c r="D16" s="53"/>
      <c r="E16" s="53"/>
      <c r="F16" s="53"/>
      <c r="G16" s="53"/>
      <c r="H16" s="53"/>
      <c r="I16" s="53"/>
      <c r="J16" s="53"/>
      <c r="K16" s="50"/>
      <c r="L16" s="53"/>
      <c r="M16" s="53"/>
      <c r="N16" s="53"/>
      <c r="O16" s="53"/>
      <c r="P16" s="50"/>
      <c r="Q16" s="50"/>
      <c r="R16" s="53"/>
      <c r="S16" s="53"/>
      <c r="T16" s="53"/>
      <c r="U16" s="53"/>
      <c r="V16" s="50"/>
      <c r="W16" s="50"/>
      <c r="X16" s="53"/>
      <c r="Y16" s="53"/>
      <c r="Z16" s="56"/>
    </row>
    <row r="17" spans="1:26" ht="23.4" thickBot="1" x14ac:dyDescent="0.35">
      <c r="A17" s="23" t="s">
        <v>66</v>
      </c>
      <c r="B17" s="54"/>
      <c r="C17" s="54"/>
      <c r="D17" s="54"/>
      <c r="E17" s="54"/>
      <c r="F17" s="54"/>
      <c r="G17" s="54"/>
      <c r="H17" s="54"/>
      <c r="I17" s="54"/>
      <c r="J17" s="54"/>
      <c r="K17" s="51"/>
      <c r="L17" s="54"/>
      <c r="M17" s="54"/>
      <c r="N17" s="54"/>
      <c r="O17" s="54"/>
      <c r="P17" s="51"/>
      <c r="Q17" s="51"/>
      <c r="R17" s="54"/>
      <c r="S17" s="54"/>
      <c r="T17" s="54"/>
      <c r="U17" s="54"/>
      <c r="V17" s="51"/>
      <c r="W17" s="51"/>
      <c r="X17" s="54"/>
      <c r="Y17" s="54"/>
      <c r="Z17" s="57"/>
    </row>
    <row r="18" spans="1:26" ht="22.8" x14ac:dyDescent="0.3">
      <c r="A18" s="18" t="s">
        <v>66</v>
      </c>
      <c r="B18" s="40">
        <v>4</v>
      </c>
      <c r="C18" s="40">
        <v>65</v>
      </c>
      <c r="D18" s="40">
        <v>28</v>
      </c>
      <c r="E18" s="40">
        <v>37</v>
      </c>
      <c r="F18" s="40">
        <v>31</v>
      </c>
      <c r="G18" s="40">
        <v>96</v>
      </c>
      <c r="H18" s="40">
        <v>3</v>
      </c>
      <c r="I18" s="40">
        <v>9</v>
      </c>
      <c r="J18" s="40">
        <v>0.8</v>
      </c>
      <c r="K18" s="46">
        <v>-0.06</v>
      </c>
      <c r="L18" s="40">
        <v>77</v>
      </c>
      <c r="M18" s="40">
        <v>7</v>
      </c>
      <c r="N18" s="40">
        <v>25</v>
      </c>
      <c r="O18" s="40">
        <v>28</v>
      </c>
      <c r="P18" s="46">
        <v>0.36</v>
      </c>
      <c r="Q18" s="46">
        <v>0.27</v>
      </c>
      <c r="R18" s="40">
        <v>142</v>
      </c>
      <c r="S18" s="40">
        <v>7</v>
      </c>
      <c r="T18" s="40">
        <v>11</v>
      </c>
      <c r="U18" s="40">
        <v>55</v>
      </c>
      <c r="V18" s="46">
        <v>0.39</v>
      </c>
      <c r="W18" s="46">
        <v>0.26</v>
      </c>
      <c r="X18" s="40">
        <v>0</v>
      </c>
      <c r="Y18" s="40">
        <v>7</v>
      </c>
      <c r="Z18" s="43">
        <v>1.8</v>
      </c>
    </row>
    <row r="19" spans="1:26" x14ac:dyDescent="0.3">
      <c r="A19" s="19" t="s">
        <v>63</v>
      </c>
      <c r="B19" s="41"/>
      <c r="C19" s="41"/>
      <c r="D19" s="41"/>
      <c r="E19" s="41"/>
      <c r="F19" s="41"/>
      <c r="G19" s="41"/>
      <c r="H19" s="41"/>
      <c r="I19" s="41"/>
      <c r="J19" s="41"/>
      <c r="K19" s="47"/>
      <c r="L19" s="41"/>
      <c r="M19" s="41"/>
      <c r="N19" s="41"/>
      <c r="O19" s="41"/>
      <c r="P19" s="47"/>
      <c r="Q19" s="47"/>
      <c r="R19" s="41"/>
      <c r="S19" s="41"/>
      <c r="T19" s="41"/>
      <c r="U19" s="41"/>
      <c r="V19" s="47"/>
      <c r="W19" s="47"/>
      <c r="X19" s="41"/>
      <c r="Y19" s="41"/>
      <c r="Z19" s="44"/>
    </row>
    <row r="20" spans="1:26" ht="23.4" thickBot="1" x14ac:dyDescent="0.35">
      <c r="A20" s="20" t="s">
        <v>24</v>
      </c>
      <c r="B20" s="42"/>
      <c r="C20" s="42"/>
      <c r="D20" s="42"/>
      <c r="E20" s="42"/>
      <c r="F20" s="42"/>
      <c r="G20" s="42"/>
      <c r="H20" s="42"/>
      <c r="I20" s="42"/>
      <c r="J20" s="42"/>
      <c r="K20" s="48"/>
      <c r="L20" s="42"/>
      <c r="M20" s="42"/>
      <c r="N20" s="42"/>
      <c r="O20" s="42"/>
      <c r="P20" s="48"/>
      <c r="Q20" s="48"/>
      <c r="R20" s="42"/>
      <c r="S20" s="42"/>
      <c r="T20" s="42"/>
      <c r="U20" s="42"/>
      <c r="V20" s="48"/>
      <c r="W20" s="48"/>
      <c r="X20" s="42"/>
      <c r="Y20" s="42"/>
      <c r="Z20" s="45"/>
    </row>
    <row r="21" spans="1:26" ht="22.8" x14ac:dyDescent="0.3">
      <c r="A21" s="21" t="s">
        <v>66</v>
      </c>
      <c r="B21" s="52">
        <v>4</v>
      </c>
      <c r="C21" s="52">
        <v>66</v>
      </c>
      <c r="D21" s="52">
        <v>25</v>
      </c>
      <c r="E21" s="52">
        <v>41</v>
      </c>
      <c r="F21" s="52">
        <v>37</v>
      </c>
      <c r="G21" s="52">
        <v>88</v>
      </c>
      <c r="H21" s="52">
        <v>1</v>
      </c>
      <c r="I21" s="52">
        <v>8</v>
      </c>
      <c r="J21" s="52">
        <v>0.3</v>
      </c>
      <c r="K21" s="49">
        <v>-0.08</v>
      </c>
      <c r="L21" s="52">
        <v>85</v>
      </c>
      <c r="M21" s="52">
        <v>10</v>
      </c>
      <c r="N21" s="52">
        <v>24</v>
      </c>
      <c r="O21" s="52">
        <v>26</v>
      </c>
      <c r="P21" s="49">
        <v>0.31</v>
      </c>
      <c r="Q21" s="49">
        <v>0.19</v>
      </c>
      <c r="R21" s="52">
        <v>136</v>
      </c>
      <c r="S21" s="52">
        <v>5</v>
      </c>
      <c r="T21" s="52">
        <v>6</v>
      </c>
      <c r="U21" s="52">
        <v>56</v>
      </c>
      <c r="V21" s="49">
        <v>0.41</v>
      </c>
      <c r="W21" s="49">
        <v>0.33</v>
      </c>
      <c r="X21" s="52">
        <v>0</v>
      </c>
      <c r="Y21" s="52">
        <v>9</v>
      </c>
      <c r="Z21" s="55">
        <v>2.2999999999999998</v>
      </c>
    </row>
    <row r="22" spans="1:26" x14ac:dyDescent="0.3">
      <c r="A22" s="22" t="s">
        <v>63</v>
      </c>
      <c r="B22" s="53"/>
      <c r="C22" s="53"/>
      <c r="D22" s="53"/>
      <c r="E22" s="53"/>
      <c r="F22" s="53"/>
      <c r="G22" s="53"/>
      <c r="H22" s="53"/>
      <c r="I22" s="53"/>
      <c r="J22" s="53"/>
      <c r="K22" s="50"/>
      <c r="L22" s="53"/>
      <c r="M22" s="53"/>
      <c r="N22" s="53"/>
      <c r="O22" s="53"/>
      <c r="P22" s="50"/>
      <c r="Q22" s="50"/>
      <c r="R22" s="53"/>
      <c r="S22" s="53"/>
      <c r="T22" s="53"/>
      <c r="U22" s="53"/>
      <c r="V22" s="50"/>
      <c r="W22" s="50"/>
      <c r="X22" s="53"/>
      <c r="Y22" s="53"/>
      <c r="Z22" s="56"/>
    </row>
    <row r="23" spans="1:26" ht="23.4" thickBot="1" x14ac:dyDescent="0.35">
      <c r="A23" s="23" t="s">
        <v>24</v>
      </c>
      <c r="B23" s="54"/>
      <c r="C23" s="54"/>
      <c r="D23" s="54"/>
      <c r="E23" s="54"/>
      <c r="F23" s="54"/>
      <c r="G23" s="54"/>
      <c r="H23" s="54"/>
      <c r="I23" s="54"/>
      <c r="J23" s="54"/>
      <c r="K23" s="51"/>
      <c r="L23" s="54"/>
      <c r="M23" s="54"/>
      <c r="N23" s="54"/>
      <c r="O23" s="54"/>
      <c r="P23" s="51"/>
      <c r="Q23" s="51"/>
      <c r="R23" s="54"/>
      <c r="S23" s="54"/>
      <c r="T23" s="54"/>
      <c r="U23" s="54"/>
      <c r="V23" s="51"/>
      <c r="W23" s="51"/>
      <c r="X23" s="54"/>
      <c r="Y23" s="54"/>
      <c r="Z23" s="57"/>
    </row>
    <row r="25" spans="1:26" s="26" customFormat="1" x14ac:dyDescent="0.3">
      <c r="A25" s="26" t="s">
        <v>67</v>
      </c>
      <c r="B25" s="26">
        <f>B4-B6-B9-B12-B15-B18-B21</f>
        <v>85</v>
      </c>
      <c r="C25" s="26">
        <f t="shared" ref="C25:H25" si="0">C4-C6-C9-C12-C15-C18-C21</f>
        <v>1359</v>
      </c>
      <c r="D25" s="26">
        <f t="shared" si="0"/>
        <v>581</v>
      </c>
      <c r="E25" s="26">
        <f t="shared" si="0"/>
        <v>778</v>
      </c>
      <c r="F25" s="26">
        <f t="shared" si="0"/>
        <v>665</v>
      </c>
      <c r="G25" s="26">
        <f t="shared" si="0"/>
        <v>1904</v>
      </c>
      <c r="H25" s="26">
        <f t="shared" si="0"/>
        <v>88</v>
      </c>
      <c r="I25" s="26">
        <f>I4-I6-I9-I12-I15-I18-I21</f>
        <v>209</v>
      </c>
      <c r="J25" s="26">
        <f>H25/B25</f>
        <v>1.0352941176470589</v>
      </c>
      <c r="K25" s="29">
        <f>(H25-I25)/G25</f>
        <v>-6.3550420168067223E-2</v>
      </c>
      <c r="L25" s="26">
        <f>L4-L12-L9-L6-L15-L18-L21</f>
        <v>1514</v>
      </c>
      <c r="M25" s="26">
        <f t="shared" ref="M25:O25" si="1">M4-M12-M9-M6-M15-M18-M21</f>
        <v>92</v>
      </c>
      <c r="N25" s="26">
        <f t="shared" si="1"/>
        <v>444</v>
      </c>
      <c r="O25" s="26">
        <f t="shared" si="1"/>
        <v>559</v>
      </c>
      <c r="P25" s="29">
        <f>O25/L25</f>
        <v>0.36922060766182296</v>
      </c>
      <c r="Q25" s="29">
        <f>(O25-M25)/L25</f>
        <v>0.30845442536327611</v>
      </c>
      <c r="R25" s="26">
        <f>R4-R6-R9-R12-R15-R18-R21</f>
        <v>2653</v>
      </c>
      <c r="S25" s="26">
        <f t="shared" ref="S25:U25" si="2">S4-S6-S9-S12-S15-S18-S21</f>
        <v>219</v>
      </c>
      <c r="T25" s="26">
        <f t="shared" si="2"/>
        <v>175</v>
      </c>
      <c r="U25" s="26">
        <f t="shared" si="2"/>
        <v>1063</v>
      </c>
      <c r="V25" s="29">
        <f>U25/R25</f>
        <v>0.4006784771956276</v>
      </c>
      <c r="W25" s="29">
        <f>(U25-S25-T25)/R25</f>
        <v>0.25216735770825482</v>
      </c>
      <c r="X25" s="26">
        <f>X4-X6-X9-X12-X15-X18-X21</f>
        <v>3</v>
      </c>
      <c r="Y25" s="26">
        <f>Y4-Y6-Y9-Y12-Y15-Y18-Y21</f>
        <v>209</v>
      </c>
      <c r="Z25" s="26">
        <f>Y25/B25</f>
        <v>2.4588235294117649</v>
      </c>
    </row>
  </sheetData>
  <mergeCells count="155">
    <mergeCell ref="B6:B8"/>
    <mergeCell ref="C6:C8"/>
    <mergeCell ref="D6:D8"/>
    <mergeCell ref="E6:E8"/>
    <mergeCell ref="F6:F8"/>
    <mergeCell ref="I6:I8"/>
    <mergeCell ref="J6:J8"/>
    <mergeCell ref="K6:K8"/>
    <mergeCell ref="L6:L8"/>
    <mergeCell ref="C2:F2"/>
    <mergeCell ref="G2:K2"/>
    <mergeCell ref="L2:Q2"/>
    <mergeCell ref="R2:W2"/>
    <mergeCell ref="X2:Z2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M6:M8"/>
    <mergeCell ref="N6:N8"/>
    <mergeCell ref="O6:O8"/>
    <mergeCell ref="P6:P8"/>
    <mergeCell ref="Q6:Q8"/>
    <mergeCell ref="R6:R8"/>
    <mergeCell ref="G6:G8"/>
    <mergeCell ref="H6:H8"/>
    <mergeCell ref="B12:B14"/>
    <mergeCell ref="C12:C14"/>
    <mergeCell ref="D12:D14"/>
    <mergeCell ref="E12:E14"/>
    <mergeCell ref="F12:F14"/>
    <mergeCell ref="P9:P11"/>
    <mergeCell ref="Q9:Q11"/>
    <mergeCell ref="R9:R11"/>
    <mergeCell ref="S9:S11"/>
    <mergeCell ref="J9:J11"/>
    <mergeCell ref="K9:K11"/>
    <mergeCell ref="L9:L11"/>
    <mergeCell ref="M9:M11"/>
    <mergeCell ref="N9:N11"/>
    <mergeCell ref="O9:O11"/>
    <mergeCell ref="I12:I14"/>
    <mergeCell ref="J12:J14"/>
    <mergeCell ref="K12:K14"/>
    <mergeCell ref="L12:L14"/>
    <mergeCell ref="V9:V11"/>
    <mergeCell ref="W9:W11"/>
    <mergeCell ref="X9:X11"/>
    <mergeCell ref="Y9:Y11"/>
    <mergeCell ref="Z9:Z11"/>
    <mergeCell ref="T9:T11"/>
    <mergeCell ref="U9:U11"/>
    <mergeCell ref="Y12:Y14"/>
    <mergeCell ref="Z12:Z14"/>
    <mergeCell ref="B15:B17"/>
    <mergeCell ref="C15:C17"/>
    <mergeCell ref="D15:D17"/>
    <mergeCell ref="E15:E17"/>
    <mergeCell ref="F15:F17"/>
    <mergeCell ref="G15:G17"/>
    <mergeCell ref="H15:H17"/>
    <mergeCell ref="I15:I17"/>
    <mergeCell ref="S12:S14"/>
    <mergeCell ref="T12:T14"/>
    <mergeCell ref="U12:U14"/>
    <mergeCell ref="V12:V14"/>
    <mergeCell ref="W12:W14"/>
    <mergeCell ref="X12:X14"/>
    <mergeCell ref="M12:M14"/>
    <mergeCell ref="N12:N14"/>
    <mergeCell ref="O12:O14"/>
    <mergeCell ref="P12:P14"/>
    <mergeCell ref="Q12:Q14"/>
    <mergeCell ref="R12:R14"/>
    <mergeCell ref="G12:G14"/>
    <mergeCell ref="H12:H14"/>
    <mergeCell ref="V15:V17"/>
    <mergeCell ref="W15:W17"/>
    <mergeCell ref="X15:X17"/>
    <mergeCell ref="Y15:Y17"/>
    <mergeCell ref="Z15:Z17"/>
    <mergeCell ref="B18:B20"/>
    <mergeCell ref="C18:C20"/>
    <mergeCell ref="D18:D20"/>
    <mergeCell ref="E18:E20"/>
    <mergeCell ref="F18:F20"/>
    <mergeCell ref="P15:P17"/>
    <mergeCell ref="Q15:Q17"/>
    <mergeCell ref="R15:R17"/>
    <mergeCell ref="S15:S17"/>
    <mergeCell ref="T15:T17"/>
    <mergeCell ref="U15:U17"/>
    <mergeCell ref="J15:J17"/>
    <mergeCell ref="K15:K17"/>
    <mergeCell ref="L15:L17"/>
    <mergeCell ref="M15:M17"/>
    <mergeCell ref="N15:N17"/>
    <mergeCell ref="O15:O17"/>
    <mergeCell ref="O18:O20"/>
    <mergeCell ref="P18:P20"/>
    <mergeCell ref="Q18:Q20"/>
    <mergeCell ref="R18:R20"/>
    <mergeCell ref="G18:G20"/>
    <mergeCell ref="H18:H20"/>
    <mergeCell ref="I18:I20"/>
    <mergeCell ref="J18:J20"/>
    <mergeCell ref="K18:K20"/>
    <mergeCell ref="L18:L20"/>
    <mergeCell ref="J21:J23"/>
    <mergeCell ref="K21:K23"/>
    <mergeCell ref="L21:L23"/>
    <mergeCell ref="M21:M23"/>
    <mergeCell ref="N21:N23"/>
    <mergeCell ref="O21:O23"/>
    <mergeCell ref="Y18:Y20"/>
    <mergeCell ref="Z18:Z20"/>
    <mergeCell ref="B21:B23"/>
    <mergeCell ref="C21:C23"/>
    <mergeCell ref="D21:D23"/>
    <mergeCell ref="E21:E23"/>
    <mergeCell ref="F21:F23"/>
    <mergeCell ref="G21:G23"/>
    <mergeCell ref="H21:H23"/>
    <mergeCell ref="I21:I23"/>
    <mergeCell ref="S18:S20"/>
    <mergeCell ref="T18:T20"/>
    <mergeCell ref="U18:U20"/>
    <mergeCell ref="V18:V20"/>
    <mergeCell ref="W18:W20"/>
    <mergeCell ref="X18:X20"/>
    <mergeCell ref="M18:M20"/>
    <mergeCell ref="N18:N20"/>
    <mergeCell ref="V21:V23"/>
    <mergeCell ref="W21:W23"/>
    <mergeCell ref="X21:X23"/>
    <mergeCell ref="Y21:Y23"/>
    <mergeCell ref="Z21:Z23"/>
    <mergeCell ref="P21:P23"/>
    <mergeCell ref="Q21:Q23"/>
    <mergeCell ref="R21:R23"/>
    <mergeCell ref="S21:S23"/>
    <mergeCell ref="T21:T23"/>
    <mergeCell ref="U21:U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E53F-A704-4DA3-96FB-B6054E123D97}">
  <dimension ref="A2:Z28"/>
  <sheetViews>
    <sheetView topLeftCell="Q1" zoomScale="71" zoomScaleNormal="71" workbookViewId="0">
      <selection activeCell="B28" sqref="B28:Z28"/>
    </sheetView>
  </sheetViews>
  <sheetFormatPr baseColWidth="10" defaultRowHeight="14.4" x14ac:dyDescent="0.3"/>
  <sheetData>
    <row r="2" spans="1:26" ht="15" thickBot="1" x14ac:dyDescent="0.35">
      <c r="A2" s="12" t="s">
        <v>54</v>
      </c>
      <c r="B2" s="12" t="s">
        <v>55</v>
      </c>
      <c r="C2" s="58" t="s">
        <v>17</v>
      </c>
      <c r="D2" s="59"/>
      <c r="E2" s="59"/>
      <c r="F2" s="60"/>
      <c r="G2" s="58" t="s">
        <v>19</v>
      </c>
      <c r="H2" s="59"/>
      <c r="I2" s="59"/>
      <c r="J2" s="59"/>
      <c r="K2" s="60"/>
      <c r="L2" s="58" t="s">
        <v>20</v>
      </c>
      <c r="M2" s="59"/>
      <c r="N2" s="59"/>
      <c r="O2" s="59"/>
      <c r="P2" s="59"/>
      <c r="Q2" s="60"/>
      <c r="R2" s="58" t="s">
        <v>21</v>
      </c>
      <c r="S2" s="59"/>
      <c r="T2" s="59"/>
      <c r="U2" s="59"/>
      <c r="V2" s="59"/>
      <c r="W2" s="60"/>
      <c r="X2" s="58" t="s">
        <v>22</v>
      </c>
      <c r="Y2" s="59"/>
      <c r="Z2" s="59"/>
    </row>
    <row r="3" spans="1:26" ht="15" thickBot="1" x14ac:dyDescent="0.35">
      <c r="A3" s="12"/>
      <c r="B3" s="12"/>
      <c r="C3" s="12" t="s">
        <v>4</v>
      </c>
      <c r="D3" s="12" t="s">
        <v>5</v>
      </c>
      <c r="E3" s="12" t="s">
        <v>6</v>
      </c>
      <c r="F3" s="12" t="s">
        <v>7</v>
      </c>
      <c r="G3" s="12" t="s">
        <v>4</v>
      </c>
      <c r="H3" s="12" t="s">
        <v>8</v>
      </c>
      <c r="I3" s="12" t="s">
        <v>9</v>
      </c>
      <c r="J3" s="12" t="s">
        <v>56</v>
      </c>
      <c r="K3" s="12" t="s">
        <v>10</v>
      </c>
      <c r="L3" s="12" t="s">
        <v>4</v>
      </c>
      <c r="M3" s="12" t="s">
        <v>9</v>
      </c>
      <c r="N3" s="12" t="s">
        <v>11</v>
      </c>
      <c r="O3" s="12" t="s">
        <v>12</v>
      </c>
      <c r="P3" s="12" t="s">
        <v>13</v>
      </c>
      <c r="Q3" s="12" t="s">
        <v>10</v>
      </c>
      <c r="R3" s="12" t="s">
        <v>4</v>
      </c>
      <c r="S3" s="12" t="s">
        <v>9</v>
      </c>
      <c r="T3" s="12" t="s">
        <v>14</v>
      </c>
      <c r="U3" s="12" t="s">
        <v>12</v>
      </c>
      <c r="V3" s="12" t="s">
        <v>57</v>
      </c>
      <c r="W3" s="12" t="s">
        <v>10</v>
      </c>
      <c r="X3" s="12" t="s">
        <v>15</v>
      </c>
      <c r="Y3" s="12" t="s">
        <v>8</v>
      </c>
      <c r="Z3" s="12" t="s">
        <v>58</v>
      </c>
    </row>
    <row r="4" spans="1:26" x14ac:dyDescent="0.3">
      <c r="A4" s="13" t="s">
        <v>59</v>
      </c>
      <c r="B4" s="13">
        <v>111</v>
      </c>
      <c r="C4" s="13">
        <v>1925</v>
      </c>
      <c r="D4" s="13">
        <v>842</v>
      </c>
      <c r="E4" s="13">
        <v>1083</v>
      </c>
      <c r="F4" s="13">
        <v>931</v>
      </c>
      <c r="G4" s="13">
        <v>2509</v>
      </c>
      <c r="H4" s="13">
        <v>209</v>
      </c>
      <c r="I4" s="13">
        <v>338</v>
      </c>
      <c r="J4" s="13">
        <v>1.9</v>
      </c>
      <c r="K4" s="14">
        <v>-0.05</v>
      </c>
      <c r="L4" s="13">
        <v>2037</v>
      </c>
      <c r="M4" s="13">
        <v>82</v>
      </c>
      <c r="N4" s="13">
        <v>521</v>
      </c>
      <c r="O4" s="13">
        <v>794</v>
      </c>
      <c r="P4" s="14">
        <v>0.39</v>
      </c>
      <c r="Q4" s="14">
        <v>0.35</v>
      </c>
      <c r="R4" s="13">
        <v>3650</v>
      </c>
      <c r="S4" s="13">
        <v>311</v>
      </c>
      <c r="T4" s="13">
        <v>263</v>
      </c>
      <c r="U4" s="13">
        <v>1443</v>
      </c>
      <c r="V4" s="14">
        <v>0.4</v>
      </c>
      <c r="W4" s="14">
        <v>0.24</v>
      </c>
      <c r="X4" s="13">
        <v>1</v>
      </c>
      <c r="Y4" s="13">
        <v>273</v>
      </c>
      <c r="Z4" s="15">
        <v>2.5</v>
      </c>
    </row>
    <row r="5" spans="1:26" x14ac:dyDescent="0.3">
      <c r="A5" s="16" t="s">
        <v>60</v>
      </c>
      <c r="B5" s="16">
        <v>0</v>
      </c>
      <c r="C5" s="16">
        <v>0</v>
      </c>
      <c r="D5" s="16">
        <v>0</v>
      </c>
      <c r="E5" s="16">
        <v>0</v>
      </c>
      <c r="F5" s="16">
        <v>66.14</v>
      </c>
      <c r="G5" s="16">
        <v>0</v>
      </c>
      <c r="H5" s="16">
        <v>8.33</v>
      </c>
      <c r="I5" s="16">
        <v>13.47</v>
      </c>
      <c r="J5" s="16" t="s">
        <v>61</v>
      </c>
      <c r="K5" s="17" t="s">
        <v>61</v>
      </c>
      <c r="L5" s="16">
        <v>0</v>
      </c>
      <c r="M5" s="16">
        <v>4.03</v>
      </c>
      <c r="N5" s="16">
        <v>25.58</v>
      </c>
      <c r="O5" s="16">
        <v>38.979999999999997</v>
      </c>
      <c r="P5" s="17" t="s">
        <v>61</v>
      </c>
      <c r="Q5" s="17" t="s">
        <v>61</v>
      </c>
      <c r="R5" s="16">
        <v>0</v>
      </c>
      <c r="S5" s="16">
        <v>8.52</v>
      </c>
      <c r="T5" s="16">
        <v>7.21</v>
      </c>
      <c r="U5" s="16">
        <v>39.53</v>
      </c>
      <c r="V5" s="17" t="s">
        <v>61</v>
      </c>
      <c r="W5" s="17" t="s">
        <v>61</v>
      </c>
      <c r="X5" s="16">
        <v>0.19</v>
      </c>
      <c r="Y5" s="16">
        <v>51.51</v>
      </c>
      <c r="Z5" s="17" t="s">
        <v>61</v>
      </c>
    </row>
    <row r="6" spans="1:26" ht="22.8" x14ac:dyDescent="0.3">
      <c r="A6" s="18" t="s">
        <v>66</v>
      </c>
      <c r="B6" s="41">
        <v>4</v>
      </c>
      <c r="C6" s="41">
        <v>70</v>
      </c>
      <c r="D6" s="41">
        <v>33</v>
      </c>
      <c r="E6" s="41">
        <v>37</v>
      </c>
      <c r="F6" s="41">
        <v>28</v>
      </c>
      <c r="G6" s="41">
        <v>87</v>
      </c>
      <c r="H6" s="41">
        <v>7</v>
      </c>
      <c r="I6" s="41">
        <v>10</v>
      </c>
      <c r="J6" s="41">
        <v>1.8</v>
      </c>
      <c r="K6" s="47">
        <v>-0.03</v>
      </c>
      <c r="L6" s="41">
        <v>87</v>
      </c>
      <c r="M6" s="41">
        <v>3</v>
      </c>
      <c r="N6" s="41">
        <v>21</v>
      </c>
      <c r="O6" s="41">
        <v>35</v>
      </c>
      <c r="P6" s="47">
        <v>0.4</v>
      </c>
      <c r="Q6" s="47">
        <v>0.37</v>
      </c>
      <c r="R6" s="41">
        <v>163</v>
      </c>
      <c r="S6" s="41">
        <v>22</v>
      </c>
      <c r="T6" s="41">
        <v>7</v>
      </c>
      <c r="U6" s="41">
        <v>52</v>
      </c>
      <c r="V6" s="47">
        <v>0.32</v>
      </c>
      <c r="W6" s="47">
        <v>0.14000000000000001</v>
      </c>
      <c r="X6" s="41">
        <v>0</v>
      </c>
      <c r="Y6" s="41">
        <v>11</v>
      </c>
      <c r="Z6" s="44">
        <v>2.8</v>
      </c>
    </row>
    <row r="7" spans="1:26" x14ac:dyDescent="0.3">
      <c r="A7" s="19" t="s">
        <v>63</v>
      </c>
      <c r="B7" s="41"/>
      <c r="C7" s="41"/>
      <c r="D7" s="41"/>
      <c r="E7" s="41"/>
      <c r="F7" s="41"/>
      <c r="G7" s="41"/>
      <c r="H7" s="41"/>
      <c r="I7" s="41"/>
      <c r="J7" s="41"/>
      <c r="K7" s="47"/>
      <c r="L7" s="41"/>
      <c r="M7" s="41"/>
      <c r="N7" s="41"/>
      <c r="O7" s="41"/>
      <c r="P7" s="47"/>
      <c r="Q7" s="47"/>
      <c r="R7" s="41"/>
      <c r="S7" s="41"/>
      <c r="T7" s="41"/>
      <c r="U7" s="41"/>
      <c r="V7" s="47"/>
      <c r="W7" s="47"/>
      <c r="X7" s="41"/>
      <c r="Y7" s="41"/>
      <c r="Z7" s="44"/>
    </row>
    <row r="8" spans="1:26" ht="23.4" thickBot="1" x14ac:dyDescent="0.35">
      <c r="A8" s="20" t="s">
        <v>24</v>
      </c>
      <c r="B8" s="42"/>
      <c r="C8" s="42"/>
      <c r="D8" s="42"/>
      <c r="E8" s="42"/>
      <c r="F8" s="42"/>
      <c r="G8" s="42"/>
      <c r="H8" s="42"/>
      <c r="I8" s="42"/>
      <c r="J8" s="42"/>
      <c r="K8" s="48"/>
      <c r="L8" s="42"/>
      <c r="M8" s="42"/>
      <c r="N8" s="42"/>
      <c r="O8" s="42"/>
      <c r="P8" s="48"/>
      <c r="Q8" s="48"/>
      <c r="R8" s="42"/>
      <c r="S8" s="42"/>
      <c r="T8" s="42"/>
      <c r="U8" s="42"/>
      <c r="V8" s="48"/>
      <c r="W8" s="48"/>
      <c r="X8" s="42"/>
      <c r="Y8" s="42"/>
      <c r="Z8" s="45"/>
    </row>
    <row r="9" spans="1:26" ht="22.8" x14ac:dyDescent="0.3">
      <c r="A9" s="21" t="s">
        <v>24</v>
      </c>
      <c r="B9" s="52">
        <v>4</v>
      </c>
      <c r="C9" s="52">
        <v>76</v>
      </c>
      <c r="D9" s="52">
        <v>33</v>
      </c>
      <c r="E9" s="52">
        <v>43</v>
      </c>
      <c r="F9" s="52">
        <v>40</v>
      </c>
      <c r="G9" s="52">
        <v>93</v>
      </c>
      <c r="H9" s="52">
        <v>11</v>
      </c>
      <c r="I9" s="52">
        <v>9</v>
      </c>
      <c r="J9" s="52">
        <v>2.8</v>
      </c>
      <c r="K9" s="49">
        <v>0.02</v>
      </c>
      <c r="L9" s="52">
        <v>78</v>
      </c>
      <c r="M9" s="52">
        <v>3</v>
      </c>
      <c r="N9" s="52">
        <v>22</v>
      </c>
      <c r="O9" s="52">
        <v>28</v>
      </c>
      <c r="P9" s="49">
        <v>0.36</v>
      </c>
      <c r="Q9" s="49">
        <v>0.32</v>
      </c>
      <c r="R9" s="52">
        <v>130</v>
      </c>
      <c r="S9" s="52">
        <v>12</v>
      </c>
      <c r="T9" s="52">
        <v>12</v>
      </c>
      <c r="U9" s="52">
        <v>52</v>
      </c>
      <c r="V9" s="49">
        <v>0.4</v>
      </c>
      <c r="W9" s="49">
        <v>0.22</v>
      </c>
      <c r="X9" s="52">
        <v>0</v>
      </c>
      <c r="Y9" s="52">
        <v>13</v>
      </c>
      <c r="Z9" s="55">
        <v>3.3</v>
      </c>
    </row>
    <row r="10" spans="1:26" x14ac:dyDescent="0.3">
      <c r="A10" s="22" t="s">
        <v>63</v>
      </c>
      <c r="B10" s="53"/>
      <c r="C10" s="53"/>
      <c r="D10" s="53"/>
      <c r="E10" s="53"/>
      <c r="F10" s="53"/>
      <c r="G10" s="53"/>
      <c r="H10" s="53"/>
      <c r="I10" s="53"/>
      <c r="J10" s="53"/>
      <c r="K10" s="50"/>
      <c r="L10" s="53"/>
      <c r="M10" s="53"/>
      <c r="N10" s="53"/>
      <c r="O10" s="53"/>
      <c r="P10" s="50"/>
      <c r="Q10" s="50"/>
      <c r="R10" s="53"/>
      <c r="S10" s="53"/>
      <c r="T10" s="53"/>
      <c r="U10" s="53"/>
      <c r="V10" s="50"/>
      <c r="W10" s="50"/>
      <c r="X10" s="53"/>
      <c r="Y10" s="53"/>
      <c r="Z10" s="56"/>
    </row>
    <row r="11" spans="1:26" ht="23.4" thickBot="1" x14ac:dyDescent="0.35">
      <c r="A11" s="23" t="s">
        <v>66</v>
      </c>
      <c r="B11" s="54"/>
      <c r="C11" s="54"/>
      <c r="D11" s="54"/>
      <c r="E11" s="54"/>
      <c r="F11" s="54"/>
      <c r="G11" s="54"/>
      <c r="H11" s="54"/>
      <c r="I11" s="54"/>
      <c r="J11" s="54"/>
      <c r="K11" s="51"/>
      <c r="L11" s="54"/>
      <c r="M11" s="54"/>
      <c r="N11" s="54"/>
      <c r="O11" s="54"/>
      <c r="P11" s="51"/>
      <c r="Q11" s="51"/>
      <c r="R11" s="54"/>
      <c r="S11" s="54"/>
      <c r="T11" s="54"/>
      <c r="U11" s="54"/>
      <c r="V11" s="51"/>
      <c r="W11" s="51"/>
      <c r="X11" s="54"/>
      <c r="Y11" s="54"/>
      <c r="Z11" s="57"/>
    </row>
    <row r="12" spans="1:26" ht="22.8" x14ac:dyDescent="0.3">
      <c r="A12" s="18" t="s">
        <v>66</v>
      </c>
      <c r="B12" s="40">
        <v>4</v>
      </c>
      <c r="C12" s="40">
        <v>83</v>
      </c>
      <c r="D12" s="40">
        <v>36</v>
      </c>
      <c r="E12" s="40">
        <v>47</v>
      </c>
      <c r="F12" s="40">
        <v>52</v>
      </c>
      <c r="G12" s="40">
        <v>95</v>
      </c>
      <c r="H12" s="40">
        <v>10</v>
      </c>
      <c r="I12" s="40">
        <v>10</v>
      </c>
      <c r="J12" s="40">
        <v>2.5</v>
      </c>
      <c r="K12" s="46">
        <v>0</v>
      </c>
      <c r="L12" s="40">
        <v>80</v>
      </c>
      <c r="M12" s="40">
        <v>1</v>
      </c>
      <c r="N12" s="40">
        <v>14</v>
      </c>
      <c r="O12" s="40">
        <v>32</v>
      </c>
      <c r="P12" s="46">
        <v>0.4</v>
      </c>
      <c r="Q12" s="46">
        <v>0.39</v>
      </c>
      <c r="R12" s="40">
        <v>161</v>
      </c>
      <c r="S12" s="40">
        <v>11</v>
      </c>
      <c r="T12" s="40">
        <v>9</v>
      </c>
      <c r="U12" s="40">
        <v>67</v>
      </c>
      <c r="V12" s="46">
        <v>0.42</v>
      </c>
      <c r="W12" s="46">
        <v>0.28999999999999998</v>
      </c>
      <c r="X12" s="40">
        <v>0</v>
      </c>
      <c r="Y12" s="40">
        <v>6</v>
      </c>
      <c r="Z12" s="43">
        <v>1.5</v>
      </c>
    </row>
    <row r="13" spans="1:26" x14ac:dyDescent="0.3">
      <c r="A13" s="19" t="s">
        <v>63</v>
      </c>
      <c r="B13" s="41"/>
      <c r="C13" s="41"/>
      <c r="D13" s="41"/>
      <c r="E13" s="41"/>
      <c r="F13" s="41"/>
      <c r="G13" s="41"/>
      <c r="H13" s="41"/>
      <c r="I13" s="41"/>
      <c r="J13" s="41"/>
      <c r="K13" s="47"/>
      <c r="L13" s="41"/>
      <c r="M13" s="41"/>
      <c r="N13" s="41"/>
      <c r="O13" s="41"/>
      <c r="P13" s="47"/>
      <c r="Q13" s="47"/>
      <c r="R13" s="41"/>
      <c r="S13" s="41"/>
      <c r="T13" s="41"/>
      <c r="U13" s="41"/>
      <c r="V13" s="47"/>
      <c r="W13" s="47"/>
      <c r="X13" s="41"/>
      <c r="Y13" s="41"/>
      <c r="Z13" s="44"/>
    </row>
    <row r="14" spans="1:26" ht="23.4" thickBot="1" x14ac:dyDescent="0.35">
      <c r="A14" s="20" t="s">
        <v>24</v>
      </c>
      <c r="B14" s="42"/>
      <c r="C14" s="42"/>
      <c r="D14" s="42"/>
      <c r="E14" s="42"/>
      <c r="F14" s="42"/>
      <c r="G14" s="42"/>
      <c r="H14" s="42"/>
      <c r="I14" s="42"/>
      <c r="J14" s="42"/>
      <c r="K14" s="48"/>
      <c r="L14" s="42"/>
      <c r="M14" s="42"/>
      <c r="N14" s="42"/>
      <c r="O14" s="42"/>
      <c r="P14" s="48"/>
      <c r="Q14" s="48"/>
      <c r="R14" s="42"/>
      <c r="S14" s="42"/>
      <c r="T14" s="42"/>
      <c r="U14" s="42"/>
      <c r="V14" s="48"/>
      <c r="W14" s="48"/>
      <c r="X14" s="42"/>
      <c r="Y14" s="42"/>
      <c r="Z14" s="45"/>
    </row>
    <row r="15" spans="1:26" ht="22.8" x14ac:dyDescent="0.3">
      <c r="A15" s="21" t="s">
        <v>0</v>
      </c>
      <c r="B15" s="52">
        <v>4</v>
      </c>
      <c r="C15" s="52">
        <v>78</v>
      </c>
      <c r="D15" s="52">
        <v>33</v>
      </c>
      <c r="E15" s="52">
        <v>45</v>
      </c>
      <c r="F15" s="52">
        <v>45</v>
      </c>
      <c r="G15" s="52">
        <v>97</v>
      </c>
      <c r="H15" s="52">
        <v>4</v>
      </c>
      <c r="I15" s="52">
        <v>13</v>
      </c>
      <c r="J15" s="52">
        <v>1</v>
      </c>
      <c r="K15" s="49">
        <v>-0.09</v>
      </c>
      <c r="L15" s="52">
        <v>75</v>
      </c>
      <c r="M15" s="52">
        <v>1</v>
      </c>
      <c r="N15" s="52">
        <v>21</v>
      </c>
      <c r="O15" s="52">
        <v>26</v>
      </c>
      <c r="P15" s="49">
        <v>0.35</v>
      </c>
      <c r="Q15" s="49">
        <v>0.33</v>
      </c>
      <c r="R15" s="52">
        <v>126</v>
      </c>
      <c r="S15" s="52">
        <v>11</v>
      </c>
      <c r="T15" s="52">
        <v>8</v>
      </c>
      <c r="U15" s="52">
        <v>61</v>
      </c>
      <c r="V15" s="49">
        <v>0.48</v>
      </c>
      <c r="W15" s="49">
        <v>0.33</v>
      </c>
      <c r="X15" s="52">
        <v>0</v>
      </c>
      <c r="Y15" s="52">
        <v>13</v>
      </c>
      <c r="Z15" s="55">
        <v>3.3</v>
      </c>
    </row>
    <row r="16" spans="1:26" x14ac:dyDescent="0.3">
      <c r="A16" s="22" t="s">
        <v>63</v>
      </c>
      <c r="B16" s="53"/>
      <c r="C16" s="53"/>
      <c r="D16" s="53"/>
      <c r="E16" s="53"/>
      <c r="F16" s="53"/>
      <c r="G16" s="53"/>
      <c r="H16" s="53"/>
      <c r="I16" s="53"/>
      <c r="J16" s="53"/>
      <c r="K16" s="50"/>
      <c r="L16" s="53"/>
      <c r="M16" s="53"/>
      <c r="N16" s="53"/>
      <c r="O16" s="53"/>
      <c r="P16" s="50"/>
      <c r="Q16" s="50"/>
      <c r="R16" s="53"/>
      <c r="S16" s="53"/>
      <c r="T16" s="53"/>
      <c r="U16" s="53"/>
      <c r="V16" s="50"/>
      <c r="W16" s="50"/>
      <c r="X16" s="53"/>
      <c r="Y16" s="53"/>
      <c r="Z16" s="56"/>
    </row>
    <row r="17" spans="1:26" ht="23.4" thickBot="1" x14ac:dyDescent="0.35">
      <c r="A17" s="23" t="s">
        <v>66</v>
      </c>
      <c r="B17" s="54"/>
      <c r="C17" s="54"/>
      <c r="D17" s="54"/>
      <c r="E17" s="54"/>
      <c r="F17" s="54"/>
      <c r="G17" s="54"/>
      <c r="H17" s="54"/>
      <c r="I17" s="54"/>
      <c r="J17" s="54"/>
      <c r="K17" s="51"/>
      <c r="L17" s="54"/>
      <c r="M17" s="54"/>
      <c r="N17" s="54"/>
      <c r="O17" s="54"/>
      <c r="P17" s="51"/>
      <c r="Q17" s="51"/>
      <c r="R17" s="54"/>
      <c r="S17" s="54"/>
      <c r="T17" s="54"/>
      <c r="U17" s="54"/>
      <c r="V17" s="51"/>
      <c r="W17" s="51"/>
      <c r="X17" s="54"/>
      <c r="Y17" s="54"/>
      <c r="Z17" s="57"/>
    </row>
    <row r="18" spans="1:26" ht="22.8" x14ac:dyDescent="0.3">
      <c r="A18" s="18" t="s">
        <v>0</v>
      </c>
      <c r="B18" s="40">
        <v>5</v>
      </c>
      <c r="C18" s="40">
        <v>78</v>
      </c>
      <c r="D18" s="40">
        <v>26</v>
      </c>
      <c r="E18" s="40">
        <v>52</v>
      </c>
      <c r="F18" s="40">
        <v>31</v>
      </c>
      <c r="G18" s="40">
        <v>96</v>
      </c>
      <c r="H18" s="40">
        <v>7</v>
      </c>
      <c r="I18" s="40">
        <v>13</v>
      </c>
      <c r="J18" s="40">
        <v>1.4</v>
      </c>
      <c r="K18" s="46">
        <v>-0.06</v>
      </c>
      <c r="L18" s="40">
        <v>101</v>
      </c>
      <c r="M18" s="40">
        <v>1</v>
      </c>
      <c r="N18" s="40">
        <v>32</v>
      </c>
      <c r="O18" s="40">
        <v>36</v>
      </c>
      <c r="P18" s="46">
        <v>0.36</v>
      </c>
      <c r="Q18" s="46">
        <v>0.35</v>
      </c>
      <c r="R18" s="40">
        <v>177</v>
      </c>
      <c r="S18" s="40">
        <v>13</v>
      </c>
      <c r="T18" s="40">
        <v>20</v>
      </c>
      <c r="U18" s="40">
        <v>60</v>
      </c>
      <c r="V18" s="46">
        <v>0.34</v>
      </c>
      <c r="W18" s="46">
        <v>0.15</v>
      </c>
      <c r="X18" s="40">
        <v>0</v>
      </c>
      <c r="Y18" s="40">
        <v>11</v>
      </c>
      <c r="Z18" s="43">
        <v>2.2000000000000002</v>
      </c>
    </row>
    <row r="19" spans="1:26" x14ac:dyDescent="0.3">
      <c r="A19" s="19" t="s">
        <v>63</v>
      </c>
      <c r="B19" s="41"/>
      <c r="C19" s="41"/>
      <c r="D19" s="41"/>
      <c r="E19" s="41"/>
      <c r="F19" s="41"/>
      <c r="G19" s="41"/>
      <c r="H19" s="41"/>
      <c r="I19" s="41"/>
      <c r="J19" s="41"/>
      <c r="K19" s="47"/>
      <c r="L19" s="41"/>
      <c r="M19" s="41"/>
      <c r="N19" s="41"/>
      <c r="O19" s="41"/>
      <c r="P19" s="47"/>
      <c r="Q19" s="47"/>
      <c r="R19" s="41"/>
      <c r="S19" s="41"/>
      <c r="T19" s="41"/>
      <c r="U19" s="41"/>
      <c r="V19" s="47"/>
      <c r="W19" s="47"/>
      <c r="X19" s="41"/>
      <c r="Y19" s="41"/>
      <c r="Z19" s="44"/>
    </row>
    <row r="20" spans="1:26" ht="23.4" thickBot="1" x14ac:dyDescent="0.35">
      <c r="A20" s="20" t="s">
        <v>66</v>
      </c>
      <c r="B20" s="42"/>
      <c r="C20" s="42"/>
      <c r="D20" s="42"/>
      <c r="E20" s="42"/>
      <c r="F20" s="42"/>
      <c r="G20" s="42"/>
      <c r="H20" s="42"/>
      <c r="I20" s="42"/>
      <c r="J20" s="42"/>
      <c r="K20" s="48"/>
      <c r="L20" s="42"/>
      <c r="M20" s="42"/>
      <c r="N20" s="42"/>
      <c r="O20" s="42"/>
      <c r="P20" s="48"/>
      <c r="Q20" s="48"/>
      <c r="R20" s="42"/>
      <c r="S20" s="42"/>
      <c r="T20" s="42"/>
      <c r="U20" s="42"/>
      <c r="V20" s="48"/>
      <c r="W20" s="48"/>
      <c r="X20" s="42"/>
      <c r="Y20" s="42"/>
      <c r="Z20" s="45"/>
    </row>
    <row r="21" spans="1:26" ht="22.8" x14ac:dyDescent="0.3">
      <c r="A21" s="21" t="s">
        <v>66</v>
      </c>
      <c r="B21" s="52">
        <v>5</v>
      </c>
      <c r="C21" s="52">
        <v>78</v>
      </c>
      <c r="D21" s="52">
        <v>34</v>
      </c>
      <c r="E21" s="52">
        <v>44</v>
      </c>
      <c r="F21" s="52">
        <v>26</v>
      </c>
      <c r="G21" s="52">
        <v>103</v>
      </c>
      <c r="H21" s="52">
        <v>10</v>
      </c>
      <c r="I21" s="52">
        <v>13</v>
      </c>
      <c r="J21" s="52">
        <v>2</v>
      </c>
      <c r="K21" s="49">
        <v>-0.03</v>
      </c>
      <c r="L21" s="52">
        <v>86</v>
      </c>
      <c r="M21" s="52">
        <v>1</v>
      </c>
      <c r="N21" s="52">
        <v>24</v>
      </c>
      <c r="O21" s="52">
        <v>21</v>
      </c>
      <c r="P21" s="49">
        <v>0.24</v>
      </c>
      <c r="Q21" s="49">
        <v>0.23</v>
      </c>
      <c r="R21" s="52">
        <v>164</v>
      </c>
      <c r="S21" s="52">
        <v>20</v>
      </c>
      <c r="T21" s="52">
        <v>18</v>
      </c>
      <c r="U21" s="52">
        <v>59</v>
      </c>
      <c r="V21" s="49">
        <v>0.36</v>
      </c>
      <c r="W21" s="49">
        <v>0.13</v>
      </c>
      <c r="X21" s="52">
        <v>0</v>
      </c>
      <c r="Y21" s="52">
        <v>9</v>
      </c>
      <c r="Z21" s="55">
        <v>1.8</v>
      </c>
    </row>
    <row r="22" spans="1:26" x14ac:dyDescent="0.3">
      <c r="A22" s="22" t="s">
        <v>63</v>
      </c>
      <c r="B22" s="53"/>
      <c r="C22" s="53"/>
      <c r="D22" s="53"/>
      <c r="E22" s="53"/>
      <c r="F22" s="53"/>
      <c r="G22" s="53"/>
      <c r="H22" s="53"/>
      <c r="I22" s="53"/>
      <c r="J22" s="53"/>
      <c r="K22" s="50"/>
      <c r="L22" s="53"/>
      <c r="M22" s="53"/>
      <c r="N22" s="53"/>
      <c r="O22" s="53"/>
      <c r="P22" s="50"/>
      <c r="Q22" s="50"/>
      <c r="R22" s="53"/>
      <c r="S22" s="53"/>
      <c r="T22" s="53"/>
      <c r="U22" s="53"/>
      <c r="V22" s="50"/>
      <c r="W22" s="50"/>
      <c r="X22" s="53"/>
      <c r="Y22" s="53"/>
      <c r="Z22" s="56"/>
    </row>
    <row r="23" spans="1:26" ht="23.4" thickBot="1" x14ac:dyDescent="0.35">
      <c r="A23" s="23" t="s">
        <v>0</v>
      </c>
      <c r="B23" s="54"/>
      <c r="C23" s="54"/>
      <c r="D23" s="54"/>
      <c r="E23" s="54"/>
      <c r="F23" s="54"/>
      <c r="G23" s="54"/>
      <c r="H23" s="54"/>
      <c r="I23" s="54"/>
      <c r="J23" s="54"/>
      <c r="K23" s="51"/>
      <c r="L23" s="54"/>
      <c r="M23" s="54"/>
      <c r="N23" s="54"/>
      <c r="O23" s="54"/>
      <c r="P23" s="51"/>
      <c r="Q23" s="51"/>
      <c r="R23" s="54"/>
      <c r="S23" s="54"/>
      <c r="T23" s="54"/>
      <c r="U23" s="54"/>
      <c r="V23" s="51"/>
      <c r="W23" s="51"/>
      <c r="X23" s="54"/>
      <c r="Y23" s="54"/>
      <c r="Z23" s="57"/>
    </row>
    <row r="24" spans="1:26" ht="22.8" x14ac:dyDescent="0.3">
      <c r="A24" s="18" t="s">
        <v>66</v>
      </c>
      <c r="B24" s="40">
        <v>5</v>
      </c>
      <c r="C24" s="40">
        <v>84</v>
      </c>
      <c r="D24" s="40">
        <v>37</v>
      </c>
      <c r="E24" s="40">
        <v>47</v>
      </c>
      <c r="F24" s="40">
        <v>41</v>
      </c>
      <c r="G24" s="40">
        <v>111</v>
      </c>
      <c r="H24" s="40">
        <v>12</v>
      </c>
      <c r="I24" s="40">
        <v>16</v>
      </c>
      <c r="J24" s="40">
        <v>2.4</v>
      </c>
      <c r="K24" s="46">
        <v>-0.04</v>
      </c>
      <c r="L24" s="40">
        <v>90</v>
      </c>
      <c r="M24" s="40">
        <v>3</v>
      </c>
      <c r="N24" s="40">
        <v>37</v>
      </c>
      <c r="O24" s="40">
        <v>28</v>
      </c>
      <c r="P24" s="46">
        <v>0.31</v>
      </c>
      <c r="Q24" s="46">
        <v>0.28000000000000003</v>
      </c>
      <c r="R24" s="40">
        <v>178</v>
      </c>
      <c r="S24" s="40">
        <v>14</v>
      </c>
      <c r="T24" s="40">
        <v>10</v>
      </c>
      <c r="U24" s="40">
        <v>64</v>
      </c>
      <c r="V24" s="46">
        <v>0.36</v>
      </c>
      <c r="W24" s="46">
        <v>0.22</v>
      </c>
      <c r="X24" s="40">
        <v>0</v>
      </c>
      <c r="Y24" s="40">
        <v>8</v>
      </c>
      <c r="Z24" s="43">
        <v>1.6</v>
      </c>
    </row>
    <row r="25" spans="1:26" x14ac:dyDescent="0.3">
      <c r="A25" s="19" t="s">
        <v>63</v>
      </c>
      <c r="B25" s="41"/>
      <c r="C25" s="41"/>
      <c r="D25" s="41"/>
      <c r="E25" s="41"/>
      <c r="F25" s="41"/>
      <c r="G25" s="41"/>
      <c r="H25" s="41"/>
      <c r="I25" s="41"/>
      <c r="J25" s="41"/>
      <c r="K25" s="47"/>
      <c r="L25" s="41"/>
      <c r="M25" s="41"/>
      <c r="N25" s="41"/>
      <c r="O25" s="41"/>
      <c r="P25" s="47"/>
      <c r="Q25" s="47"/>
      <c r="R25" s="41"/>
      <c r="S25" s="41"/>
      <c r="T25" s="41"/>
      <c r="U25" s="41"/>
      <c r="V25" s="47"/>
      <c r="W25" s="47"/>
      <c r="X25" s="41"/>
      <c r="Y25" s="41"/>
      <c r="Z25" s="44"/>
    </row>
    <row r="26" spans="1:26" ht="23.4" thickBot="1" x14ac:dyDescent="0.35">
      <c r="A26" s="20" t="s">
        <v>0</v>
      </c>
      <c r="B26" s="42"/>
      <c r="C26" s="42"/>
      <c r="D26" s="42"/>
      <c r="E26" s="42"/>
      <c r="F26" s="42"/>
      <c r="G26" s="42"/>
      <c r="H26" s="42"/>
      <c r="I26" s="42"/>
      <c r="J26" s="42"/>
      <c r="K26" s="48"/>
      <c r="L26" s="42"/>
      <c r="M26" s="42"/>
      <c r="N26" s="42"/>
      <c r="O26" s="42"/>
      <c r="P26" s="48"/>
      <c r="Q26" s="48"/>
      <c r="R26" s="42"/>
      <c r="S26" s="42"/>
      <c r="T26" s="42"/>
      <c r="U26" s="42"/>
      <c r="V26" s="48"/>
      <c r="W26" s="48"/>
      <c r="X26" s="42"/>
      <c r="Y26" s="42"/>
      <c r="Z26" s="45"/>
    </row>
    <row r="28" spans="1:26" s="30" customFormat="1" ht="28.8" x14ac:dyDescent="0.3">
      <c r="A28" s="32" t="s">
        <v>64</v>
      </c>
      <c r="B28" s="30">
        <f>B4-B15-B12-B9-B6-B18-B21-B24</f>
        <v>80</v>
      </c>
      <c r="C28" s="30">
        <f t="shared" ref="C28:I28" si="0">C4-C15-C12-C9-C6-C18-C21-C24</f>
        <v>1378</v>
      </c>
      <c r="D28" s="30">
        <f t="shared" si="0"/>
        <v>610</v>
      </c>
      <c r="E28" s="30">
        <f t="shared" si="0"/>
        <v>768</v>
      </c>
      <c r="F28" s="30">
        <f t="shared" si="0"/>
        <v>668</v>
      </c>
      <c r="G28" s="30">
        <f t="shared" si="0"/>
        <v>1827</v>
      </c>
      <c r="H28" s="30">
        <f>H4-H15-H12-H9-H6-H18-H21-H24</f>
        <v>148</v>
      </c>
      <c r="I28" s="30">
        <f t="shared" si="0"/>
        <v>254</v>
      </c>
      <c r="J28" s="30">
        <f>H28/B28</f>
        <v>1.85</v>
      </c>
      <c r="K28" s="31">
        <f>(H28-I28)/G28</f>
        <v>-5.8018609742747675E-2</v>
      </c>
      <c r="L28" s="30">
        <f>L4-L15-L12-L9-L6-L18-L21-L24</f>
        <v>1440</v>
      </c>
      <c r="M28" s="30">
        <f t="shared" ref="M28:O28" si="1">M4-M15-M12-M9-M6-M18-M21-M24</f>
        <v>69</v>
      </c>
      <c r="N28" s="30">
        <f t="shared" si="1"/>
        <v>350</v>
      </c>
      <c r="O28" s="30">
        <f t="shared" si="1"/>
        <v>588</v>
      </c>
      <c r="P28" s="31">
        <f>O28/L28</f>
        <v>0.40833333333333333</v>
      </c>
      <c r="Q28" s="31">
        <f>(O28-M28)/L28</f>
        <v>0.36041666666666666</v>
      </c>
      <c r="R28" s="30">
        <f>R4-R6-R9-R12-R15-R18-R21-R24</f>
        <v>2551</v>
      </c>
      <c r="S28" s="30">
        <f t="shared" ref="S28:U28" si="2">S4-S6-S9-S12-S15-S18-S21-S24</f>
        <v>208</v>
      </c>
      <c r="T28" s="30">
        <f t="shared" si="2"/>
        <v>179</v>
      </c>
      <c r="U28" s="30">
        <f t="shared" si="2"/>
        <v>1028</v>
      </c>
      <c r="V28" s="31">
        <f>U28/R28</f>
        <v>0.40297922383379065</v>
      </c>
      <c r="W28" s="31">
        <f>(U28-S28-T28)/R28</f>
        <v>0.25127401019208151</v>
      </c>
      <c r="X28" s="30">
        <f>X4-X6-X9-X12-X15-X18-X21-X24</f>
        <v>1</v>
      </c>
      <c r="Y28" s="30">
        <f>Y4-Y6-Y9-Y12-Y15-Y18-Y21-Y24</f>
        <v>202</v>
      </c>
      <c r="Z28" s="30">
        <f>Y28/B28</f>
        <v>2.5249999999999999</v>
      </c>
    </row>
  </sheetData>
  <mergeCells count="180">
    <mergeCell ref="B6:B8"/>
    <mergeCell ref="C6:C8"/>
    <mergeCell ref="D6:D8"/>
    <mergeCell ref="E6:E8"/>
    <mergeCell ref="F6:F8"/>
    <mergeCell ref="I6:I8"/>
    <mergeCell ref="J6:J8"/>
    <mergeCell ref="K6:K8"/>
    <mergeCell ref="L6:L8"/>
    <mergeCell ref="C2:F2"/>
    <mergeCell ref="G2:K2"/>
    <mergeCell ref="L2:Q2"/>
    <mergeCell ref="R2:W2"/>
    <mergeCell ref="X2:Z2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M6:M8"/>
    <mergeCell ref="N6:N8"/>
    <mergeCell ref="O6:O8"/>
    <mergeCell ref="P6:P8"/>
    <mergeCell ref="Q6:Q8"/>
    <mergeCell ref="R6:R8"/>
    <mergeCell ref="G6:G8"/>
    <mergeCell ref="H6:H8"/>
    <mergeCell ref="B12:B14"/>
    <mergeCell ref="C12:C14"/>
    <mergeCell ref="D12:D14"/>
    <mergeCell ref="E12:E14"/>
    <mergeCell ref="F12:F14"/>
    <mergeCell ref="P9:P11"/>
    <mergeCell ref="Q9:Q11"/>
    <mergeCell ref="R9:R11"/>
    <mergeCell ref="S9:S11"/>
    <mergeCell ref="J9:J11"/>
    <mergeCell ref="K9:K11"/>
    <mergeCell ref="L9:L11"/>
    <mergeCell ref="M9:M11"/>
    <mergeCell ref="N9:N11"/>
    <mergeCell ref="O9:O11"/>
    <mergeCell ref="I12:I14"/>
    <mergeCell ref="J12:J14"/>
    <mergeCell ref="K12:K14"/>
    <mergeCell ref="L12:L14"/>
    <mergeCell ref="V9:V11"/>
    <mergeCell ref="W9:W11"/>
    <mergeCell ref="X9:X11"/>
    <mergeCell ref="Y9:Y11"/>
    <mergeCell ref="Z9:Z11"/>
    <mergeCell ref="T9:T11"/>
    <mergeCell ref="U9:U11"/>
    <mergeCell ref="Y12:Y14"/>
    <mergeCell ref="Z12:Z14"/>
    <mergeCell ref="B15:B17"/>
    <mergeCell ref="C15:C17"/>
    <mergeCell ref="D15:D17"/>
    <mergeCell ref="E15:E17"/>
    <mergeCell ref="F15:F17"/>
    <mergeCell ref="G15:G17"/>
    <mergeCell ref="H15:H17"/>
    <mergeCell ref="I15:I17"/>
    <mergeCell ref="S12:S14"/>
    <mergeCell ref="T12:T14"/>
    <mergeCell ref="U12:U14"/>
    <mergeCell ref="V12:V14"/>
    <mergeCell ref="W12:W14"/>
    <mergeCell ref="X12:X14"/>
    <mergeCell ref="M12:M14"/>
    <mergeCell ref="N12:N14"/>
    <mergeCell ref="O12:O14"/>
    <mergeCell ref="P12:P14"/>
    <mergeCell ref="Q12:Q14"/>
    <mergeCell ref="R12:R14"/>
    <mergeCell ref="G12:G14"/>
    <mergeCell ref="H12:H14"/>
    <mergeCell ref="B18:B20"/>
    <mergeCell ref="C18:C20"/>
    <mergeCell ref="D18:D20"/>
    <mergeCell ref="E18:E20"/>
    <mergeCell ref="F18:F20"/>
    <mergeCell ref="P15:P17"/>
    <mergeCell ref="Q15:Q17"/>
    <mergeCell ref="R15:R17"/>
    <mergeCell ref="S15:S17"/>
    <mergeCell ref="J15:J17"/>
    <mergeCell ref="K15:K17"/>
    <mergeCell ref="L15:L17"/>
    <mergeCell ref="M15:M17"/>
    <mergeCell ref="N15:N17"/>
    <mergeCell ref="O15:O17"/>
    <mergeCell ref="I18:I20"/>
    <mergeCell ref="J18:J20"/>
    <mergeCell ref="K18:K20"/>
    <mergeCell ref="L18:L20"/>
    <mergeCell ref="V15:V17"/>
    <mergeCell ref="W15:W17"/>
    <mergeCell ref="X15:X17"/>
    <mergeCell ref="Y15:Y17"/>
    <mergeCell ref="Z15:Z17"/>
    <mergeCell ref="T15:T17"/>
    <mergeCell ref="U15:U17"/>
    <mergeCell ref="Y18:Y20"/>
    <mergeCell ref="Z18:Z20"/>
    <mergeCell ref="B21:B23"/>
    <mergeCell ref="C21:C23"/>
    <mergeCell ref="D21:D23"/>
    <mergeCell ref="E21:E23"/>
    <mergeCell ref="F21:F23"/>
    <mergeCell ref="G21:G23"/>
    <mergeCell ref="H21:H23"/>
    <mergeCell ref="I21:I23"/>
    <mergeCell ref="S18:S20"/>
    <mergeCell ref="T18:T20"/>
    <mergeCell ref="U18:U20"/>
    <mergeCell ref="V18:V20"/>
    <mergeCell ref="W18:W20"/>
    <mergeCell ref="X18:X20"/>
    <mergeCell ref="M18:M20"/>
    <mergeCell ref="N18:N20"/>
    <mergeCell ref="O18:O20"/>
    <mergeCell ref="P18:P20"/>
    <mergeCell ref="Q18:Q20"/>
    <mergeCell ref="R18:R20"/>
    <mergeCell ref="G18:G20"/>
    <mergeCell ref="H18:H20"/>
    <mergeCell ref="Y21:Y23"/>
    <mergeCell ref="Z21:Z23"/>
    <mergeCell ref="B24:B26"/>
    <mergeCell ref="C24:C26"/>
    <mergeCell ref="D24:D26"/>
    <mergeCell ref="E24:E26"/>
    <mergeCell ref="F24:F26"/>
    <mergeCell ref="P21:P23"/>
    <mergeCell ref="Q21:Q23"/>
    <mergeCell ref="R21:R23"/>
    <mergeCell ref="S21:S23"/>
    <mergeCell ref="T21:T23"/>
    <mergeCell ref="U21:U23"/>
    <mergeCell ref="J21:J23"/>
    <mergeCell ref="K21:K23"/>
    <mergeCell ref="L21:L23"/>
    <mergeCell ref="M21:M23"/>
    <mergeCell ref="N21:N23"/>
    <mergeCell ref="O21:O23"/>
    <mergeCell ref="G24:G26"/>
    <mergeCell ref="H24:H26"/>
    <mergeCell ref="I24:I26"/>
    <mergeCell ref="J24:J26"/>
    <mergeCell ref="K24:K26"/>
    <mergeCell ref="L24:L26"/>
    <mergeCell ref="V21:V23"/>
    <mergeCell ref="W21:W23"/>
    <mergeCell ref="X21:X23"/>
    <mergeCell ref="Y24:Y26"/>
    <mergeCell ref="Z24:Z26"/>
    <mergeCell ref="S24:S26"/>
    <mergeCell ref="T24:T26"/>
    <mergeCell ref="U24:U26"/>
    <mergeCell ref="V24:V26"/>
    <mergeCell ref="W24:W26"/>
    <mergeCell ref="X24:X26"/>
    <mergeCell ref="M24:M26"/>
    <mergeCell ref="N24:N26"/>
    <mergeCell ref="O24:O26"/>
    <mergeCell ref="P24:P26"/>
    <mergeCell ref="Q24:Q26"/>
    <mergeCell ref="R24:R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6A96-38C8-4B75-AB86-282B599F2CE9}">
  <dimension ref="A2:Z16"/>
  <sheetViews>
    <sheetView topLeftCell="P1" zoomScale="66" zoomScaleNormal="66" workbookViewId="0">
      <selection activeCell="B16" sqref="B16:Z16"/>
    </sheetView>
  </sheetViews>
  <sheetFormatPr baseColWidth="10" defaultRowHeight="14.4" x14ac:dyDescent="0.3"/>
  <cols>
    <col min="10" max="10" width="13.77734375" bestFit="1" customWidth="1"/>
    <col min="26" max="26" width="17" bestFit="1" customWidth="1"/>
  </cols>
  <sheetData>
    <row r="2" spans="1:26" ht="15" thickBot="1" x14ac:dyDescent="0.35">
      <c r="A2" s="12" t="s">
        <v>54</v>
      </c>
      <c r="B2" s="12" t="s">
        <v>55</v>
      </c>
      <c r="C2" s="58" t="s">
        <v>17</v>
      </c>
      <c r="D2" s="59"/>
      <c r="E2" s="59"/>
      <c r="F2" s="60"/>
      <c r="G2" s="58" t="s">
        <v>19</v>
      </c>
      <c r="H2" s="59"/>
      <c r="I2" s="59"/>
      <c r="J2" s="59"/>
      <c r="K2" s="60"/>
      <c r="L2" s="58" t="s">
        <v>20</v>
      </c>
      <c r="M2" s="59"/>
      <c r="N2" s="59"/>
      <c r="O2" s="59"/>
      <c r="P2" s="59"/>
      <c r="Q2" s="60"/>
      <c r="R2" s="58" t="s">
        <v>21</v>
      </c>
      <c r="S2" s="59"/>
      <c r="T2" s="59"/>
      <c r="U2" s="59"/>
      <c r="V2" s="59"/>
      <c r="W2" s="60"/>
      <c r="X2" s="58" t="s">
        <v>22</v>
      </c>
      <c r="Y2" s="59"/>
      <c r="Z2" s="59"/>
    </row>
    <row r="3" spans="1:26" ht="15" thickBot="1" x14ac:dyDescent="0.35">
      <c r="A3" s="12"/>
      <c r="B3" s="12"/>
      <c r="C3" s="12" t="s">
        <v>4</v>
      </c>
      <c r="D3" s="12" t="s">
        <v>5</v>
      </c>
      <c r="E3" s="12" t="s">
        <v>6</v>
      </c>
      <c r="F3" s="12" t="s">
        <v>7</v>
      </c>
      <c r="G3" s="12" t="s">
        <v>4</v>
      </c>
      <c r="H3" s="12" t="s">
        <v>8</v>
      </c>
      <c r="I3" s="12" t="s">
        <v>9</v>
      </c>
      <c r="J3" s="12" t="s">
        <v>56</v>
      </c>
      <c r="K3" s="12" t="s">
        <v>10</v>
      </c>
      <c r="L3" s="12" t="s">
        <v>4</v>
      </c>
      <c r="M3" s="12" t="s">
        <v>9</v>
      </c>
      <c r="N3" s="12" t="s">
        <v>11</v>
      </c>
      <c r="O3" s="12" t="s">
        <v>12</v>
      </c>
      <c r="P3" s="12" t="s">
        <v>13</v>
      </c>
      <c r="Q3" s="12" t="s">
        <v>10</v>
      </c>
      <c r="R3" s="12" t="s">
        <v>4</v>
      </c>
      <c r="S3" s="12" t="s">
        <v>9</v>
      </c>
      <c r="T3" s="12" t="s">
        <v>14</v>
      </c>
      <c r="U3" s="12" t="s">
        <v>12</v>
      </c>
      <c r="V3" s="12" t="s">
        <v>57</v>
      </c>
      <c r="W3" s="12" t="s">
        <v>10</v>
      </c>
      <c r="X3" s="12" t="s">
        <v>15</v>
      </c>
      <c r="Y3" s="12" t="s">
        <v>8</v>
      </c>
      <c r="Z3" s="12" t="s">
        <v>58</v>
      </c>
    </row>
    <row r="4" spans="1:26" x14ac:dyDescent="0.3">
      <c r="A4" s="13" t="s">
        <v>59</v>
      </c>
      <c r="B4" s="13">
        <v>100</v>
      </c>
      <c r="C4" s="13">
        <v>1637</v>
      </c>
      <c r="D4" s="13">
        <v>709</v>
      </c>
      <c r="E4" s="13">
        <v>928</v>
      </c>
      <c r="F4" s="13">
        <v>737</v>
      </c>
      <c r="G4" s="13">
        <v>2221</v>
      </c>
      <c r="H4" s="13">
        <v>117</v>
      </c>
      <c r="I4" s="13">
        <v>221</v>
      </c>
      <c r="J4" s="13">
        <v>1.2</v>
      </c>
      <c r="K4" s="14">
        <v>-0.05</v>
      </c>
      <c r="L4" s="13">
        <v>1874</v>
      </c>
      <c r="M4" s="13">
        <v>87</v>
      </c>
      <c r="N4" s="13">
        <v>464</v>
      </c>
      <c r="O4" s="13">
        <v>733</v>
      </c>
      <c r="P4" s="14">
        <v>0.39</v>
      </c>
      <c r="Q4" s="14">
        <v>0.34</v>
      </c>
      <c r="R4" s="13">
        <v>3532</v>
      </c>
      <c r="S4" s="13">
        <v>312</v>
      </c>
      <c r="T4" s="13">
        <v>280</v>
      </c>
      <c r="U4" s="13">
        <v>1320</v>
      </c>
      <c r="V4" s="14">
        <v>0.37</v>
      </c>
      <c r="W4" s="14">
        <v>0.21</v>
      </c>
      <c r="X4" s="13">
        <v>0</v>
      </c>
      <c r="Y4" s="13">
        <v>200</v>
      </c>
      <c r="Z4" s="15">
        <v>2</v>
      </c>
    </row>
    <row r="5" spans="1:26" x14ac:dyDescent="0.3">
      <c r="A5" s="16" t="s">
        <v>60</v>
      </c>
      <c r="B5" s="16">
        <v>0</v>
      </c>
      <c r="C5" s="16">
        <v>0</v>
      </c>
      <c r="D5" s="16">
        <v>0</v>
      </c>
      <c r="E5" s="16">
        <v>0</v>
      </c>
      <c r="F5" s="16">
        <v>47.79</v>
      </c>
      <c r="G5" s="16">
        <v>0</v>
      </c>
      <c r="H5" s="16">
        <v>5.27</v>
      </c>
      <c r="I5" s="16">
        <v>9.9499999999999993</v>
      </c>
      <c r="J5" s="16" t="s">
        <v>61</v>
      </c>
      <c r="K5" s="17" t="s">
        <v>61</v>
      </c>
      <c r="L5" s="16">
        <v>0</v>
      </c>
      <c r="M5" s="16">
        <v>4.6399999999999997</v>
      </c>
      <c r="N5" s="16">
        <v>24.76</v>
      </c>
      <c r="O5" s="16">
        <v>39.11</v>
      </c>
      <c r="P5" s="17" t="s">
        <v>61</v>
      </c>
      <c r="Q5" s="17" t="s">
        <v>61</v>
      </c>
      <c r="R5" s="16">
        <v>0</v>
      </c>
      <c r="S5" s="16">
        <v>8.83</v>
      </c>
      <c r="T5" s="16">
        <v>7.93</v>
      </c>
      <c r="U5" s="16">
        <v>37.369999999999997</v>
      </c>
      <c r="V5" s="17" t="s">
        <v>61</v>
      </c>
      <c r="W5" s="17" t="s">
        <v>61</v>
      </c>
      <c r="X5" s="16">
        <v>0</v>
      </c>
      <c r="Y5" s="16">
        <v>36.5</v>
      </c>
      <c r="Z5" s="17" t="s">
        <v>61</v>
      </c>
    </row>
    <row r="6" spans="1:26" ht="22.8" x14ac:dyDescent="0.3">
      <c r="A6" s="18" t="s">
        <v>24</v>
      </c>
      <c r="B6" s="41">
        <v>3</v>
      </c>
      <c r="C6" s="41">
        <v>44</v>
      </c>
      <c r="D6" s="41">
        <v>11</v>
      </c>
      <c r="E6" s="41">
        <v>33</v>
      </c>
      <c r="F6" s="41">
        <v>10</v>
      </c>
      <c r="G6" s="41">
        <v>62</v>
      </c>
      <c r="H6" s="41">
        <v>1</v>
      </c>
      <c r="I6" s="41">
        <v>12</v>
      </c>
      <c r="J6" s="41">
        <v>0.3</v>
      </c>
      <c r="K6" s="47">
        <v>-0.18</v>
      </c>
      <c r="L6" s="41">
        <v>62</v>
      </c>
      <c r="M6" s="41">
        <v>4</v>
      </c>
      <c r="N6" s="41">
        <v>20</v>
      </c>
      <c r="O6" s="41">
        <v>29</v>
      </c>
      <c r="P6" s="47">
        <v>0.47</v>
      </c>
      <c r="Q6" s="47">
        <v>0.4</v>
      </c>
      <c r="R6" s="41">
        <v>96</v>
      </c>
      <c r="S6" s="41">
        <v>9</v>
      </c>
      <c r="T6" s="41">
        <v>9</v>
      </c>
      <c r="U6" s="41">
        <v>35</v>
      </c>
      <c r="V6" s="47">
        <v>0.36</v>
      </c>
      <c r="W6" s="47">
        <v>0.18</v>
      </c>
      <c r="X6" s="41">
        <v>0</v>
      </c>
      <c r="Y6" s="41">
        <v>8</v>
      </c>
      <c r="Z6" s="44">
        <v>2.7</v>
      </c>
    </row>
    <row r="7" spans="1:26" x14ac:dyDescent="0.3">
      <c r="A7" s="19" t="s">
        <v>63</v>
      </c>
      <c r="B7" s="41"/>
      <c r="C7" s="41"/>
      <c r="D7" s="41"/>
      <c r="E7" s="41"/>
      <c r="F7" s="41"/>
      <c r="G7" s="41"/>
      <c r="H7" s="41"/>
      <c r="I7" s="41"/>
      <c r="J7" s="41"/>
      <c r="K7" s="47"/>
      <c r="L7" s="41"/>
      <c r="M7" s="41"/>
      <c r="N7" s="41"/>
      <c r="O7" s="41"/>
      <c r="P7" s="47"/>
      <c r="Q7" s="47"/>
      <c r="R7" s="41"/>
      <c r="S7" s="41"/>
      <c r="T7" s="41"/>
      <c r="U7" s="41"/>
      <c r="V7" s="47"/>
      <c r="W7" s="47"/>
      <c r="X7" s="41"/>
      <c r="Y7" s="41"/>
      <c r="Z7" s="44"/>
    </row>
    <row r="8" spans="1:26" ht="15" thickBot="1" x14ac:dyDescent="0.35">
      <c r="A8" s="20" t="s">
        <v>62</v>
      </c>
      <c r="B8" s="42"/>
      <c r="C8" s="42"/>
      <c r="D8" s="42"/>
      <c r="E8" s="42"/>
      <c r="F8" s="42"/>
      <c r="G8" s="42"/>
      <c r="H8" s="42"/>
      <c r="I8" s="42"/>
      <c r="J8" s="42"/>
      <c r="K8" s="48"/>
      <c r="L8" s="42"/>
      <c r="M8" s="42"/>
      <c r="N8" s="42"/>
      <c r="O8" s="42"/>
      <c r="P8" s="48"/>
      <c r="Q8" s="48"/>
      <c r="R8" s="42"/>
      <c r="S8" s="42"/>
      <c r="T8" s="42"/>
      <c r="U8" s="42"/>
      <c r="V8" s="48"/>
      <c r="W8" s="48"/>
      <c r="X8" s="42"/>
      <c r="Y8" s="42"/>
      <c r="Z8" s="45"/>
    </row>
    <row r="9" spans="1:26" ht="22.8" x14ac:dyDescent="0.3">
      <c r="A9" s="21" t="s">
        <v>24</v>
      </c>
      <c r="B9" s="52">
        <v>5</v>
      </c>
      <c r="C9" s="52">
        <v>69</v>
      </c>
      <c r="D9" s="52">
        <v>27</v>
      </c>
      <c r="E9" s="52">
        <v>42</v>
      </c>
      <c r="F9" s="52">
        <v>16</v>
      </c>
      <c r="G9" s="52">
        <v>99</v>
      </c>
      <c r="H9" s="52">
        <v>4</v>
      </c>
      <c r="I9" s="52">
        <v>16</v>
      </c>
      <c r="J9" s="52">
        <v>0.8</v>
      </c>
      <c r="K9" s="49">
        <v>-0.12</v>
      </c>
      <c r="L9" s="52">
        <v>98</v>
      </c>
      <c r="M9" s="52">
        <v>2</v>
      </c>
      <c r="N9" s="52">
        <v>28</v>
      </c>
      <c r="O9" s="52">
        <v>41</v>
      </c>
      <c r="P9" s="49">
        <v>0.42</v>
      </c>
      <c r="Q9" s="49">
        <v>0.4</v>
      </c>
      <c r="R9" s="52">
        <v>168</v>
      </c>
      <c r="S9" s="52">
        <v>14</v>
      </c>
      <c r="T9" s="52">
        <v>21</v>
      </c>
      <c r="U9" s="52">
        <v>59</v>
      </c>
      <c r="V9" s="49">
        <v>0.35</v>
      </c>
      <c r="W9" s="49">
        <v>0.14000000000000001</v>
      </c>
      <c r="X9" s="52">
        <v>0</v>
      </c>
      <c r="Y9" s="52">
        <v>6</v>
      </c>
      <c r="Z9" s="55">
        <v>1.2</v>
      </c>
    </row>
    <row r="10" spans="1:26" x14ac:dyDescent="0.3">
      <c r="A10" s="22" t="s">
        <v>63</v>
      </c>
      <c r="B10" s="53"/>
      <c r="C10" s="53"/>
      <c r="D10" s="53"/>
      <c r="E10" s="53"/>
      <c r="F10" s="53"/>
      <c r="G10" s="53"/>
      <c r="H10" s="53"/>
      <c r="I10" s="53"/>
      <c r="J10" s="53"/>
      <c r="K10" s="50"/>
      <c r="L10" s="53"/>
      <c r="M10" s="53"/>
      <c r="N10" s="53"/>
      <c r="O10" s="53"/>
      <c r="P10" s="50"/>
      <c r="Q10" s="50"/>
      <c r="R10" s="53"/>
      <c r="S10" s="53"/>
      <c r="T10" s="53"/>
      <c r="U10" s="53"/>
      <c r="V10" s="50"/>
      <c r="W10" s="50"/>
      <c r="X10" s="53"/>
      <c r="Y10" s="53"/>
      <c r="Z10" s="56"/>
    </row>
    <row r="11" spans="1:26" ht="15" thickBot="1" x14ac:dyDescent="0.35">
      <c r="A11" s="23" t="s">
        <v>62</v>
      </c>
      <c r="B11" s="54"/>
      <c r="C11" s="54"/>
      <c r="D11" s="54"/>
      <c r="E11" s="54"/>
      <c r="F11" s="54"/>
      <c r="G11" s="54"/>
      <c r="H11" s="54"/>
      <c r="I11" s="54"/>
      <c r="J11" s="54"/>
      <c r="K11" s="51"/>
      <c r="L11" s="54"/>
      <c r="M11" s="54"/>
      <c r="N11" s="54"/>
      <c r="O11" s="54"/>
      <c r="P11" s="51"/>
      <c r="Q11" s="51"/>
      <c r="R11" s="54"/>
      <c r="S11" s="54"/>
      <c r="T11" s="54"/>
      <c r="U11" s="54"/>
      <c r="V11" s="51"/>
      <c r="W11" s="51"/>
      <c r="X11" s="54"/>
      <c r="Y11" s="54"/>
      <c r="Z11" s="57"/>
    </row>
    <row r="12" spans="1:26" x14ac:dyDescent="0.3">
      <c r="A12" s="18" t="s">
        <v>62</v>
      </c>
      <c r="B12" s="40">
        <v>5</v>
      </c>
      <c r="C12" s="40">
        <v>77</v>
      </c>
      <c r="D12" s="40">
        <v>28</v>
      </c>
      <c r="E12" s="40">
        <v>49</v>
      </c>
      <c r="F12" s="40">
        <v>26</v>
      </c>
      <c r="G12" s="40">
        <v>101</v>
      </c>
      <c r="H12" s="40">
        <v>4</v>
      </c>
      <c r="I12" s="40">
        <v>13</v>
      </c>
      <c r="J12" s="40">
        <v>0.8</v>
      </c>
      <c r="K12" s="46">
        <v>-0.09</v>
      </c>
      <c r="L12" s="40">
        <v>100</v>
      </c>
      <c r="M12" s="40">
        <v>5</v>
      </c>
      <c r="N12" s="40">
        <v>10</v>
      </c>
      <c r="O12" s="40">
        <v>31</v>
      </c>
      <c r="P12" s="46">
        <v>0.31</v>
      </c>
      <c r="Q12" s="46">
        <v>0.26</v>
      </c>
      <c r="R12" s="40">
        <v>150</v>
      </c>
      <c r="S12" s="40">
        <v>20</v>
      </c>
      <c r="T12" s="40">
        <v>13</v>
      </c>
      <c r="U12" s="40">
        <v>65</v>
      </c>
      <c r="V12" s="46">
        <v>0.43</v>
      </c>
      <c r="W12" s="46">
        <v>0.21</v>
      </c>
      <c r="X12" s="40">
        <v>0</v>
      </c>
      <c r="Y12" s="40">
        <v>8</v>
      </c>
      <c r="Z12" s="43">
        <v>1.6</v>
      </c>
    </row>
    <row r="13" spans="1:26" x14ac:dyDescent="0.3">
      <c r="A13" s="19" t="s">
        <v>63</v>
      </c>
      <c r="B13" s="41"/>
      <c r="C13" s="41"/>
      <c r="D13" s="41"/>
      <c r="E13" s="41"/>
      <c r="F13" s="41"/>
      <c r="G13" s="41"/>
      <c r="H13" s="41"/>
      <c r="I13" s="41"/>
      <c r="J13" s="41"/>
      <c r="K13" s="47"/>
      <c r="L13" s="41"/>
      <c r="M13" s="41"/>
      <c r="N13" s="41"/>
      <c r="O13" s="41"/>
      <c r="P13" s="47"/>
      <c r="Q13" s="47"/>
      <c r="R13" s="41"/>
      <c r="S13" s="41"/>
      <c r="T13" s="41"/>
      <c r="U13" s="41"/>
      <c r="V13" s="47"/>
      <c r="W13" s="47"/>
      <c r="X13" s="41"/>
      <c r="Y13" s="41"/>
      <c r="Z13" s="44"/>
    </row>
    <row r="14" spans="1:26" ht="23.4" thickBot="1" x14ac:dyDescent="0.35">
      <c r="A14" s="20" t="s">
        <v>24</v>
      </c>
      <c r="B14" s="42"/>
      <c r="C14" s="42"/>
      <c r="D14" s="42"/>
      <c r="E14" s="42"/>
      <c r="F14" s="42"/>
      <c r="G14" s="42"/>
      <c r="H14" s="42"/>
      <c r="I14" s="42"/>
      <c r="J14" s="42"/>
      <c r="K14" s="48"/>
      <c r="L14" s="42"/>
      <c r="M14" s="42"/>
      <c r="N14" s="42"/>
      <c r="O14" s="42"/>
      <c r="P14" s="48"/>
      <c r="Q14" s="48"/>
      <c r="R14" s="42"/>
      <c r="S14" s="42"/>
      <c r="T14" s="42"/>
      <c r="U14" s="42"/>
      <c r="V14" s="48"/>
      <c r="W14" s="48"/>
      <c r="X14" s="42"/>
      <c r="Y14" s="42"/>
      <c r="Z14" s="45"/>
    </row>
    <row r="16" spans="1:26" s="24" customFormat="1" ht="39" customHeight="1" x14ac:dyDescent="0.3">
      <c r="A16" s="25" t="s">
        <v>64</v>
      </c>
      <c r="B16" s="26">
        <f>B4-B6-B9-B12</f>
        <v>87</v>
      </c>
      <c r="C16" s="26">
        <f t="shared" ref="C16:Y16" si="0">C4-C6-C9-C12</f>
        <v>1447</v>
      </c>
      <c r="D16" s="26">
        <f t="shared" si="0"/>
        <v>643</v>
      </c>
      <c r="E16" s="26">
        <f t="shared" si="0"/>
        <v>804</v>
      </c>
      <c r="F16" s="26">
        <f t="shared" si="0"/>
        <v>685</v>
      </c>
      <c r="G16" s="26">
        <f t="shared" si="0"/>
        <v>1959</v>
      </c>
      <c r="H16" s="26">
        <f t="shared" si="0"/>
        <v>108</v>
      </c>
      <c r="I16" s="26">
        <f t="shared" si="0"/>
        <v>180</v>
      </c>
      <c r="J16" s="27">
        <f>H16/B16</f>
        <v>1.2413793103448276</v>
      </c>
      <c r="K16" s="29">
        <f>(H16-I16)/G16</f>
        <v>-3.6753445635528334E-2</v>
      </c>
      <c r="L16" s="26">
        <f t="shared" si="0"/>
        <v>1614</v>
      </c>
      <c r="M16" s="26">
        <f t="shared" si="0"/>
        <v>76</v>
      </c>
      <c r="N16" s="26">
        <f t="shared" si="0"/>
        <v>406</v>
      </c>
      <c r="O16" s="26">
        <f t="shared" si="0"/>
        <v>632</v>
      </c>
      <c r="P16" s="29">
        <f>O16/L16</f>
        <v>0.39157372986369271</v>
      </c>
      <c r="Q16" s="29">
        <f>(O16-M16)/L16</f>
        <v>0.34448574969021067</v>
      </c>
      <c r="R16" s="26">
        <f t="shared" si="0"/>
        <v>3118</v>
      </c>
      <c r="S16" s="26">
        <f t="shared" si="0"/>
        <v>269</v>
      </c>
      <c r="T16" s="26">
        <f t="shared" si="0"/>
        <v>237</v>
      </c>
      <c r="U16" s="26">
        <f t="shared" si="0"/>
        <v>1161</v>
      </c>
      <c r="V16" s="29">
        <f>U16/R16</f>
        <v>0.37235407312379731</v>
      </c>
      <c r="W16" s="29">
        <f>(U16-S16-T16)/R16</f>
        <v>0.21007055805003208</v>
      </c>
      <c r="X16" s="26">
        <f t="shared" si="0"/>
        <v>0</v>
      </c>
      <c r="Y16" s="26">
        <f t="shared" si="0"/>
        <v>178</v>
      </c>
      <c r="Z16" s="28">
        <f>Y16/B16</f>
        <v>2.0459770114942528</v>
      </c>
    </row>
  </sheetData>
  <mergeCells count="80">
    <mergeCell ref="B6:B8"/>
    <mergeCell ref="C6:C8"/>
    <mergeCell ref="D6:D8"/>
    <mergeCell ref="E6:E8"/>
    <mergeCell ref="F6:F8"/>
    <mergeCell ref="C2:F2"/>
    <mergeCell ref="G2:K2"/>
    <mergeCell ref="L2:Q2"/>
    <mergeCell ref="R2:W2"/>
    <mergeCell ref="X2:Z2"/>
    <mergeCell ref="R6:R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U9:U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B12:B14"/>
    <mergeCell ref="C12:C14"/>
    <mergeCell ref="D12:D14"/>
    <mergeCell ref="E12:E14"/>
    <mergeCell ref="F12:F14"/>
    <mergeCell ref="V9:V11"/>
    <mergeCell ref="W9:W11"/>
    <mergeCell ref="X9:X11"/>
    <mergeCell ref="Y9:Y11"/>
    <mergeCell ref="Z9:Z11"/>
    <mergeCell ref="R12:R14"/>
    <mergeCell ref="G12:G14"/>
    <mergeCell ref="H12:H14"/>
    <mergeCell ref="I12:I14"/>
    <mergeCell ref="J12:J14"/>
    <mergeCell ref="K12:K14"/>
    <mergeCell ref="L12:L14"/>
    <mergeCell ref="M12:M14"/>
    <mergeCell ref="N12:N14"/>
    <mergeCell ref="O12:O14"/>
    <mergeCell ref="P12:P14"/>
    <mergeCell ref="Q12:Q14"/>
    <mergeCell ref="Y12:Y14"/>
    <mergeCell ref="Z12:Z14"/>
    <mergeCell ref="S12:S14"/>
    <mergeCell ref="T12:T14"/>
    <mergeCell ref="U12:U14"/>
    <mergeCell ref="V12:V14"/>
    <mergeCell ref="W12:W14"/>
    <mergeCell ref="X12:X14"/>
  </mergeCells>
  <pageMargins left="0.7" right="0.7" top="0.75" bottom="0.75" header="0.3" footer="0.3"/>
  <ignoredErrors>
    <ignoredError sqref="J16 P16 V1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8FA5-F3FB-404C-B442-3EA741B9C2CD}">
  <dimension ref="A2:Z28"/>
  <sheetViews>
    <sheetView topLeftCell="T13" workbookViewId="0">
      <selection activeCell="B28" sqref="B28:Z28"/>
    </sheetView>
  </sheetViews>
  <sheetFormatPr baseColWidth="10" defaultRowHeight="14.4" x14ac:dyDescent="0.3"/>
  <sheetData>
    <row r="2" spans="1:26" ht="15" thickBot="1" x14ac:dyDescent="0.35">
      <c r="A2" s="12" t="s">
        <v>54</v>
      </c>
      <c r="B2" s="12" t="s">
        <v>55</v>
      </c>
      <c r="C2" s="58" t="s">
        <v>17</v>
      </c>
      <c r="D2" s="59"/>
      <c r="E2" s="59"/>
      <c r="F2" s="60"/>
      <c r="G2" s="58" t="s">
        <v>19</v>
      </c>
      <c r="H2" s="59"/>
      <c r="I2" s="59"/>
      <c r="J2" s="59"/>
      <c r="K2" s="60"/>
      <c r="L2" s="58" t="s">
        <v>20</v>
      </c>
      <c r="M2" s="59"/>
      <c r="N2" s="59"/>
      <c r="O2" s="59"/>
      <c r="P2" s="59"/>
      <c r="Q2" s="60"/>
      <c r="R2" s="58" t="s">
        <v>21</v>
      </c>
      <c r="S2" s="59"/>
      <c r="T2" s="59"/>
      <c r="U2" s="59"/>
      <c r="V2" s="59"/>
      <c r="W2" s="60"/>
      <c r="X2" s="58" t="s">
        <v>22</v>
      </c>
      <c r="Y2" s="59"/>
      <c r="Z2" s="59"/>
    </row>
    <row r="3" spans="1:26" ht="15" thickBot="1" x14ac:dyDescent="0.35">
      <c r="A3" s="12"/>
      <c r="B3" s="12"/>
      <c r="C3" s="12" t="s">
        <v>4</v>
      </c>
      <c r="D3" s="12" t="s">
        <v>5</v>
      </c>
      <c r="E3" s="12" t="s">
        <v>6</v>
      </c>
      <c r="F3" s="12" t="s">
        <v>7</v>
      </c>
      <c r="G3" s="12" t="s">
        <v>4</v>
      </c>
      <c r="H3" s="12" t="s">
        <v>8</v>
      </c>
      <c r="I3" s="12" t="s">
        <v>9</v>
      </c>
      <c r="J3" s="12" t="s">
        <v>56</v>
      </c>
      <c r="K3" s="12" t="s">
        <v>10</v>
      </c>
      <c r="L3" s="12" t="s">
        <v>4</v>
      </c>
      <c r="M3" s="12" t="s">
        <v>9</v>
      </c>
      <c r="N3" s="12" t="s">
        <v>11</v>
      </c>
      <c r="O3" s="12" t="s">
        <v>12</v>
      </c>
      <c r="P3" s="12" t="s">
        <v>13</v>
      </c>
      <c r="Q3" s="12" t="s">
        <v>10</v>
      </c>
      <c r="R3" s="12" t="s">
        <v>4</v>
      </c>
      <c r="S3" s="12" t="s">
        <v>9</v>
      </c>
      <c r="T3" s="12" t="s">
        <v>14</v>
      </c>
      <c r="U3" s="12" t="s">
        <v>12</v>
      </c>
      <c r="V3" s="12" t="s">
        <v>57</v>
      </c>
      <c r="W3" s="12" t="s">
        <v>10</v>
      </c>
      <c r="X3" s="12" t="s">
        <v>15</v>
      </c>
      <c r="Y3" s="12" t="s">
        <v>8</v>
      </c>
      <c r="Z3" s="12" t="s">
        <v>58</v>
      </c>
    </row>
    <row r="4" spans="1:26" x14ac:dyDescent="0.3">
      <c r="A4" s="13" t="s">
        <v>59</v>
      </c>
      <c r="B4" s="13">
        <v>115</v>
      </c>
      <c r="C4" s="13">
        <v>1848</v>
      </c>
      <c r="D4" s="13">
        <v>777</v>
      </c>
      <c r="E4" s="13">
        <v>1071</v>
      </c>
      <c r="F4" s="13">
        <v>954</v>
      </c>
      <c r="G4" s="13">
        <v>2559</v>
      </c>
      <c r="H4" s="13">
        <v>101</v>
      </c>
      <c r="I4" s="13">
        <v>183</v>
      </c>
      <c r="J4" s="13">
        <v>0.9</v>
      </c>
      <c r="K4" s="14">
        <v>-0.03</v>
      </c>
      <c r="L4" s="13">
        <v>2179</v>
      </c>
      <c r="M4" s="13">
        <v>149</v>
      </c>
      <c r="N4" s="13">
        <v>591</v>
      </c>
      <c r="O4" s="13">
        <v>790</v>
      </c>
      <c r="P4" s="14">
        <v>0.36</v>
      </c>
      <c r="Q4" s="14">
        <v>0.28999999999999998</v>
      </c>
      <c r="R4" s="13">
        <v>3921</v>
      </c>
      <c r="S4" s="13">
        <v>307</v>
      </c>
      <c r="T4" s="13">
        <v>255</v>
      </c>
      <c r="U4" s="13">
        <v>1411</v>
      </c>
      <c r="V4" s="14">
        <v>0.36</v>
      </c>
      <c r="W4" s="14">
        <v>0.22</v>
      </c>
      <c r="X4" s="13">
        <v>0</v>
      </c>
      <c r="Y4" s="13">
        <v>336</v>
      </c>
      <c r="Z4" s="15">
        <v>2.9</v>
      </c>
    </row>
    <row r="5" spans="1:26" x14ac:dyDescent="0.3">
      <c r="A5" s="16" t="s">
        <v>60</v>
      </c>
      <c r="B5" s="16">
        <v>0</v>
      </c>
      <c r="C5" s="16">
        <v>0</v>
      </c>
      <c r="D5" s="16">
        <v>0</v>
      </c>
      <c r="E5" s="16">
        <v>0</v>
      </c>
      <c r="F5" s="16">
        <v>47.06</v>
      </c>
      <c r="G5" s="16">
        <v>0</v>
      </c>
      <c r="H5" s="16">
        <v>3.95</v>
      </c>
      <c r="I5" s="16">
        <v>7.15</v>
      </c>
      <c r="J5" s="16" t="s">
        <v>61</v>
      </c>
      <c r="K5" s="17" t="s">
        <v>61</v>
      </c>
      <c r="L5" s="16">
        <v>0</v>
      </c>
      <c r="M5" s="16">
        <v>6.84</v>
      </c>
      <c r="N5" s="16">
        <v>27.12</v>
      </c>
      <c r="O5" s="16">
        <v>36.26</v>
      </c>
      <c r="P5" s="17" t="s">
        <v>61</v>
      </c>
      <c r="Q5" s="17" t="s">
        <v>61</v>
      </c>
      <c r="R5" s="16">
        <v>0</v>
      </c>
      <c r="S5" s="16">
        <v>7.83</v>
      </c>
      <c r="T5" s="16">
        <v>6.5</v>
      </c>
      <c r="U5" s="16">
        <v>35.99</v>
      </c>
      <c r="V5" s="17" t="s">
        <v>61</v>
      </c>
      <c r="W5" s="17" t="s">
        <v>61</v>
      </c>
      <c r="X5" s="16">
        <v>0</v>
      </c>
      <c r="Y5" s="16">
        <v>35.44</v>
      </c>
      <c r="Z5" s="17" t="s">
        <v>61</v>
      </c>
    </row>
    <row r="6" spans="1:26" ht="22.8" x14ac:dyDescent="0.3">
      <c r="A6" s="18" t="s">
        <v>0</v>
      </c>
      <c r="B6" s="41">
        <v>3</v>
      </c>
      <c r="C6" s="41">
        <v>62</v>
      </c>
      <c r="D6" s="41">
        <v>28</v>
      </c>
      <c r="E6" s="41">
        <v>34</v>
      </c>
      <c r="F6" s="41">
        <v>38</v>
      </c>
      <c r="G6" s="41">
        <v>74</v>
      </c>
      <c r="H6" s="41">
        <v>3</v>
      </c>
      <c r="I6" s="41">
        <v>8</v>
      </c>
      <c r="J6" s="41">
        <v>1</v>
      </c>
      <c r="K6" s="47">
        <v>-7.0000000000000007E-2</v>
      </c>
      <c r="L6" s="41">
        <v>55</v>
      </c>
      <c r="M6" s="41">
        <v>2</v>
      </c>
      <c r="N6" s="41">
        <v>18</v>
      </c>
      <c r="O6" s="41">
        <v>19</v>
      </c>
      <c r="P6" s="47">
        <v>0.35</v>
      </c>
      <c r="Q6" s="47">
        <v>0.31</v>
      </c>
      <c r="R6" s="41">
        <v>106</v>
      </c>
      <c r="S6" s="41">
        <v>6</v>
      </c>
      <c r="T6" s="41">
        <v>8</v>
      </c>
      <c r="U6" s="41">
        <v>40</v>
      </c>
      <c r="V6" s="47">
        <v>0.38</v>
      </c>
      <c r="W6" s="47">
        <v>0.25</v>
      </c>
      <c r="X6" s="41">
        <v>0</v>
      </c>
      <c r="Y6" s="41">
        <v>19</v>
      </c>
      <c r="Z6" s="44">
        <v>6.3</v>
      </c>
    </row>
    <row r="7" spans="1:26" x14ac:dyDescent="0.3">
      <c r="A7" s="19" t="s">
        <v>63</v>
      </c>
      <c r="B7" s="41"/>
      <c r="C7" s="41"/>
      <c r="D7" s="41"/>
      <c r="E7" s="41"/>
      <c r="F7" s="41"/>
      <c r="G7" s="41"/>
      <c r="H7" s="41"/>
      <c r="I7" s="41"/>
      <c r="J7" s="41"/>
      <c r="K7" s="47"/>
      <c r="L7" s="41"/>
      <c r="M7" s="41"/>
      <c r="N7" s="41"/>
      <c r="O7" s="41"/>
      <c r="P7" s="47"/>
      <c r="Q7" s="47"/>
      <c r="R7" s="41"/>
      <c r="S7" s="41"/>
      <c r="T7" s="41"/>
      <c r="U7" s="41"/>
      <c r="V7" s="47"/>
      <c r="W7" s="47"/>
      <c r="X7" s="41"/>
      <c r="Y7" s="41"/>
      <c r="Z7" s="44"/>
    </row>
    <row r="8" spans="1:26" ht="23.4" thickBot="1" x14ac:dyDescent="0.35">
      <c r="A8" s="20" t="s">
        <v>1</v>
      </c>
      <c r="B8" s="42"/>
      <c r="C8" s="42"/>
      <c r="D8" s="42"/>
      <c r="E8" s="42"/>
      <c r="F8" s="42"/>
      <c r="G8" s="42"/>
      <c r="H8" s="42"/>
      <c r="I8" s="42"/>
      <c r="J8" s="42"/>
      <c r="K8" s="48"/>
      <c r="L8" s="42"/>
      <c r="M8" s="42"/>
      <c r="N8" s="42"/>
      <c r="O8" s="42"/>
      <c r="P8" s="48"/>
      <c r="Q8" s="48"/>
      <c r="R8" s="42"/>
      <c r="S8" s="42"/>
      <c r="T8" s="42"/>
      <c r="U8" s="42"/>
      <c r="V8" s="48"/>
      <c r="W8" s="48"/>
      <c r="X8" s="42"/>
      <c r="Y8" s="42"/>
      <c r="Z8" s="45"/>
    </row>
    <row r="9" spans="1:26" ht="22.8" x14ac:dyDescent="0.3">
      <c r="A9" s="21" t="s">
        <v>1</v>
      </c>
      <c r="B9" s="52">
        <v>5</v>
      </c>
      <c r="C9" s="52">
        <v>78</v>
      </c>
      <c r="D9" s="52">
        <v>26</v>
      </c>
      <c r="E9" s="52">
        <v>52</v>
      </c>
      <c r="F9" s="52">
        <v>36</v>
      </c>
      <c r="G9" s="52">
        <v>100</v>
      </c>
      <c r="H9" s="52">
        <v>1</v>
      </c>
      <c r="I9" s="52">
        <v>10</v>
      </c>
      <c r="J9" s="52">
        <v>0.2</v>
      </c>
      <c r="K9" s="49">
        <v>-0.09</v>
      </c>
      <c r="L9" s="52">
        <v>98</v>
      </c>
      <c r="M9" s="52">
        <v>12</v>
      </c>
      <c r="N9" s="52">
        <v>14</v>
      </c>
      <c r="O9" s="52">
        <v>54</v>
      </c>
      <c r="P9" s="49">
        <v>0.55000000000000004</v>
      </c>
      <c r="Q9" s="49">
        <v>0.43</v>
      </c>
      <c r="R9" s="52">
        <v>192</v>
      </c>
      <c r="S9" s="52">
        <v>13</v>
      </c>
      <c r="T9" s="52">
        <v>7</v>
      </c>
      <c r="U9" s="52">
        <v>64</v>
      </c>
      <c r="V9" s="49">
        <v>0.33</v>
      </c>
      <c r="W9" s="49">
        <v>0.23</v>
      </c>
      <c r="X9" s="52">
        <v>0</v>
      </c>
      <c r="Y9" s="52">
        <v>13</v>
      </c>
      <c r="Z9" s="55">
        <v>2.6</v>
      </c>
    </row>
    <row r="10" spans="1:26" x14ac:dyDescent="0.3">
      <c r="A10" s="22" t="s">
        <v>63</v>
      </c>
      <c r="B10" s="53"/>
      <c r="C10" s="53"/>
      <c r="D10" s="53"/>
      <c r="E10" s="53"/>
      <c r="F10" s="53"/>
      <c r="G10" s="53"/>
      <c r="H10" s="53"/>
      <c r="I10" s="53"/>
      <c r="J10" s="53"/>
      <c r="K10" s="50"/>
      <c r="L10" s="53"/>
      <c r="M10" s="53"/>
      <c r="N10" s="53"/>
      <c r="O10" s="53"/>
      <c r="P10" s="50"/>
      <c r="Q10" s="50"/>
      <c r="R10" s="53"/>
      <c r="S10" s="53"/>
      <c r="T10" s="53"/>
      <c r="U10" s="53"/>
      <c r="V10" s="50"/>
      <c r="W10" s="50"/>
      <c r="X10" s="53"/>
      <c r="Y10" s="53"/>
      <c r="Z10" s="56"/>
    </row>
    <row r="11" spans="1:26" ht="23.4" thickBot="1" x14ac:dyDescent="0.35">
      <c r="A11" s="23" t="s">
        <v>0</v>
      </c>
      <c r="B11" s="54"/>
      <c r="C11" s="54"/>
      <c r="D11" s="54"/>
      <c r="E11" s="54"/>
      <c r="F11" s="54"/>
      <c r="G11" s="54"/>
      <c r="H11" s="54"/>
      <c r="I11" s="54"/>
      <c r="J11" s="54"/>
      <c r="K11" s="51"/>
      <c r="L11" s="54"/>
      <c r="M11" s="54"/>
      <c r="N11" s="54"/>
      <c r="O11" s="54"/>
      <c r="P11" s="51"/>
      <c r="Q11" s="51"/>
      <c r="R11" s="54"/>
      <c r="S11" s="54"/>
      <c r="T11" s="54"/>
      <c r="U11" s="54"/>
      <c r="V11" s="51"/>
      <c r="W11" s="51"/>
      <c r="X11" s="54"/>
      <c r="Y11" s="54"/>
      <c r="Z11" s="57"/>
    </row>
    <row r="12" spans="1:26" ht="22.8" x14ac:dyDescent="0.3">
      <c r="A12" s="18" t="s">
        <v>0</v>
      </c>
      <c r="B12" s="40">
        <v>5</v>
      </c>
      <c r="C12" s="40">
        <v>89</v>
      </c>
      <c r="D12" s="40">
        <v>32</v>
      </c>
      <c r="E12" s="40">
        <v>57</v>
      </c>
      <c r="F12" s="40">
        <v>59</v>
      </c>
      <c r="G12" s="40">
        <v>111</v>
      </c>
      <c r="H12" s="40">
        <v>7</v>
      </c>
      <c r="I12" s="40">
        <v>5</v>
      </c>
      <c r="J12" s="40">
        <v>1.4</v>
      </c>
      <c r="K12" s="46">
        <v>0.02</v>
      </c>
      <c r="L12" s="40">
        <v>94</v>
      </c>
      <c r="M12" s="40">
        <v>1</v>
      </c>
      <c r="N12" s="40">
        <v>18</v>
      </c>
      <c r="O12" s="40">
        <v>38</v>
      </c>
      <c r="P12" s="46">
        <v>0.4</v>
      </c>
      <c r="Q12" s="46">
        <v>0.39</v>
      </c>
      <c r="R12" s="40">
        <v>167</v>
      </c>
      <c r="S12" s="40">
        <v>13</v>
      </c>
      <c r="T12" s="40">
        <v>11</v>
      </c>
      <c r="U12" s="40">
        <v>66</v>
      </c>
      <c r="V12" s="46">
        <v>0.4</v>
      </c>
      <c r="W12" s="46">
        <v>0.25</v>
      </c>
      <c r="X12" s="40">
        <v>0</v>
      </c>
      <c r="Y12" s="40">
        <v>16</v>
      </c>
      <c r="Z12" s="43">
        <v>3.2</v>
      </c>
    </row>
    <row r="13" spans="1:26" x14ac:dyDescent="0.3">
      <c r="A13" s="19" t="s">
        <v>63</v>
      </c>
      <c r="B13" s="41"/>
      <c r="C13" s="41"/>
      <c r="D13" s="41"/>
      <c r="E13" s="41"/>
      <c r="F13" s="41"/>
      <c r="G13" s="41"/>
      <c r="H13" s="41"/>
      <c r="I13" s="41"/>
      <c r="J13" s="41"/>
      <c r="K13" s="47"/>
      <c r="L13" s="41"/>
      <c r="M13" s="41"/>
      <c r="N13" s="41"/>
      <c r="O13" s="41"/>
      <c r="P13" s="47"/>
      <c r="Q13" s="47"/>
      <c r="R13" s="41"/>
      <c r="S13" s="41"/>
      <c r="T13" s="41"/>
      <c r="U13" s="41"/>
      <c r="V13" s="47"/>
      <c r="W13" s="47"/>
      <c r="X13" s="41"/>
      <c r="Y13" s="41"/>
      <c r="Z13" s="44"/>
    </row>
    <row r="14" spans="1:26" ht="23.4" thickBot="1" x14ac:dyDescent="0.35">
      <c r="A14" s="20" t="s">
        <v>1</v>
      </c>
      <c r="B14" s="42"/>
      <c r="C14" s="42"/>
      <c r="D14" s="42"/>
      <c r="E14" s="42"/>
      <c r="F14" s="42"/>
      <c r="G14" s="42"/>
      <c r="H14" s="42"/>
      <c r="I14" s="42"/>
      <c r="J14" s="42"/>
      <c r="K14" s="48"/>
      <c r="L14" s="42"/>
      <c r="M14" s="42"/>
      <c r="N14" s="42"/>
      <c r="O14" s="42"/>
      <c r="P14" s="48"/>
      <c r="Q14" s="48"/>
      <c r="R14" s="42"/>
      <c r="S14" s="42"/>
      <c r="T14" s="42"/>
      <c r="U14" s="42"/>
      <c r="V14" s="48"/>
      <c r="W14" s="48"/>
      <c r="X14" s="42"/>
      <c r="Y14" s="42"/>
      <c r="Z14" s="45"/>
    </row>
    <row r="15" spans="1:26" ht="22.8" x14ac:dyDescent="0.3">
      <c r="A15" s="21" t="s">
        <v>0</v>
      </c>
      <c r="B15" s="52">
        <v>4</v>
      </c>
      <c r="C15" s="52">
        <v>53</v>
      </c>
      <c r="D15" s="52">
        <v>16</v>
      </c>
      <c r="E15" s="52">
        <v>37</v>
      </c>
      <c r="F15" s="52">
        <v>17</v>
      </c>
      <c r="G15" s="52">
        <v>79</v>
      </c>
      <c r="H15" s="52">
        <v>1</v>
      </c>
      <c r="I15" s="52">
        <v>4</v>
      </c>
      <c r="J15" s="52">
        <v>0.3</v>
      </c>
      <c r="K15" s="49">
        <v>-0.04</v>
      </c>
      <c r="L15" s="52">
        <v>84</v>
      </c>
      <c r="M15" s="52">
        <v>4</v>
      </c>
      <c r="N15" s="52">
        <v>26</v>
      </c>
      <c r="O15" s="52">
        <v>30</v>
      </c>
      <c r="P15" s="49">
        <v>0.36</v>
      </c>
      <c r="Q15" s="49">
        <v>0.31</v>
      </c>
      <c r="R15" s="52">
        <v>114</v>
      </c>
      <c r="S15" s="52">
        <v>15</v>
      </c>
      <c r="T15" s="52">
        <v>13</v>
      </c>
      <c r="U15" s="52">
        <v>44</v>
      </c>
      <c r="V15" s="49">
        <v>0.39</v>
      </c>
      <c r="W15" s="49">
        <v>0.14000000000000001</v>
      </c>
      <c r="X15" s="52">
        <v>0</v>
      </c>
      <c r="Y15" s="52">
        <v>8</v>
      </c>
      <c r="Z15" s="55">
        <v>2</v>
      </c>
    </row>
    <row r="16" spans="1:26" x14ac:dyDescent="0.3">
      <c r="A16" s="22" t="s">
        <v>63</v>
      </c>
      <c r="B16" s="53"/>
      <c r="C16" s="53"/>
      <c r="D16" s="53"/>
      <c r="E16" s="53"/>
      <c r="F16" s="53"/>
      <c r="G16" s="53"/>
      <c r="H16" s="53"/>
      <c r="I16" s="53"/>
      <c r="J16" s="53"/>
      <c r="K16" s="50"/>
      <c r="L16" s="53"/>
      <c r="M16" s="53"/>
      <c r="N16" s="53"/>
      <c r="O16" s="53"/>
      <c r="P16" s="50"/>
      <c r="Q16" s="50"/>
      <c r="R16" s="53"/>
      <c r="S16" s="53"/>
      <c r="T16" s="53"/>
      <c r="U16" s="53"/>
      <c r="V16" s="50"/>
      <c r="W16" s="50"/>
      <c r="X16" s="53"/>
      <c r="Y16" s="53"/>
      <c r="Z16" s="56"/>
    </row>
    <row r="17" spans="1:26" ht="23.4" thickBot="1" x14ac:dyDescent="0.35">
      <c r="A17" s="23" t="s">
        <v>66</v>
      </c>
      <c r="B17" s="54"/>
      <c r="C17" s="54"/>
      <c r="D17" s="54"/>
      <c r="E17" s="54"/>
      <c r="F17" s="54"/>
      <c r="G17" s="54"/>
      <c r="H17" s="54"/>
      <c r="I17" s="54"/>
      <c r="J17" s="54"/>
      <c r="K17" s="51"/>
      <c r="L17" s="54"/>
      <c r="M17" s="54"/>
      <c r="N17" s="54"/>
      <c r="O17" s="54"/>
      <c r="P17" s="51"/>
      <c r="Q17" s="51"/>
      <c r="R17" s="54"/>
      <c r="S17" s="54"/>
      <c r="T17" s="54"/>
      <c r="U17" s="54"/>
      <c r="V17" s="51"/>
      <c r="W17" s="51"/>
      <c r="X17" s="54"/>
      <c r="Y17" s="54"/>
      <c r="Z17" s="57"/>
    </row>
    <row r="18" spans="1:26" ht="22.8" x14ac:dyDescent="0.3">
      <c r="A18" s="18" t="s">
        <v>66</v>
      </c>
      <c r="B18" s="40">
        <v>5</v>
      </c>
      <c r="C18" s="40">
        <v>63</v>
      </c>
      <c r="D18" s="40">
        <v>25</v>
      </c>
      <c r="E18" s="40">
        <v>38</v>
      </c>
      <c r="F18" s="40">
        <v>21</v>
      </c>
      <c r="G18" s="40">
        <v>94</v>
      </c>
      <c r="H18" s="40">
        <v>1</v>
      </c>
      <c r="I18" s="40">
        <v>8</v>
      </c>
      <c r="J18" s="40">
        <v>0.2</v>
      </c>
      <c r="K18" s="46">
        <v>-7.0000000000000007E-2</v>
      </c>
      <c r="L18" s="40">
        <v>90</v>
      </c>
      <c r="M18" s="40">
        <v>10</v>
      </c>
      <c r="N18" s="40">
        <v>18</v>
      </c>
      <c r="O18" s="40">
        <v>27</v>
      </c>
      <c r="P18" s="46">
        <v>0.3</v>
      </c>
      <c r="Q18" s="46">
        <v>0.19</v>
      </c>
      <c r="R18" s="40">
        <v>145</v>
      </c>
      <c r="S18" s="40">
        <v>15</v>
      </c>
      <c r="T18" s="40">
        <v>9</v>
      </c>
      <c r="U18" s="40">
        <v>44</v>
      </c>
      <c r="V18" s="46">
        <v>0.3</v>
      </c>
      <c r="W18" s="46">
        <v>0.14000000000000001</v>
      </c>
      <c r="X18" s="40">
        <v>0</v>
      </c>
      <c r="Y18" s="40">
        <v>18</v>
      </c>
      <c r="Z18" s="43">
        <v>3.6</v>
      </c>
    </row>
    <row r="19" spans="1:26" x14ac:dyDescent="0.3">
      <c r="A19" s="19" t="s">
        <v>63</v>
      </c>
      <c r="B19" s="41"/>
      <c r="C19" s="41"/>
      <c r="D19" s="41"/>
      <c r="E19" s="41"/>
      <c r="F19" s="41"/>
      <c r="G19" s="41"/>
      <c r="H19" s="41"/>
      <c r="I19" s="41"/>
      <c r="J19" s="41"/>
      <c r="K19" s="47"/>
      <c r="L19" s="41"/>
      <c r="M19" s="41"/>
      <c r="N19" s="41"/>
      <c r="O19" s="41"/>
      <c r="P19" s="47"/>
      <c r="Q19" s="47"/>
      <c r="R19" s="41"/>
      <c r="S19" s="41"/>
      <c r="T19" s="41"/>
      <c r="U19" s="41"/>
      <c r="V19" s="47"/>
      <c r="W19" s="47"/>
      <c r="X19" s="41"/>
      <c r="Y19" s="41"/>
      <c r="Z19" s="44"/>
    </row>
    <row r="20" spans="1:26" ht="23.4" thickBot="1" x14ac:dyDescent="0.35">
      <c r="A20" s="20" t="s">
        <v>0</v>
      </c>
      <c r="B20" s="42"/>
      <c r="C20" s="42"/>
      <c r="D20" s="42"/>
      <c r="E20" s="42"/>
      <c r="F20" s="42"/>
      <c r="G20" s="42"/>
      <c r="H20" s="42"/>
      <c r="I20" s="42"/>
      <c r="J20" s="42"/>
      <c r="K20" s="48"/>
      <c r="L20" s="42"/>
      <c r="M20" s="42"/>
      <c r="N20" s="42"/>
      <c r="O20" s="42"/>
      <c r="P20" s="48"/>
      <c r="Q20" s="48"/>
      <c r="R20" s="42"/>
      <c r="S20" s="42"/>
      <c r="T20" s="42"/>
      <c r="U20" s="42"/>
      <c r="V20" s="48"/>
      <c r="W20" s="48"/>
      <c r="X20" s="42"/>
      <c r="Y20" s="42"/>
      <c r="Z20" s="45"/>
    </row>
    <row r="21" spans="1:26" ht="22.8" x14ac:dyDescent="0.3">
      <c r="A21" s="21" t="s">
        <v>66</v>
      </c>
      <c r="B21" s="52">
        <v>5</v>
      </c>
      <c r="C21" s="52">
        <v>73</v>
      </c>
      <c r="D21" s="52">
        <v>30</v>
      </c>
      <c r="E21" s="52">
        <v>43</v>
      </c>
      <c r="F21" s="52">
        <v>25</v>
      </c>
      <c r="G21" s="52">
        <v>104</v>
      </c>
      <c r="H21" s="52">
        <v>3</v>
      </c>
      <c r="I21" s="52">
        <v>14</v>
      </c>
      <c r="J21" s="52">
        <v>0.6</v>
      </c>
      <c r="K21" s="49">
        <v>-0.11</v>
      </c>
      <c r="L21" s="52">
        <v>95</v>
      </c>
      <c r="M21" s="52">
        <v>12</v>
      </c>
      <c r="N21" s="52">
        <v>28</v>
      </c>
      <c r="O21" s="52">
        <v>25</v>
      </c>
      <c r="P21" s="49">
        <v>0.26</v>
      </c>
      <c r="Q21" s="49">
        <v>0.14000000000000001</v>
      </c>
      <c r="R21" s="52">
        <v>172</v>
      </c>
      <c r="S21" s="52">
        <v>14</v>
      </c>
      <c r="T21" s="52">
        <v>8</v>
      </c>
      <c r="U21" s="52">
        <v>60</v>
      </c>
      <c r="V21" s="49">
        <v>0.35</v>
      </c>
      <c r="W21" s="49">
        <v>0.22</v>
      </c>
      <c r="X21" s="52">
        <v>0</v>
      </c>
      <c r="Y21" s="52">
        <v>10</v>
      </c>
      <c r="Z21" s="55">
        <v>2</v>
      </c>
    </row>
    <row r="22" spans="1:26" x14ac:dyDescent="0.3">
      <c r="A22" s="22" t="s">
        <v>63</v>
      </c>
      <c r="B22" s="53"/>
      <c r="C22" s="53"/>
      <c r="D22" s="53"/>
      <c r="E22" s="53"/>
      <c r="F22" s="53"/>
      <c r="G22" s="53"/>
      <c r="H22" s="53"/>
      <c r="I22" s="53"/>
      <c r="J22" s="53"/>
      <c r="K22" s="50"/>
      <c r="L22" s="53"/>
      <c r="M22" s="53"/>
      <c r="N22" s="53"/>
      <c r="O22" s="53"/>
      <c r="P22" s="50"/>
      <c r="Q22" s="50"/>
      <c r="R22" s="53"/>
      <c r="S22" s="53"/>
      <c r="T22" s="53"/>
      <c r="U22" s="53"/>
      <c r="V22" s="50"/>
      <c r="W22" s="50"/>
      <c r="X22" s="53"/>
      <c r="Y22" s="53"/>
      <c r="Z22" s="56"/>
    </row>
    <row r="23" spans="1:26" ht="23.4" thickBot="1" x14ac:dyDescent="0.35">
      <c r="A23" s="23" t="s">
        <v>0</v>
      </c>
      <c r="B23" s="54"/>
      <c r="C23" s="54"/>
      <c r="D23" s="54"/>
      <c r="E23" s="54"/>
      <c r="F23" s="54"/>
      <c r="G23" s="54"/>
      <c r="H23" s="54"/>
      <c r="I23" s="54"/>
      <c r="J23" s="54"/>
      <c r="K23" s="51"/>
      <c r="L23" s="54"/>
      <c r="M23" s="54"/>
      <c r="N23" s="54"/>
      <c r="O23" s="54"/>
      <c r="P23" s="51"/>
      <c r="Q23" s="51"/>
      <c r="R23" s="54"/>
      <c r="S23" s="54"/>
      <c r="T23" s="54"/>
      <c r="U23" s="54"/>
      <c r="V23" s="51"/>
      <c r="W23" s="51"/>
      <c r="X23" s="54"/>
      <c r="Y23" s="54"/>
      <c r="Z23" s="57"/>
    </row>
    <row r="24" spans="1:26" ht="22.8" x14ac:dyDescent="0.3">
      <c r="A24" s="18" t="s">
        <v>0</v>
      </c>
      <c r="B24" s="40">
        <v>5</v>
      </c>
      <c r="C24" s="40">
        <v>80</v>
      </c>
      <c r="D24" s="40">
        <v>34</v>
      </c>
      <c r="E24" s="40">
        <v>46</v>
      </c>
      <c r="F24" s="40">
        <v>48</v>
      </c>
      <c r="G24" s="40">
        <v>109</v>
      </c>
      <c r="H24" s="40">
        <v>1</v>
      </c>
      <c r="I24" s="40">
        <v>8</v>
      </c>
      <c r="J24" s="40">
        <v>0.2</v>
      </c>
      <c r="K24" s="46">
        <v>-0.06</v>
      </c>
      <c r="L24" s="40">
        <v>83</v>
      </c>
      <c r="M24" s="40">
        <v>7</v>
      </c>
      <c r="N24" s="40">
        <v>25</v>
      </c>
      <c r="O24" s="40">
        <v>21</v>
      </c>
      <c r="P24" s="46">
        <v>0.25</v>
      </c>
      <c r="Q24" s="46">
        <v>0.17</v>
      </c>
      <c r="R24" s="40">
        <v>181</v>
      </c>
      <c r="S24" s="40">
        <v>6</v>
      </c>
      <c r="T24" s="40">
        <v>11</v>
      </c>
      <c r="U24" s="40">
        <v>59</v>
      </c>
      <c r="V24" s="46">
        <v>0.33</v>
      </c>
      <c r="W24" s="46">
        <v>0.23</v>
      </c>
      <c r="X24" s="40">
        <v>0</v>
      </c>
      <c r="Y24" s="40">
        <v>20</v>
      </c>
      <c r="Z24" s="43">
        <v>4</v>
      </c>
    </row>
    <row r="25" spans="1:26" x14ac:dyDescent="0.3">
      <c r="A25" s="19" t="s">
        <v>63</v>
      </c>
      <c r="B25" s="41"/>
      <c r="C25" s="41"/>
      <c r="D25" s="41"/>
      <c r="E25" s="41"/>
      <c r="F25" s="41"/>
      <c r="G25" s="41"/>
      <c r="H25" s="41"/>
      <c r="I25" s="41"/>
      <c r="J25" s="41"/>
      <c r="K25" s="47"/>
      <c r="L25" s="41"/>
      <c r="M25" s="41"/>
      <c r="N25" s="41"/>
      <c r="O25" s="41"/>
      <c r="P25" s="47"/>
      <c r="Q25" s="47"/>
      <c r="R25" s="41"/>
      <c r="S25" s="41"/>
      <c r="T25" s="41"/>
      <c r="U25" s="41"/>
      <c r="V25" s="47"/>
      <c r="W25" s="47"/>
      <c r="X25" s="41"/>
      <c r="Y25" s="41"/>
      <c r="Z25" s="44"/>
    </row>
    <row r="26" spans="1:26" ht="23.4" thickBot="1" x14ac:dyDescent="0.35">
      <c r="A26" s="20" t="s">
        <v>66</v>
      </c>
      <c r="B26" s="42"/>
      <c r="C26" s="42"/>
      <c r="D26" s="42"/>
      <c r="E26" s="42"/>
      <c r="F26" s="42"/>
      <c r="G26" s="42"/>
      <c r="H26" s="42"/>
      <c r="I26" s="42"/>
      <c r="J26" s="42"/>
      <c r="K26" s="48"/>
      <c r="L26" s="42"/>
      <c r="M26" s="42"/>
      <c r="N26" s="42"/>
      <c r="O26" s="42"/>
      <c r="P26" s="48"/>
      <c r="Q26" s="48"/>
      <c r="R26" s="42"/>
      <c r="S26" s="42"/>
      <c r="T26" s="42"/>
      <c r="U26" s="42"/>
      <c r="V26" s="48"/>
      <c r="W26" s="48"/>
      <c r="X26" s="42"/>
      <c r="Y26" s="42"/>
      <c r="Z26" s="45"/>
    </row>
    <row r="28" spans="1:26" x14ac:dyDescent="0.3">
      <c r="A28" s="26" t="s">
        <v>67</v>
      </c>
      <c r="B28" s="26">
        <f>B4-B15-B12-B9-B6-B18-B21-B24</f>
        <v>83</v>
      </c>
      <c r="C28" s="26">
        <f t="shared" ref="C28:I28" si="0">C4-C15-C12-C9-C6-C18-C21-C24</f>
        <v>1350</v>
      </c>
      <c r="D28" s="26">
        <f t="shared" si="0"/>
        <v>586</v>
      </c>
      <c r="E28" s="26">
        <f t="shared" si="0"/>
        <v>764</v>
      </c>
      <c r="F28" s="26">
        <f t="shared" si="0"/>
        <v>710</v>
      </c>
      <c r="G28" s="26">
        <f t="shared" si="0"/>
        <v>1888</v>
      </c>
      <c r="H28" s="26">
        <f>H4-H15-H12-H9-H6-H18-H21-H24</f>
        <v>84</v>
      </c>
      <c r="I28" s="26">
        <f t="shared" si="0"/>
        <v>126</v>
      </c>
      <c r="J28" s="27">
        <f>H28/B28</f>
        <v>1.0120481927710843</v>
      </c>
      <c r="K28" s="29">
        <f>(H28-I28)/G28</f>
        <v>-2.2245762711864406E-2</v>
      </c>
      <c r="L28" s="26">
        <f>L4-L15-L12-L9-L6-L18-L21-L24</f>
        <v>1580</v>
      </c>
      <c r="M28" s="26">
        <f t="shared" ref="M28:O28" si="1">M4-M15-M12-M9-M6-M18-M21-M24</f>
        <v>101</v>
      </c>
      <c r="N28" s="26">
        <f t="shared" si="1"/>
        <v>444</v>
      </c>
      <c r="O28" s="26">
        <f t="shared" si="1"/>
        <v>576</v>
      </c>
      <c r="P28" s="29">
        <f>O28/L28</f>
        <v>0.36455696202531646</v>
      </c>
      <c r="Q28" s="29">
        <f>(O28-M28)/L28</f>
        <v>0.30063291139240506</v>
      </c>
      <c r="R28" s="26">
        <f>R4-R6-R9-R12-R15-R18-R21-R24</f>
        <v>2844</v>
      </c>
      <c r="S28" s="26">
        <f t="shared" ref="S28:U28" si="2">S4-S6-S9-S12-S15-S18-S21-S24</f>
        <v>225</v>
      </c>
      <c r="T28" s="26">
        <f t="shared" si="2"/>
        <v>188</v>
      </c>
      <c r="U28" s="26">
        <f t="shared" si="2"/>
        <v>1034</v>
      </c>
      <c r="V28" s="29">
        <f>U28/R28</f>
        <v>0.36357243319268634</v>
      </c>
      <c r="W28" s="29">
        <f>(U28-S28-T28)/R28</f>
        <v>0.21835443037974683</v>
      </c>
      <c r="X28" s="26">
        <f>X4-X6-X9-X12-X15-X18-X21-X24</f>
        <v>0</v>
      </c>
      <c r="Y28" s="26">
        <f>Y4-Y6-Y9-Y12-Y15-Y18-Y21-Y24</f>
        <v>232</v>
      </c>
      <c r="Z28" s="28">
        <f>Y28/B28</f>
        <v>2.7951807228915664</v>
      </c>
    </row>
  </sheetData>
  <mergeCells count="180">
    <mergeCell ref="J6:J8"/>
    <mergeCell ref="K6:K8"/>
    <mergeCell ref="L6:L8"/>
    <mergeCell ref="M6:M8"/>
    <mergeCell ref="B6:B8"/>
    <mergeCell ref="C6:C8"/>
    <mergeCell ref="D6:D8"/>
    <mergeCell ref="E6:E8"/>
    <mergeCell ref="F6:F8"/>
    <mergeCell ref="G6:G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T6:T8"/>
    <mergeCell ref="U6:U8"/>
    <mergeCell ref="V6:V8"/>
    <mergeCell ref="W6:W8"/>
    <mergeCell ref="X6:X8"/>
    <mergeCell ref="Y6:Y8"/>
    <mergeCell ref="N6:N8"/>
    <mergeCell ref="O6:O8"/>
    <mergeCell ref="P6:P8"/>
    <mergeCell ref="Q6:Q8"/>
    <mergeCell ref="R6:R8"/>
    <mergeCell ref="S6:S8"/>
    <mergeCell ref="H6:H8"/>
    <mergeCell ref="I6:I8"/>
    <mergeCell ref="Z9:Z11"/>
    <mergeCell ref="B12:B14"/>
    <mergeCell ref="C12:C14"/>
    <mergeCell ref="D12:D14"/>
    <mergeCell ref="E12:E14"/>
    <mergeCell ref="F12:F14"/>
    <mergeCell ref="G12:G14"/>
    <mergeCell ref="Q9:Q11"/>
    <mergeCell ref="R9:R11"/>
    <mergeCell ref="S9:S11"/>
    <mergeCell ref="T9:T11"/>
    <mergeCell ref="U9:U11"/>
    <mergeCell ref="V9:V11"/>
    <mergeCell ref="K9:K11"/>
    <mergeCell ref="L9:L11"/>
    <mergeCell ref="M9:M11"/>
    <mergeCell ref="N9:N11"/>
    <mergeCell ref="O9:O11"/>
    <mergeCell ref="P9:P11"/>
    <mergeCell ref="H12:H14"/>
    <mergeCell ref="I12:I14"/>
    <mergeCell ref="J12:J14"/>
    <mergeCell ref="K12:K14"/>
    <mergeCell ref="L12:L14"/>
    <mergeCell ref="M12:M14"/>
    <mergeCell ref="W9:W11"/>
    <mergeCell ref="X9:X11"/>
    <mergeCell ref="Y9:Y11"/>
    <mergeCell ref="O15:O17"/>
    <mergeCell ref="P15:P17"/>
    <mergeCell ref="Z12:Z14"/>
    <mergeCell ref="B15:B17"/>
    <mergeCell ref="C15:C17"/>
    <mergeCell ref="D15:D17"/>
    <mergeCell ref="E15:E17"/>
    <mergeCell ref="F15:F17"/>
    <mergeCell ref="G15:G17"/>
    <mergeCell ref="H15:H17"/>
    <mergeCell ref="I15:I17"/>
    <mergeCell ref="J15:J17"/>
    <mergeCell ref="T12:T14"/>
    <mergeCell ref="U12:U14"/>
    <mergeCell ref="V12:V14"/>
    <mergeCell ref="W12:W14"/>
    <mergeCell ref="X12:X14"/>
    <mergeCell ref="Y12:Y14"/>
    <mergeCell ref="N12:N14"/>
    <mergeCell ref="O12:O14"/>
    <mergeCell ref="P12:P14"/>
    <mergeCell ref="Q12:Q14"/>
    <mergeCell ref="R12:R14"/>
    <mergeCell ref="S12:S14"/>
    <mergeCell ref="J18:J20"/>
    <mergeCell ref="K18:K20"/>
    <mergeCell ref="L18:L20"/>
    <mergeCell ref="M18:M20"/>
    <mergeCell ref="W15:W17"/>
    <mergeCell ref="X15:X17"/>
    <mergeCell ref="Y15:Y17"/>
    <mergeCell ref="Z15:Z17"/>
    <mergeCell ref="B18:B20"/>
    <mergeCell ref="C18:C20"/>
    <mergeCell ref="D18:D20"/>
    <mergeCell ref="E18:E20"/>
    <mergeCell ref="F18:F20"/>
    <mergeCell ref="G18:G20"/>
    <mergeCell ref="Q15:Q17"/>
    <mergeCell ref="R15:R17"/>
    <mergeCell ref="S15:S17"/>
    <mergeCell ref="T15:T17"/>
    <mergeCell ref="U15:U17"/>
    <mergeCell ref="V15:V17"/>
    <mergeCell ref="K15:K17"/>
    <mergeCell ref="L15:L17"/>
    <mergeCell ref="M15:M17"/>
    <mergeCell ref="N15:N17"/>
    <mergeCell ref="Z18:Z20"/>
    <mergeCell ref="B21:B23"/>
    <mergeCell ref="C21:C23"/>
    <mergeCell ref="D21:D23"/>
    <mergeCell ref="E21:E23"/>
    <mergeCell ref="F21:F23"/>
    <mergeCell ref="G21:G23"/>
    <mergeCell ref="H21:H23"/>
    <mergeCell ref="I21:I23"/>
    <mergeCell ref="J21:J23"/>
    <mergeCell ref="T18:T20"/>
    <mergeCell ref="U18:U20"/>
    <mergeCell ref="V18:V20"/>
    <mergeCell ref="W18:W20"/>
    <mergeCell ref="X18:X20"/>
    <mergeCell ref="Y18:Y20"/>
    <mergeCell ref="N18:N20"/>
    <mergeCell ref="O18:O20"/>
    <mergeCell ref="P18:P20"/>
    <mergeCell ref="Q18:Q20"/>
    <mergeCell ref="R18:R20"/>
    <mergeCell ref="S18:S20"/>
    <mergeCell ref="H18:H20"/>
    <mergeCell ref="I18:I20"/>
    <mergeCell ref="W21:W23"/>
    <mergeCell ref="X21:X23"/>
    <mergeCell ref="Y21:Y23"/>
    <mergeCell ref="Z21:Z23"/>
    <mergeCell ref="B24:B26"/>
    <mergeCell ref="C24:C26"/>
    <mergeCell ref="D24:D26"/>
    <mergeCell ref="E24:E26"/>
    <mergeCell ref="F24:F26"/>
    <mergeCell ref="G24:G26"/>
    <mergeCell ref="Q21:Q23"/>
    <mergeCell ref="R21:R23"/>
    <mergeCell ref="S21:S23"/>
    <mergeCell ref="T21:T23"/>
    <mergeCell ref="U21:U23"/>
    <mergeCell ref="V21:V23"/>
    <mergeCell ref="K21:K23"/>
    <mergeCell ref="L21:L23"/>
    <mergeCell ref="M21:M23"/>
    <mergeCell ref="N21:N23"/>
    <mergeCell ref="O21:O23"/>
    <mergeCell ref="P21:P23"/>
    <mergeCell ref="Z24:Z26"/>
    <mergeCell ref="C2:F2"/>
    <mergeCell ref="G2:K2"/>
    <mergeCell ref="L2:Q2"/>
    <mergeCell ref="R2:W2"/>
    <mergeCell ref="X2:Z2"/>
    <mergeCell ref="T24:T26"/>
    <mergeCell ref="U24:U26"/>
    <mergeCell ref="V24:V26"/>
    <mergeCell ref="W24:W26"/>
    <mergeCell ref="X24:X26"/>
    <mergeCell ref="Y24:Y26"/>
    <mergeCell ref="N24:N26"/>
    <mergeCell ref="O24:O26"/>
    <mergeCell ref="P24:P26"/>
    <mergeCell ref="Q24:Q26"/>
    <mergeCell ref="R24:R26"/>
    <mergeCell ref="S24:S26"/>
    <mergeCell ref="H24:H26"/>
    <mergeCell ref="I24:I26"/>
    <mergeCell ref="J24:J26"/>
    <mergeCell ref="K24:K26"/>
    <mergeCell ref="L24:L26"/>
    <mergeCell ref="M24:M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88A9-B2D8-4BE9-BE71-1C252F3CBAD3}">
  <dimension ref="A2:Z14"/>
  <sheetViews>
    <sheetView topLeftCell="S1" workbookViewId="0">
      <selection activeCell="B14" sqref="B14:Z14"/>
    </sheetView>
  </sheetViews>
  <sheetFormatPr baseColWidth="10" defaultRowHeight="14.4" x14ac:dyDescent="0.3"/>
  <cols>
    <col min="17" max="17" width="15.44140625" bestFit="1" customWidth="1"/>
    <col min="26" max="26" width="14.44140625" bestFit="1" customWidth="1"/>
  </cols>
  <sheetData>
    <row r="2" spans="1:26" ht="15" thickBot="1" x14ac:dyDescent="0.35">
      <c r="A2" s="12" t="s">
        <v>54</v>
      </c>
      <c r="B2" s="12" t="s">
        <v>55</v>
      </c>
      <c r="C2" s="58" t="s">
        <v>17</v>
      </c>
      <c r="D2" s="59"/>
      <c r="E2" s="59"/>
      <c r="F2" s="60"/>
      <c r="G2" s="58" t="s">
        <v>19</v>
      </c>
      <c r="H2" s="59"/>
      <c r="I2" s="59"/>
      <c r="J2" s="59"/>
      <c r="K2" s="60"/>
      <c r="L2" s="58" t="s">
        <v>20</v>
      </c>
      <c r="M2" s="59"/>
      <c r="N2" s="59"/>
      <c r="O2" s="59"/>
      <c r="P2" s="59"/>
      <c r="Q2" s="60"/>
      <c r="R2" s="58" t="s">
        <v>21</v>
      </c>
      <c r="S2" s="59"/>
      <c r="T2" s="59"/>
      <c r="U2" s="59"/>
      <c r="V2" s="59"/>
      <c r="W2" s="60"/>
      <c r="X2" s="58" t="s">
        <v>22</v>
      </c>
      <c r="Y2" s="59"/>
      <c r="Z2" s="59"/>
    </row>
    <row r="3" spans="1:26" ht="15" thickBot="1" x14ac:dyDescent="0.35">
      <c r="A3" s="12"/>
      <c r="B3" s="12"/>
      <c r="C3" s="12" t="s">
        <v>4</v>
      </c>
      <c r="D3" s="12" t="s">
        <v>5</v>
      </c>
      <c r="E3" s="12" t="s">
        <v>6</v>
      </c>
      <c r="F3" s="12" t="s">
        <v>7</v>
      </c>
      <c r="G3" s="12" t="s">
        <v>4</v>
      </c>
      <c r="H3" s="12" t="s">
        <v>8</v>
      </c>
      <c r="I3" s="12" t="s">
        <v>9</v>
      </c>
      <c r="J3" s="12" t="s">
        <v>56</v>
      </c>
      <c r="K3" s="12" t="s">
        <v>10</v>
      </c>
      <c r="L3" s="12" t="s">
        <v>4</v>
      </c>
      <c r="M3" s="12" t="s">
        <v>9</v>
      </c>
      <c r="N3" s="12" t="s">
        <v>11</v>
      </c>
      <c r="O3" s="12" t="s">
        <v>12</v>
      </c>
      <c r="P3" s="12" t="s">
        <v>13</v>
      </c>
      <c r="Q3" s="12" t="s">
        <v>10</v>
      </c>
      <c r="R3" s="12" t="s">
        <v>4</v>
      </c>
      <c r="S3" s="12" t="s">
        <v>9</v>
      </c>
      <c r="T3" s="12" t="s">
        <v>14</v>
      </c>
      <c r="U3" s="12" t="s">
        <v>12</v>
      </c>
      <c r="V3" s="12" t="s">
        <v>57</v>
      </c>
      <c r="W3" s="12" t="s">
        <v>10</v>
      </c>
      <c r="X3" s="12" t="s">
        <v>15</v>
      </c>
      <c r="Y3" s="12" t="s">
        <v>8</v>
      </c>
      <c r="Z3" s="12" t="s">
        <v>58</v>
      </c>
    </row>
    <row r="4" spans="1:26" x14ac:dyDescent="0.3">
      <c r="A4" s="13" t="s">
        <v>59</v>
      </c>
      <c r="B4" s="13">
        <v>93</v>
      </c>
      <c r="C4" s="13">
        <v>1535</v>
      </c>
      <c r="D4" s="13">
        <v>633</v>
      </c>
      <c r="E4" s="13">
        <v>902</v>
      </c>
      <c r="F4" s="13">
        <v>740</v>
      </c>
      <c r="G4" s="13">
        <v>2086</v>
      </c>
      <c r="H4" s="13">
        <v>113</v>
      </c>
      <c r="I4" s="13">
        <v>190</v>
      </c>
      <c r="J4" s="13">
        <v>1.2</v>
      </c>
      <c r="K4" s="14">
        <v>-0.04</v>
      </c>
      <c r="L4" s="13">
        <v>1821</v>
      </c>
      <c r="M4" s="13">
        <v>102</v>
      </c>
      <c r="N4" s="13">
        <v>434</v>
      </c>
      <c r="O4" s="13">
        <v>749</v>
      </c>
      <c r="P4" s="14">
        <v>0.41</v>
      </c>
      <c r="Q4" s="14">
        <v>0.36</v>
      </c>
      <c r="R4" s="13">
        <v>3479</v>
      </c>
      <c r="S4" s="13">
        <v>267</v>
      </c>
      <c r="T4" s="13">
        <v>236</v>
      </c>
      <c r="U4" s="13">
        <v>1166</v>
      </c>
      <c r="V4" s="14">
        <v>0.34</v>
      </c>
      <c r="W4" s="14">
        <v>0.19</v>
      </c>
      <c r="X4" s="13">
        <v>1</v>
      </c>
      <c r="Y4" s="13">
        <v>256</v>
      </c>
      <c r="Z4" s="15">
        <v>2.8</v>
      </c>
    </row>
    <row r="5" spans="1:26" x14ac:dyDescent="0.3">
      <c r="A5" s="16" t="s">
        <v>60</v>
      </c>
      <c r="B5" s="16">
        <v>0</v>
      </c>
      <c r="C5" s="16">
        <v>0</v>
      </c>
      <c r="D5" s="16">
        <v>0</v>
      </c>
      <c r="E5" s="16">
        <v>0</v>
      </c>
      <c r="F5" s="16">
        <v>39.17</v>
      </c>
      <c r="G5" s="16">
        <v>0</v>
      </c>
      <c r="H5" s="16">
        <v>5.42</v>
      </c>
      <c r="I5" s="16">
        <v>9.11</v>
      </c>
      <c r="J5" s="16" t="s">
        <v>61</v>
      </c>
      <c r="K5" s="17" t="s">
        <v>61</v>
      </c>
      <c r="L5" s="16">
        <v>0</v>
      </c>
      <c r="M5" s="16">
        <v>5.6</v>
      </c>
      <c r="N5" s="16">
        <v>23.83</v>
      </c>
      <c r="O5" s="16">
        <v>41.13</v>
      </c>
      <c r="P5" s="17" t="s">
        <v>61</v>
      </c>
      <c r="Q5" s="17" t="s">
        <v>61</v>
      </c>
      <c r="R5" s="16">
        <v>0</v>
      </c>
      <c r="S5" s="16">
        <v>7.67</v>
      </c>
      <c r="T5" s="16">
        <v>6.78</v>
      </c>
      <c r="U5" s="16">
        <v>33.520000000000003</v>
      </c>
      <c r="V5" s="17" t="s">
        <v>61</v>
      </c>
      <c r="W5" s="17" t="s">
        <v>61</v>
      </c>
      <c r="X5" s="16">
        <v>0.11</v>
      </c>
      <c r="Y5" s="16">
        <v>29.39</v>
      </c>
      <c r="Z5" s="17" t="s">
        <v>61</v>
      </c>
    </row>
    <row r="7" spans="1:26" ht="22.8" x14ac:dyDescent="0.3">
      <c r="A7" s="18" t="s">
        <v>1</v>
      </c>
      <c r="B7" s="41">
        <v>3</v>
      </c>
      <c r="C7" s="41">
        <v>57</v>
      </c>
      <c r="D7" s="41">
        <v>21</v>
      </c>
      <c r="E7" s="41">
        <v>36</v>
      </c>
      <c r="F7" s="41">
        <v>31</v>
      </c>
      <c r="G7" s="41">
        <v>72</v>
      </c>
      <c r="H7" s="41">
        <v>5</v>
      </c>
      <c r="I7" s="41">
        <v>5</v>
      </c>
      <c r="J7" s="41">
        <v>1.7</v>
      </c>
      <c r="K7" s="47">
        <v>0</v>
      </c>
      <c r="L7" s="41">
        <v>75</v>
      </c>
      <c r="M7" s="41">
        <v>1</v>
      </c>
      <c r="N7" s="41">
        <v>17</v>
      </c>
      <c r="O7" s="41">
        <v>40</v>
      </c>
      <c r="P7" s="47">
        <v>0.53</v>
      </c>
      <c r="Q7" s="47">
        <v>0.52</v>
      </c>
      <c r="R7" s="41">
        <v>133</v>
      </c>
      <c r="S7" s="41">
        <v>7</v>
      </c>
      <c r="T7" s="41">
        <v>13</v>
      </c>
      <c r="U7" s="41">
        <v>48</v>
      </c>
      <c r="V7" s="47">
        <v>0.36</v>
      </c>
      <c r="W7" s="47">
        <v>0.21</v>
      </c>
      <c r="X7" s="41">
        <v>0</v>
      </c>
      <c r="Y7" s="41">
        <v>4</v>
      </c>
      <c r="Z7" s="44">
        <v>1.3</v>
      </c>
    </row>
    <row r="8" spans="1:26" x14ac:dyDescent="0.3">
      <c r="A8" s="19" t="s">
        <v>63</v>
      </c>
      <c r="B8" s="41"/>
      <c r="C8" s="41"/>
      <c r="D8" s="41"/>
      <c r="E8" s="41"/>
      <c r="F8" s="41"/>
      <c r="G8" s="41"/>
      <c r="H8" s="41"/>
      <c r="I8" s="41"/>
      <c r="J8" s="41"/>
      <c r="K8" s="47"/>
      <c r="L8" s="41"/>
      <c r="M8" s="41"/>
      <c r="N8" s="41"/>
      <c r="O8" s="41"/>
      <c r="P8" s="47"/>
      <c r="Q8" s="47"/>
      <c r="R8" s="41"/>
      <c r="S8" s="41"/>
      <c r="T8" s="41"/>
      <c r="U8" s="41"/>
      <c r="V8" s="47"/>
      <c r="W8" s="47"/>
      <c r="X8" s="41"/>
      <c r="Y8" s="41"/>
      <c r="Z8" s="44"/>
    </row>
    <row r="9" spans="1:26" ht="23.4" thickBot="1" x14ac:dyDescent="0.35">
      <c r="A9" s="20" t="s">
        <v>3</v>
      </c>
      <c r="B9" s="42"/>
      <c r="C9" s="42"/>
      <c r="D9" s="42"/>
      <c r="E9" s="42"/>
      <c r="F9" s="42"/>
      <c r="G9" s="42"/>
      <c r="H9" s="42"/>
      <c r="I9" s="42"/>
      <c r="J9" s="42"/>
      <c r="K9" s="48"/>
      <c r="L9" s="42"/>
      <c r="M9" s="42"/>
      <c r="N9" s="42"/>
      <c r="O9" s="42"/>
      <c r="P9" s="48"/>
      <c r="Q9" s="48"/>
      <c r="R9" s="42"/>
      <c r="S9" s="42"/>
      <c r="T9" s="42"/>
      <c r="U9" s="42"/>
      <c r="V9" s="48"/>
      <c r="W9" s="48"/>
      <c r="X9" s="42"/>
      <c r="Y9" s="42"/>
      <c r="Z9" s="45"/>
    </row>
    <row r="10" spans="1:26" ht="22.8" x14ac:dyDescent="0.3">
      <c r="A10" s="21" t="s">
        <v>3</v>
      </c>
      <c r="B10" s="52">
        <v>5</v>
      </c>
      <c r="C10" s="52">
        <v>82</v>
      </c>
      <c r="D10" s="52">
        <v>34</v>
      </c>
      <c r="E10" s="52">
        <v>48</v>
      </c>
      <c r="F10" s="52">
        <v>43</v>
      </c>
      <c r="G10" s="52">
        <v>111</v>
      </c>
      <c r="H10" s="52">
        <v>4</v>
      </c>
      <c r="I10" s="52">
        <v>13</v>
      </c>
      <c r="J10" s="52">
        <v>0.8</v>
      </c>
      <c r="K10" s="49">
        <v>-0.08</v>
      </c>
      <c r="L10" s="52">
        <v>101</v>
      </c>
      <c r="M10" s="52">
        <v>7</v>
      </c>
      <c r="N10" s="52">
        <v>23</v>
      </c>
      <c r="O10" s="52">
        <v>51</v>
      </c>
      <c r="P10" s="49">
        <v>0.5</v>
      </c>
      <c r="Q10" s="49">
        <v>0.44</v>
      </c>
      <c r="R10" s="52">
        <v>172</v>
      </c>
      <c r="S10" s="52">
        <v>9</v>
      </c>
      <c r="T10" s="52">
        <v>10</v>
      </c>
      <c r="U10" s="52">
        <v>57</v>
      </c>
      <c r="V10" s="49">
        <v>0.33</v>
      </c>
      <c r="W10" s="49">
        <v>0.22</v>
      </c>
      <c r="X10" s="52">
        <v>0</v>
      </c>
      <c r="Y10" s="52">
        <v>21</v>
      </c>
      <c r="Z10" s="55">
        <v>4.2</v>
      </c>
    </row>
    <row r="11" spans="1:26" x14ac:dyDescent="0.3">
      <c r="A11" s="22" t="s">
        <v>63</v>
      </c>
      <c r="B11" s="53"/>
      <c r="C11" s="53"/>
      <c r="D11" s="53"/>
      <c r="E11" s="53"/>
      <c r="F11" s="53"/>
      <c r="G11" s="53"/>
      <c r="H11" s="53"/>
      <c r="I11" s="53"/>
      <c r="J11" s="53"/>
      <c r="K11" s="50"/>
      <c r="L11" s="53"/>
      <c r="M11" s="53"/>
      <c r="N11" s="53"/>
      <c r="O11" s="53"/>
      <c r="P11" s="50"/>
      <c r="Q11" s="50"/>
      <c r="R11" s="53"/>
      <c r="S11" s="53"/>
      <c r="T11" s="53"/>
      <c r="U11" s="53"/>
      <c r="V11" s="50"/>
      <c r="W11" s="50"/>
      <c r="X11" s="53"/>
      <c r="Y11" s="53"/>
      <c r="Z11" s="56"/>
    </row>
    <row r="12" spans="1:26" ht="23.4" thickBot="1" x14ac:dyDescent="0.35">
      <c r="A12" s="23" t="s">
        <v>1</v>
      </c>
      <c r="B12" s="54"/>
      <c r="C12" s="54"/>
      <c r="D12" s="54"/>
      <c r="E12" s="54"/>
      <c r="F12" s="54"/>
      <c r="G12" s="54"/>
      <c r="H12" s="54"/>
      <c r="I12" s="54"/>
      <c r="J12" s="54"/>
      <c r="K12" s="51"/>
      <c r="L12" s="54"/>
      <c r="M12" s="54"/>
      <c r="N12" s="54"/>
      <c r="O12" s="54"/>
      <c r="P12" s="51"/>
      <c r="Q12" s="51"/>
      <c r="R12" s="54"/>
      <c r="S12" s="54"/>
      <c r="T12" s="54"/>
      <c r="U12" s="54"/>
      <c r="V12" s="51"/>
      <c r="W12" s="51"/>
      <c r="X12" s="54"/>
      <c r="Y12" s="54"/>
      <c r="Z12" s="57"/>
    </row>
    <row r="14" spans="1:26" ht="28.8" x14ac:dyDescent="0.3">
      <c r="A14" s="25" t="s">
        <v>65</v>
      </c>
      <c r="B14" s="26">
        <f>B4-B7-B10</f>
        <v>85</v>
      </c>
      <c r="C14" s="26">
        <f t="shared" ref="C14:E14" si="0">C4-C7-C10</f>
        <v>1396</v>
      </c>
      <c r="D14" s="26">
        <f t="shared" si="0"/>
        <v>578</v>
      </c>
      <c r="E14" s="26">
        <f t="shared" si="0"/>
        <v>818</v>
      </c>
      <c r="F14" s="26">
        <f>F4-F7-F10</f>
        <v>666</v>
      </c>
      <c r="G14" s="26">
        <f>G4-G7-G10</f>
        <v>1903</v>
      </c>
      <c r="H14" s="26">
        <f t="shared" ref="H14:I14" si="1">H4-H7-H10</f>
        <v>104</v>
      </c>
      <c r="I14" s="26">
        <f t="shared" si="1"/>
        <v>172</v>
      </c>
      <c r="J14" s="26">
        <f>H14/B14</f>
        <v>1.223529411764706</v>
      </c>
      <c r="K14" s="29">
        <f>(H14-I14)/G14</f>
        <v>-3.5733053074093538E-2</v>
      </c>
      <c r="L14" s="26">
        <f>L4-L7-L10</f>
        <v>1645</v>
      </c>
      <c r="M14" s="26">
        <f t="shared" ref="M14:O14" si="2">M4-M7-M10</f>
        <v>94</v>
      </c>
      <c r="N14" s="26">
        <f t="shared" si="2"/>
        <v>394</v>
      </c>
      <c r="O14" s="26">
        <f t="shared" si="2"/>
        <v>658</v>
      </c>
      <c r="P14" s="29">
        <f>O14/L14</f>
        <v>0.4</v>
      </c>
      <c r="Q14" s="29">
        <f>(O14-M14)/L14</f>
        <v>0.34285714285714286</v>
      </c>
      <c r="R14" s="26">
        <f>R4-R7-R10</f>
        <v>3174</v>
      </c>
      <c r="S14" s="26">
        <f t="shared" ref="S14:U14" si="3">S4-S7-S10</f>
        <v>251</v>
      </c>
      <c r="T14" s="26">
        <f t="shared" si="3"/>
        <v>213</v>
      </c>
      <c r="U14" s="26">
        <f t="shared" si="3"/>
        <v>1061</v>
      </c>
      <c r="V14" s="29">
        <f>U14/R14</f>
        <v>0.33427851291745431</v>
      </c>
      <c r="W14" s="29">
        <f>(U14-S14-T14)/R14</f>
        <v>0.18809073724007561</v>
      </c>
      <c r="X14" s="26">
        <f>X4-X7-X10</f>
        <v>1</v>
      </c>
      <c r="Y14" s="26">
        <f>Y4-Y7-Y10</f>
        <v>231</v>
      </c>
      <c r="Z14" s="28">
        <f>Y14/B14</f>
        <v>2.7176470588235295</v>
      </c>
    </row>
  </sheetData>
  <mergeCells count="55">
    <mergeCell ref="G7:G9"/>
    <mergeCell ref="B7:B9"/>
    <mergeCell ref="C7:C9"/>
    <mergeCell ref="D7:D9"/>
    <mergeCell ref="E7:E9"/>
    <mergeCell ref="F7:F9"/>
    <mergeCell ref="S7:S9"/>
    <mergeCell ref="H7:H9"/>
    <mergeCell ref="I7:I9"/>
    <mergeCell ref="J7:J9"/>
    <mergeCell ref="K7:K9"/>
    <mergeCell ref="L7:L9"/>
    <mergeCell ref="M7:M9"/>
    <mergeCell ref="N7:N9"/>
    <mergeCell ref="O7:O9"/>
    <mergeCell ref="P7:P9"/>
    <mergeCell ref="Q7:Q9"/>
    <mergeCell ref="R7:R9"/>
    <mergeCell ref="Z7:Z9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T7:T9"/>
    <mergeCell ref="U7:U9"/>
    <mergeCell ref="V7:V9"/>
    <mergeCell ref="W7:W9"/>
    <mergeCell ref="X7:X9"/>
    <mergeCell ref="Y7:Y9"/>
    <mergeCell ref="L10:L12"/>
    <mergeCell ref="M10:M12"/>
    <mergeCell ref="N10:N12"/>
    <mergeCell ref="O10:O12"/>
    <mergeCell ref="P10:P12"/>
    <mergeCell ref="W10:W12"/>
    <mergeCell ref="X10:X12"/>
    <mergeCell ref="Y10:Y12"/>
    <mergeCell ref="Z10:Z12"/>
    <mergeCell ref="C2:F2"/>
    <mergeCell ref="G2:K2"/>
    <mergeCell ref="L2:Q2"/>
    <mergeCell ref="R2:W2"/>
    <mergeCell ref="X2:Z2"/>
    <mergeCell ref="Q10:Q12"/>
    <mergeCell ref="R10:R12"/>
    <mergeCell ref="S10:S12"/>
    <mergeCell ref="T10:T12"/>
    <mergeCell ref="U10:U12"/>
    <mergeCell ref="V10:V12"/>
    <mergeCell ref="K10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2020_21</vt:lpstr>
      <vt:lpstr>FASE REGULAR</vt:lpstr>
      <vt:lpstr>Avarca de Menorca</vt:lpstr>
      <vt:lpstr>Sanaya Libby's La Laguna</vt:lpstr>
      <vt:lpstr>CV CCO 7 LAS PALMAS</vt:lpstr>
      <vt:lpstr>Kiele_socuellanos</vt:lpstr>
      <vt:lpstr>Feel voley Alcobendas</vt:lpstr>
      <vt:lpstr>Sant-Cugat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ana solis garcia</cp:lastModifiedBy>
  <dcterms:created xsi:type="dcterms:W3CDTF">2022-04-05T18:03:23Z</dcterms:created>
  <dcterms:modified xsi:type="dcterms:W3CDTF">2022-04-13T12:52:41Z</dcterms:modified>
</cp:coreProperties>
</file>