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8_{2CCF2E32-170B-E842-8B72-A05C75A94F73}" xr6:coauthVersionLast="45" xr6:coauthVersionMax="45" xr10:uidLastSave="{00000000-0000-0000-0000-000000000000}"/>
  <bookViews>
    <workbookView xWindow="480" yWindow="960" windowWidth="25040" windowHeight="14500" xr2:uid="{7BA8AC95-DDD7-4E49-A78E-485C298FAFEE}"/>
  </bookViews>
  <sheets>
    <sheet name="Figure 6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L27" i="1"/>
  <c r="M27" i="1"/>
  <c r="N27" i="1"/>
  <c r="Q27" i="1"/>
  <c r="R27" i="1"/>
  <c r="S27" i="1"/>
  <c r="G29" i="1"/>
  <c r="H29" i="1"/>
  <c r="I29" i="1"/>
  <c r="I30" i="1" s="1"/>
  <c r="L29" i="1"/>
  <c r="M29" i="1"/>
  <c r="N29" i="1"/>
  <c r="Q29" i="1"/>
  <c r="Q30" i="1" s="1"/>
  <c r="R29" i="1"/>
  <c r="S29" i="1"/>
  <c r="G30" i="1"/>
  <c r="H30" i="1"/>
  <c r="L30" i="1"/>
  <c r="M30" i="1"/>
  <c r="N30" i="1"/>
  <c r="R30" i="1"/>
  <c r="S30" i="1"/>
</calcChain>
</file>

<file path=xl/sharedStrings.xml><?xml version="1.0" encoding="utf-8"?>
<sst xmlns="http://schemas.openxmlformats.org/spreadsheetml/2006/main" count="34" uniqueCount="12">
  <si>
    <t>SEM</t>
  </si>
  <si>
    <t>SD</t>
  </si>
  <si>
    <t>Mean % mRNA</t>
  </si>
  <si>
    <t>Mean #</t>
  </si>
  <si>
    <t>Coloc</t>
  </si>
  <si>
    <t>hERG1a mRNA</t>
  </si>
  <si>
    <t>hERG1a prot</t>
  </si>
  <si>
    <t>S6 prot</t>
  </si>
  <si>
    <t>Puro</t>
  </si>
  <si>
    <t>Control</t>
  </si>
  <si>
    <t>hERG1a protein</t>
  </si>
  <si>
    <t>Ribosomal subunit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</si>
</sst>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EEBF9861-5A9B-7943-BEBC-4ED4C031ED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34</xdr:row>
      <xdr:rowOff>12700</xdr:rowOff>
    </xdr:from>
    <xdr:ext cx="3962400" cy="4221380"/>
    <xdr:pic>
      <xdr:nvPicPr>
        <xdr:cNvPr id="2" name="Image 1">
          <a:extLst>
            <a:ext uri="{FF2B5EF4-FFF2-40B4-BE49-F238E27FC236}">
              <a16:creationId xmlns:a16="http://schemas.microsoft.com/office/drawing/2014/main" id="{5EAB811A-4291-1440-8FCE-E013BBD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6921500"/>
          <a:ext cx="3962400" cy="42213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C624-6D50-F14B-831F-BCCE09DC2D77}">
  <dimension ref="A2:S30"/>
  <sheetViews>
    <sheetView tabSelected="1" topLeftCell="C22" workbookViewId="0">
      <selection activeCell="N23" sqref="N23"/>
    </sheetView>
  </sheetViews>
  <sheetFormatPr baseColWidth="10" defaultRowHeight="16" x14ac:dyDescent="0.2"/>
  <cols>
    <col min="2" max="4" width="12.83203125" customWidth="1"/>
    <col min="7" max="9" width="12.83203125" customWidth="1"/>
    <col min="12" max="14" width="12.83203125" customWidth="1"/>
    <col min="17" max="19" width="12.83203125" customWidth="1"/>
  </cols>
  <sheetData>
    <row r="2" spans="2:19" x14ac:dyDescent="0.2">
      <c r="B2" s="7" t="s">
        <v>11</v>
      </c>
      <c r="C2" s="7"/>
      <c r="D2" s="7"/>
      <c r="E2" s="7"/>
      <c r="F2" s="7"/>
      <c r="G2" s="7"/>
      <c r="H2" s="7"/>
      <c r="I2" s="7"/>
      <c r="L2" s="6" t="s">
        <v>10</v>
      </c>
      <c r="M2" s="6"/>
      <c r="N2" s="6"/>
      <c r="O2" s="6"/>
      <c r="P2" s="6"/>
      <c r="Q2" s="6"/>
      <c r="R2" s="6"/>
      <c r="S2" s="6"/>
    </row>
    <row r="3" spans="2:19" x14ac:dyDescent="0.2">
      <c r="B3" s="4" t="s">
        <v>9</v>
      </c>
      <c r="C3" s="4"/>
      <c r="D3" s="4"/>
      <c r="E3" s="5"/>
      <c r="G3" s="4" t="s">
        <v>8</v>
      </c>
      <c r="H3" s="4"/>
      <c r="I3" s="4"/>
      <c r="L3" s="4" t="s">
        <v>9</v>
      </c>
      <c r="M3" s="4"/>
      <c r="N3" s="4"/>
      <c r="O3" s="5"/>
      <c r="Q3" s="4" t="s">
        <v>8</v>
      </c>
      <c r="R3" s="4"/>
      <c r="S3" s="4"/>
    </row>
    <row r="4" spans="2:19" x14ac:dyDescent="0.2">
      <c r="B4" s="3" t="s">
        <v>7</v>
      </c>
      <c r="C4" s="3" t="s">
        <v>5</v>
      </c>
      <c r="D4" s="3" t="s">
        <v>4</v>
      </c>
      <c r="E4" s="1"/>
      <c r="G4" s="3" t="s">
        <v>7</v>
      </c>
      <c r="H4" s="3" t="s">
        <v>5</v>
      </c>
      <c r="I4" s="3" t="s">
        <v>4</v>
      </c>
      <c r="L4" s="3" t="s">
        <v>6</v>
      </c>
      <c r="M4" s="3" t="s">
        <v>5</v>
      </c>
      <c r="N4" s="3" t="s">
        <v>4</v>
      </c>
      <c r="O4" s="1"/>
      <c r="Q4" s="3" t="s">
        <v>6</v>
      </c>
      <c r="R4" s="3" t="s">
        <v>5</v>
      </c>
      <c r="S4" s="3" t="s">
        <v>4</v>
      </c>
    </row>
    <row r="5" spans="2:19" x14ac:dyDescent="0.2">
      <c r="B5" s="1">
        <v>2194</v>
      </c>
      <c r="C5" s="1">
        <v>151</v>
      </c>
      <c r="D5" s="1">
        <v>53</v>
      </c>
      <c r="E5" s="1"/>
      <c r="G5" s="1">
        <v>220</v>
      </c>
      <c r="H5" s="1">
        <v>81</v>
      </c>
      <c r="I5" s="1">
        <v>14</v>
      </c>
      <c r="L5">
        <v>1125</v>
      </c>
      <c r="M5">
        <v>58</v>
      </c>
      <c r="N5">
        <v>22</v>
      </c>
      <c r="Q5">
        <v>1253</v>
      </c>
      <c r="R5">
        <v>164</v>
      </c>
      <c r="S5">
        <v>13</v>
      </c>
    </row>
    <row r="6" spans="2:19" x14ac:dyDescent="0.2">
      <c r="B6" s="1">
        <v>1509</v>
      </c>
      <c r="C6" s="1">
        <v>71</v>
      </c>
      <c r="D6" s="1">
        <v>25</v>
      </c>
      <c r="E6" s="1"/>
      <c r="G6" s="1">
        <v>811</v>
      </c>
      <c r="H6" s="1">
        <v>117</v>
      </c>
      <c r="I6" s="1">
        <v>11</v>
      </c>
      <c r="J6" s="1"/>
      <c r="K6" s="1"/>
      <c r="L6">
        <v>294</v>
      </c>
      <c r="M6">
        <v>31</v>
      </c>
      <c r="N6">
        <v>6</v>
      </c>
      <c r="Q6">
        <v>265</v>
      </c>
      <c r="R6">
        <v>186</v>
      </c>
      <c r="S6">
        <v>7</v>
      </c>
    </row>
    <row r="7" spans="2:19" x14ac:dyDescent="0.2">
      <c r="B7" s="1">
        <v>1489</v>
      </c>
      <c r="C7" s="1">
        <v>35</v>
      </c>
      <c r="D7" s="1">
        <v>19</v>
      </c>
      <c r="E7" s="1"/>
      <c r="F7" s="2"/>
      <c r="G7" s="1">
        <v>866</v>
      </c>
      <c r="H7" s="1">
        <v>84</v>
      </c>
      <c r="I7" s="1">
        <v>14</v>
      </c>
      <c r="J7" s="1"/>
      <c r="K7" s="1"/>
      <c r="L7">
        <v>652</v>
      </c>
      <c r="M7">
        <v>79</v>
      </c>
      <c r="N7">
        <v>13</v>
      </c>
      <c r="Q7">
        <v>234</v>
      </c>
      <c r="R7">
        <v>113</v>
      </c>
      <c r="S7">
        <v>2</v>
      </c>
    </row>
    <row r="8" spans="2:19" x14ac:dyDescent="0.2">
      <c r="B8" s="1">
        <v>1558</v>
      </c>
      <c r="C8" s="1">
        <v>73</v>
      </c>
      <c r="D8" s="1">
        <v>18</v>
      </c>
      <c r="E8" s="1"/>
      <c r="F8" s="2"/>
      <c r="G8" s="1">
        <v>2251</v>
      </c>
      <c r="H8" s="1">
        <v>92</v>
      </c>
      <c r="I8" s="1">
        <v>11</v>
      </c>
      <c r="J8" s="1"/>
      <c r="K8" s="1"/>
      <c r="L8">
        <v>502</v>
      </c>
      <c r="M8">
        <v>85</v>
      </c>
      <c r="N8">
        <v>14</v>
      </c>
      <c r="Q8">
        <v>346</v>
      </c>
      <c r="R8">
        <v>141</v>
      </c>
      <c r="S8">
        <v>11</v>
      </c>
    </row>
    <row r="9" spans="2:19" x14ac:dyDescent="0.2">
      <c r="B9" s="1">
        <v>738</v>
      </c>
      <c r="C9" s="1">
        <v>82</v>
      </c>
      <c r="D9" s="1">
        <v>21</v>
      </c>
      <c r="E9" s="1"/>
      <c r="G9" s="1">
        <v>2129</v>
      </c>
      <c r="H9" s="1">
        <v>58</v>
      </c>
      <c r="I9" s="1">
        <v>13</v>
      </c>
      <c r="L9">
        <v>676</v>
      </c>
      <c r="M9">
        <v>104</v>
      </c>
      <c r="N9">
        <v>24</v>
      </c>
      <c r="Q9">
        <v>1285</v>
      </c>
      <c r="R9">
        <v>210</v>
      </c>
      <c r="S9">
        <v>17</v>
      </c>
    </row>
    <row r="10" spans="2:19" x14ac:dyDescent="0.2">
      <c r="B10" s="1">
        <v>1772</v>
      </c>
      <c r="C10" s="1">
        <v>89</v>
      </c>
      <c r="D10" s="1">
        <v>37</v>
      </c>
      <c r="E10" s="1"/>
      <c r="F10" s="2"/>
      <c r="G10" s="1">
        <v>205</v>
      </c>
      <c r="H10" s="1">
        <v>34</v>
      </c>
      <c r="I10" s="1">
        <v>11</v>
      </c>
      <c r="J10" s="1"/>
      <c r="K10" s="1"/>
      <c r="L10">
        <v>660</v>
      </c>
      <c r="M10">
        <v>65</v>
      </c>
      <c r="N10">
        <v>15</v>
      </c>
      <c r="Q10">
        <v>263</v>
      </c>
      <c r="R10">
        <v>141</v>
      </c>
      <c r="S10">
        <v>12</v>
      </c>
    </row>
    <row r="11" spans="2:19" x14ac:dyDescent="0.2">
      <c r="B11" s="1">
        <v>1828</v>
      </c>
      <c r="C11" s="1">
        <v>29</v>
      </c>
      <c r="D11" s="1">
        <v>10</v>
      </c>
      <c r="E11" s="1"/>
      <c r="F11" s="2"/>
      <c r="G11" s="1">
        <v>392</v>
      </c>
      <c r="H11" s="1">
        <v>51</v>
      </c>
      <c r="I11" s="1">
        <v>10</v>
      </c>
      <c r="J11" s="1"/>
      <c r="K11" s="1"/>
      <c r="L11">
        <v>459</v>
      </c>
      <c r="M11">
        <v>99</v>
      </c>
      <c r="N11">
        <v>19</v>
      </c>
      <c r="Q11">
        <v>214</v>
      </c>
      <c r="R11">
        <v>104</v>
      </c>
      <c r="S11">
        <v>5</v>
      </c>
    </row>
    <row r="12" spans="2:19" x14ac:dyDescent="0.2">
      <c r="B12" s="1">
        <v>1827</v>
      </c>
      <c r="C12" s="1">
        <v>29</v>
      </c>
      <c r="D12" s="1">
        <v>13</v>
      </c>
      <c r="E12" s="1"/>
      <c r="G12" s="1">
        <v>1552</v>
      </c>
      <c r="H12" s="1">
        <v>54</v>
      </c>
      <c r="I12" s="1">
        <v>11</v>
      </c>
      <c r="L12">
        <v>198</v>
      </c>
      <c r="M12">
        <v>59</v>
      </c>
      <c r="N12">
        <v>24</v>
      </c>
      <c r="Q12">
        <v>869</v>
      </c>
      <c r="R12">
        <v>133</v>
      </c>
      <c r="S12">
        <v>10</v>
      </c>
    </row>
    <row r="13" spans="2:19" x14ac:dyDescent="0.2">
      <c r="B13" s="1">
        <v>1929</v>
      </c>
      <c r="C13" s="1">
        <v>53</v>
      </c>
      <c r="D13" s="1">
        <v>24</v>
      </c>
      <c r="E13" s="1"/>
      <c r="G13" s="1">
        <v>1521</v>
      </c>
      <c r="H13" s="1">
        <v>43</v>
      </c>
      <c r="I13" s="1">
        <v>13</v>
      </c>
      <c r="L13">
        <v>1612</v>
      </c>
      <c r="M13">
        <v>84</v>
      </c>
      <c r="N13">
        <v>46</v>
      </c>
      <c r="Q13">
        <v>801</v>
      </c>
      <c r="R13">
        <v>179</v>
      </c>
      <c r="S13">
        <v>16</v>
      </c>
    </row>
    <row r="14" spans="2:19" x14ac:dyDescent="0.2">
      <c r="B14" s="1">
        <v>2882</v>
      </c>
      <c r="C14" s="1">
        <v>145</v>
      </c>
      <c r="D14" s="1">
        <v>59</v>
      </c>
      <c r="E14" s="1"/>
      <c r="G14" s="1">
        <v>605</v>
      </c>
      <c r="H14" s="1">
        <v>20</v>
      </c>
      <c r="I14" s="1">
        <v>5</v>
      </c>
      <c r="L14">
        <v>859</v>
      </c>
      <c r="M14">
        <v>105</v>
      </c>
      <c r="N14">
        <v>16</v>
      </c>
      <c r="Q14">
        <v>625</v>
      </c>
      <c r="R14">
        <v>66</v>
      </c>
      <c r="S14">
        <v>10</v>
      </c>
    </row>
    <row r="15" spans="2:19" x14ac:dyDescent="0.2">
      <c r="B15" s="1">
        <v>1970</v>
      </c>
      <c r="C15" s="1">
        <v>116</v>
      </c>
      <c r="D15" s="1">
        <v>47</v>
      </c>
      <c r="E15" s="1"/>
      <c r="G15" s="1">
        <v>1479</v>
      </c>
      <c r="H15" s="1">
        <v>30</v>
      </c>
      <c r="I15" s="1">
        <v>12</v>
      </c>
      <c r="L15">
        <v>752</v>
      </c>
      <c r="M15">
        <v>87</v>
      </c>
      <c r="N15">
        <v>26</v>
      </c>
      <c r="Q15">
        <v>1259</v>
      </c>
      <c r="R15">
        <v>99</v>
      </c>
      <c r="S15">
        <v>14</v>
      </c>
    </row>
    <row r="16" spans="2:19" x14ac:dyDescent="0.2">
      <c r="B16" s="1">
        <v>1652</v>
      </c>
      <c r="C16" s="1">
        <v>50</v>
      </c>
      <c r="D16" s="1">
        <v>17</v>
      </c>
      <c r="E16" s="1"/>
      <c r="G16" s="1">
        <v>962</v>
      </c>
      <c r="H16" s="1">
        <v>13</v>
      </c>
      <c r="I16" s="1">
        <v>6</v>
      </c>
      <c r="L16">
        <v>1017</v>
      </c>
      <c r="M16">
        <v>88</v>
      </c>
      <c r="N16">
        <v>20</v>
      </c>
      <c r="Q16">
        <v>1413</v>
      </c>
      <c r="R16">
        <v>51</v>
      </c>
      <c r="S16">
        <v>13</v>
      </c>
    </row>
    <row r="17" spans="1:19" x14ac:dyDescent="0.2">
      <c r="B17" s="1">
        <v>1853</v>
      </c>
      <c r="C17" s="1">
        <v>107</v>
      </c>
      <c r="D17" s="1">
        <v>48</v>
      </c>
      <c r="E17" s="1"/>
      <c r="G17" s="1">
        <v>1339</v>
      </c>
      <c r="H17" s="1">
        <v>92</v>
      </c>
      <c r="I17" s="1">
        <v>15</v>
      </c>
      <c r="L17">
        <v>1217</v>
      </c>
      <c r="M17">
        <v>90</v>
      </c>
      <c r="N17">
        <v>21</v>
      </c>
      <c r="Q17">
        <v>677</v>
      </c>
      <c r="R17">
        <v>60</v>
      </c>
      <c r="S17">
        <v>8</v>
      </c>
    </row>
    <row r="18" spans="1:19" x14ac:dyDescent="0.2">
      <c r="B18" s="1">
        <v>702</v>
      </c>
      <c r="C18" s="1">
        <v>94</v>
      </c>
      <c r="D18" s="1">
        <v>30</v>
      </c>
      <c r="E18" s="1"/>
      <c r="G18" s="1">
        <v>1339</v>
      </c>
      <c r="H18" s="1">
        <v>92</v>
      </c>
      <c r="I18" s="1">
        <v>12</v>
      </c>
      <c r="Q18">
        <v>630</v>
      </c>
      <c r="R18">
        <v>76</v>
      </c>
      <c r="S18">
        <v>10</v>
      </c>
    </row>
    <row r="19" spans="1:19" x14ac:dyDescent="0.2">
      <c r="B19" s="1">
        <v>599</v>
      </c>
      <c r="C19" s="1">
        <v>80</v>
      </c>
      <c r="D19" s="1">
        <v>18</v>
      </c>
      <c r="E19" s="1"/>
      <c r="Q19">
        <v>896</v>
      </c>
      <c r="R19">
        <v>65</v>
      </c>
      <c r="S19">
        <v>8</v>
      </c>
    </row>
    <row r="20" spans="1:19" x14ac:dyDescent="0.2">
      <c r="B20" s="1">
        <v>949</v>
      </c>
      <c r="C20" s="1">
        <v>68</v>
      </c>
      <c r="D20" s="1">
        <v>16</v>
      </c>
      <c r="E20" s="1"/>
      <c r="Q20">
        <v>462</v>
      </c>
      <c r="R20">
        <v>79</v>
      </c>
      <c r="S20">
        <v>7</v>
      </c>
    </row>
    <row r="21" spans="1:19" x14ac:dyDescent="0.2">
      <c r="B21" s="1">
        <v>2945</v>
      </c>
      <c r="C21" s="1">
        <v>69</v>
      </c>
      <c r="D21" s="1">
        <v>29</v>
      </c>
      <c r="E21" s="1"/>
      <c r="Q21">
        <v>665</v>
      </c>
      <c r="R21">
        <v>84</v>
      </c>
      <c r="S21">
        <v>9</v>
      </c>
    </row>
    <row r="22" spans="1:19" x14ac:dyDescent="0.2">
      <c r="B22" s="1">
        <v>1549</v>
      </c>
      <c r="C22" s="1">
        <v>14</v>
      </c>
      <c r="D22" s="1">
        <v>2</v>
      </c>
      <c r="E22" s="1"/>
      <c r="Q22">
        <v>517</v>
      </c>
      <c r="R22">
        <v>51</v>
      </c>
      <c r="S22">
        <v>8</v>
      </c>
    </row>
    <row r="23" spans="1:19" x14ac:dyDescent="0.2">
      <c r="B23" s="1">
        <v>1624</v>
      </c>
      <c r="C23" s="1">
        <v>26</v>
      </c>
      <c r="D23" s="1">
        <v>12</v>
      </c>
      <c r="E23" s="1"/>
    </row>
    <row r="24" spans="1:19" x14ac:dyDescent="0.2">
      <c r="B24" s="1">
        <v>1120</v>
      </c>
      <c r="C24" s="1">
        <v>70</v>
      </c>
      <c r="D24" s="1">
        <v>20</v>
      </c>
      <c r="E24" s="1"/>
    </row>
    <row r="27" spans="1:19" x14ac:dyDescent="0.2">
      <c r="A27" t="s">
        <v>3</v>
      </c>
      <c r="B27">
        <v>1634.45</v>
      </c>
      <c r="C27">
        <v>72.55</v>
      </c>
      <c r="D27">
        <v>25.9</v>
      </c>
      <c r="F27" t="s">
        <v>3</v>
      </c>
      <c r="G27">
        <f>AVERAGE(G5:G24)</f>
        <v>1119.3571428571429</v>
      </c>
      <c r="H27">
        <f>AVERAGE(H5:H24)</f>
        <v>61.5</v>
      </c>
      <c r="I27">
        <f>AVERAGE(I5:I24)</f>
        <v>11.285714285714286</v>
      </c>
      <c r="K27" t="s">
        <v>3</v>
      </c>
      <c r="L27">
        <f>AVERAGE(L5:L24)</f>
        <v>771</v>
      </c>
      <c r="M27">
        <f>AVERAGE(M5:M24)</f>
        <v>79.538461538461533</v>
      </c>
      <c r="N27">
        <f>AVERAGE(N5:N24)</f>
        <v>20.46153846153846</v>
      </c>
      <c r="P27" t="s">
        <v>3</v>
      </c>
      <c r="Q27">
        <f>AVERAGE(Q5:Q24)</f>
        <v>704.11111111111109</v>
      </c>
      <c r="R27">
        <f>AVERAGE(R5:R24)</f>
        <v>111.22222222222223</v>
      </c>
      <c r="S27">
        <f>AVERAGE(S5:S24)</f>
        <v>10</v>
      </c>
    </row>
    <row r="28" spans="1:19" x14ac:dyDescent="0.2">
      <c r="A28" t="s">
        <v>2</v>
      </c>
      <c r="D28">
        <v>35.700000000000003</v>
      </c>
      <c r="F28" t="s">
        <v>2</v>
      </c>
      <c r="I28">
        <v>18.350000000000001</v>
      </c>
      <c r="K28" t="s">
        <v>2</v>
      </c>
      <c r="N28">
        <v>25.73</v>
      </c>
      <c r="P28" t="s">
        <v>2</v>
      </c>
      <c r="S28">
        <v>8.99</v>
      </c>
    </row>
    <row r="29" spans="1:19" x14ac:dyDescent="0.2">
      <c r="A29" t="s">
        <v>1</v>
      </c>
      <c r="B29">
        <v>626.51050942586176</v>
      </c>
      <c r="C29">
        <v>37.756107906013384</v>
      </c>
      <c r="D29">
        <v>15.406423814008301</v>
      </c>
      <c r="F29" t="s">
        <v>1</v>
      </c>
      <c r="G29">
        <f>STDEV(G5:G24)</f>
        <v>650.25789051408219</v>
      </c>
      <c r="H29">
        <f>STDEV(H5:H24)</f>
        <v>31.74598702683053</v>
      </c>
      <c r="I29">
        <f>STDEV(I5:I24)</f>
        <v>2.8400588138160221</v>
      </c>
      <c r="K29" t="s">
        <v>1</v>
      </c>
      <c r="L29">
        <f>STDEV(L5:L24)</f>
        <v>393.82779654734043</v>
      </c>
      <c r="M29">
        <f>STDEV(M5:M24)</f>
        <v>21.144799930539985</v>
      </c>
      <c r="N29">
        <f>STDEV(N5:N24)</f>
        <v>9.4394154534358812</v>
      </c>
      <c r="P29" t="s">
        <v>1</v>
      </c>
      <c r="Q29">
        <f>STDEV(Q5:Q24)</f>
        <v>391.6054270021246</v>
      </c>
      <c r="R29">
        <f>STDEV(R5:R24)</f>
        <v>49.858099295495393</v>
      </c>
      <c r="S29">
        <f>STDEV(S5:S24)</f>
        <v>3.7885275736716748</v>
      </c>
    </row>
    <row r="30" spans="1:19" x14ac:dyDescent="0.2">
      <c r="A30" t="s">
        <v>0</v>
      </c>
      <c r="B30">
        <v>140.09200876942495</v>
      </c>
      <c r="C30">
        <v>8.4425223843663169</v>
      </c>
      <c r="D30">
        <v>3.4449810938294134</v>
      </c>
      <c r="F30" t="s">
        <v>0</v>
      </c>
      <c r="G30">
        <f>G29/SQRT(14)</f>
        <v>173.78873138214689</v>
      </c>
      <c r="H30">
        <f>H29/SQRT(14)</f>
        <v>8.4844719185264399</v>
      </c>
      <c r="I30">
        <f>I29/SQRT(14)</f>
        <v>0.75903764568479692</v>
      </c>
      <c r="K30" t="s">
        <v>0</v>
      </c>
      <c r="L30">
        <f>L29/SQRT(13)</f>
        <v>109.22817801187968</v>
      </c>
      <c r="M30">
        <f>M29/SQRT(13)</f>
        <v>5.8645123353068707</v>
      </c>
      <c r="N30">
        <f>N29/SQRT(13)</f>
        <v>2.618022802136172</v>
      </c>
      <c r="P30" t="s">
        <v>0</v>
      </c>
      <c r="Q30">
        <f>Q29/SQRT(18)</f>
        <v>92.302284327551945</v>
      </c>
      <c r="R30">
        <f>R29/SQRT(18)</f>
        <v>11.751666702972342</v>
      </c>
      <c r="S30">
        <f>S29/SQRT(18)</f>
        <v>0.89296451268515298</v>
      </c>
    </row>
  </sheetData>
  <mergeCells count="6">
    <mergeCell ref="B3:D3"/>
    <mergeCell ref="G3:I3"/>
    <mergeCell ref="L3:N3"/>
    <mergeCell ref="Q3:S3"/>
    <mergeCell ref="L2:S2"/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2019-10-29T16:56:54Z</dcterms:created>
  <dcterms:modified xsi:type="dcterms:W3CDTF">2019-10-29T16:57:13Z</dcterms:modified>
</cp:coreProperties>
</file>