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Jameson etal data/"/>
    </mc:Choice>
  </mc:AlternateContent>
  <xr:revisionPtr revIDLastSave="0" documentId="13_ncr:1_{EEE3C690-6D61-6249-8C3E-AEAFAD12FF0B}" xr6:coauthVersionLast="47" xr6:coauthVersionMax="47" xr10:uidLastSave="{00000000-0000-0000-0000-000000000000}"/>
  <bookViews>
    <workbookView xWindow="0" yWindow="500" windowWidth="28800" windowHeight="17500" xr2:uid="{2A1517C7-48C4-DF46-B141-4229A1656DD9}"/>
  </bookViews>
  <sheets>
    <sheet name="Fig. 3A" sheetId="1" r:id="rId1"/>
    <sheet name="Fig. 3B" sheetId="2" r:id="rId2"/>
    <sheet name="Fig. 3D" sheetId="3" r:id="rId3"/>
    <sheet name="to_read_3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  <c r="Q3" i="1" a="1"/>
  <c r="Q3" i="1" s="1"/>
  <c r="R3" i="2" a="1"/>
  <c r="R3" i="2" s="1"/>
  <c r="Q3" i="2" a="1"/>
  <c r="Q3" i="2" s="1"/>
  <c r="K3" i="4" a="1"/>
  <c r="K3" i="4" s="1"/>
  <c r="J3" i="4" a="1"/>
  <c r="J3" i="4" s="1"/>
  <c r="I3" i="4" a="1"/>
  <c r="I3" i="4" s="1"/>
  <c r="H3" i="4" a="1"/>
  <c r="H3" i="4" s="1"/>
  <c r="K109" i="2"/>
  <c r="H109" i="2"/>
  <c r="J109" i="2" s="1"/>
  <c r="G109" i="2"/>
  <c r="I109" i="2" s="1"/>
  <c r="K108" i="2"/>
  <c r="I108" i="2"/>
  <c r="H108" i="2"/>
  <c r="J108" i="2" s="1"/>
  <c r="G108" i="2"/>
  <c r="K107" i="2"/>
  <c r="H107" i="2"/>
  <c r="J107" i="2" s="1"/>
  <c r="G107" i="2"/>
  <c r="I107" i="2" s="1"/>
  <c r="P105" i="2"/>
  <c r="P107" i="2" s="1"/>
  <c r="K105" i="2"/>
  <c r="H105" i="2"/>
  <c r="J105" i="2" s="1"/>
  <c r="G105" i="2"/>
  <c r="I105" i="2" s="1"/>
  <c r="K104" i="2"/>
  <c r="H104" i="2"/>
  <c r="G104" i="2"/>
  <c r="I104" i="2" s="1"/>
  <c r="K103" i="2"/>
  <c r="H103" i="2"/>
  <c r="J104" i="2" s="1"/>
  <c r="G103" i="2"/>
  <c r="I103" i="2" s="1"/>
  <c r="K101" i="2"/>
  <c r="J101" i="2"/>
  <c r="H101" i="2"/>
  <c r="G101" i="2"/>
  <c r="I101" i="2" s="1"/>
  <c r="P104" i="2" s="1"/>
  <c r="K100" i="2"/>
  <c r="O105" i="2" s="1"/>
  <c r="O107" i="2" s="1"/>
  <c r="H100" i="2"/>
  <c r="J100" i="2" s="1"/>
  <c r="G100" i="2"/>
  <c r="I100" i="2" s="1"/>
  <c r="O104" i="2" s="1"/>
  <c r="K99" i="2"/>
  <c r="N105" i="2" s="1"/>
  <c r="N107" i="2" s="1"/>
  <c r="J99" i="2"/>
  <c r="H99" i="2"/>
  <c r="G99" i="2"/>
  <c r="I99" i="2" s="1"/>
  <c r="K95" i="2"/>
  <c r="H95" i="2"/>
  <c r="J95" i="2" s="1"/>
  <c r="G95" i="2"/>
  <c r="I95" i="2" s="1"/>
  <c r="K94" i="2"/>
  <c r="H94" i="2"/>
  <c r="G94" i="2"/>
  <c r="I94" i="2" s="1"/>
  <c r="K93" i="2"/>
  <c r="J93" i="2"/>
  <c r="I93" i="2"/>
  <c r="H93" i="2"/>
  <c r="J94" i="2" s="1"/>
  <c r="G93" i="2"/>
  <c r="K91" i="2"/>
  <c r="I91" i="2"/>
  <c r="H91" i="2"/>
  <c r="J91" i="2" s="1"/>
  <c r="G91" i="2"/>
  <c r="K90" i="2"/>
  <c r="H90" i="2"/>
  <c r="J90" i="2" s="1"/>
  <c r="G90" i="2"/>
  <c r="I90" i="2" s="1"/>
  <c r="K89" i="2"/>
  <c r="N91" i="2" s="1"/>
  <c r="N93" i="2" s="1"/>
  <c r="J89" i="2"/>
  <c r="I89" i="2"/>
  <c r="H89" i="2"/>
  <c r="G89" i="2"/>
  <c r="K87" i="2"/>
  <c r="P91" i="2" s="1"/>
  <c r="P93" i="2" s="1"/>
  <c r="H87" i="2"/>
  <c r="J87" i="2" s="1"/>
  <c r="G87" i="2"/>
  <c r="I87" i="2" s="1"/>
  <c r="P90" i="2" s="1"/>
  <c r="K86" i="2"/>
  <c r="O91" i="2" s="1"/>
  <c r="O93" i="2" s="1"/>
  <c r="H86" i="2"/>
  <c r="G86" i="2"/>
  <c r="K85" i="2"/>
  <c r="H85" i="2"/>
  <c r="J85" i="2" s="1"/>
  <c r="G85" i="2"/>
  <c r="I86" i="2" s="1"/>
  <c r="K81" i="2"/>
  <c r="H81" i="2"/>
  <c r="G81" i="2"/>
  <c r="K80" i="2"/>
  <c r="H80" i="2"/>
  <c r="J80" i="2" s="1"/>
  <c r="G80" i="2"/>
  <c r="I80" i="2" s="1"/>
  <c r="K79" i="2"/>
  <c r="H79" i="2"/>
  <c r="J79" i="2" s="1"/>
  <c r="G79" i="2"/>
  <c r="I81" i="2" s="1"/>
  <c r="N77" i="2"/>
  <c r="N79" i="2" s="1"/>
  <c r="K77" i="2"/>
  <c r="H77" i="2"/>
  <c r="G77" i="2"/>
  <c r="I77" i="2" s="1"/>
  <c r="P76" i="2" s="1"/>
  <c r="K76" i="2"/>
  <c r="O77" i="2" s="1"/>
  <c r="O79" i="2" s="1"/>
  <c r="J76" i="2"/>
  <c r="H76" i="2"/>
  <c r="G76" i="2"/>
  <c r="K75" i="2"/>
  <c r="H75" i="2"/>
  <c r="J77" i="2" s="1"/>
  <c r="G75" i="2"/>
  <c r="I75" i="2" s="1"/>
  <c r="K73" i="2"/>
  <c r="P77" i="2" s="1"/>
  <c r="P79" i="2" s="1"/>
  <c r="J73" i="2"/>
  <c r="I73" i="2"/>
  <c r="H73" i="2"/>
  <c r="G73" i="2"/>
  <c r="K72" i="2"/>
  <c r="H72" i="2"/>
  <c r="J72" i="2" s="1"/>
  <c r="G72" i="2"/>
  <c r="I72" i="2" s="1"/>
  <c r="K71" i="2"/>
  <c r="J71" i="2"/>
  <c r="I71" i="2"/>
  <c r="H71" i="2"/>
  <c r="G71" i="2"/>
  <c r="K67" i="2"/>
  <c r="H67" i="2"/>
  <c r="J67" i="2" s="1"/>
  <c r="G67" i="2"/>
  <c r="I67" i="2" s="1"/>
  <c r="K66" i="2"/>
  <c r="H66" i="2"/>
  <c r="G66" i="2"/>
  <c r="K65" i="2"/>
  <c r="I65" i="2"/>
  <c r="H65" i="2"/>
  <c r="J66" i="2" s="1"/>
  <c r="G65" i="2"/>
  <c r="I66" i="2" s="1"/>
  <c r="K63" i="2"/>
  <c r="P63" i="2" s="1"/>
  <c r="P65" i="2" s="1"/>
  <c r="H63" i="2"/>
  <c r="J63" i="2" s="1"/>
  <c r="G63" i="2"/>
  <c r="I63" i="2" s="1"/>
  <c r="K62" i="2"/>
  <c r="H62" i="2"/>
  <c r="J62" i="2" s="1"/>
  <c r="G62" i="2"/>
  <c r="I62" i="2" s="1"/>
  <c r="K61" i="2"/>
  <c r="J61" i="2"/>
  <c r="I61" i="2"/>
  <c r="H61" i="2"/>
  <c r="G61" i="2"/>
  <c r="K59" i="2"/>
  <c r="H59" i="2"/>
  <c r="J59" i="2" s="1"/>
  <c r="G59" i="2"/>
  <c r="I59" i="2" s="1"/>
  <c r="K58" i="2"/>
  <c r="O63" i="2" s="1"/>
  <c r="O65" i="2" s="1"/>
  <c r="J58" i="2"/>
  <c r="I58" i="2"/>
  <c r="H58" i="2"/>
  <c r="G58" i="2"/>
  <c r="K57" i="2"/>
  <c r="N63" i="2" s="1"/>
  <c r="N65" i="2" s="1"/>
  <c r="H57" i="2"/>
  <c r="J57" i="2" s="1"/>
  <c r="G57" i="2"/>
  <c r="I57" i="2" s="1"/>
  <c r="N62" i="2" s="1"/>
  <c r="K53" i="2"/>
  <c r="J53" i="2"/>
  <c r="I53" i="2"/>
  <c r="H53" i="2"/>
  <c r="G53" i="2"/>
  <c r="K52" i="2"/>
  <c r="H52" i="2"/>
  <c r="J52" i="2" s="1"/>
  <c r="G52" i="2"/>
  <c r="I52" i="2" s="1"/>
  <c r="N51" i="2"/>
  <c r="K51" i="2"/>
  <c r="J51" i="2"/>
  <c r="H51" i="2"/>
  <c r="G51" i="2"/>
  <c r="I51" i="2" s="1"/>
  <c r="N49" i="2"/>
  <c r="K49" i="2"/>
  <c r="J49" i="2"/>
  <c r="H49" i="2"/>
  <c r="G49" i="2"/>
  <c r="K48" i="2"/>
  <c r="O49" i="2" s="1"/>
  <c r="O51" i="2" s="1"/>
  <c r="I48" i="2"/>
  <c r="H48" i="2"/>
  <c r="J48" i="2" s="1"/>
  <c r="G48" i="2"/>
  <c r="K47" i="2"/>
  <c r="H47" i="2"/>
  <c r="J47" i="2" s="1"/>
  <c r="G47" i="2"/>
  <c r="I47" i="2" s="1"/>
  <c r="K45" i="2"/>
  <c r="P49" i="2" s="1"/>
  <c r="P51" i="2" s="1"/>
  <c r="I45" i="2"/>
  <c r="H45" i="2"/>
  <c r="J45" i="2" s="1"/>
  <c r="G45" i="2"/>
  <c r="K44" i="2"/>
  <c r="H44" i="2"/>
  <c r="J44" i="2" s="1"/>
  <c r="G44" i="2"/>
  <c r="I44" i="2" s="1"/>
  <c r="K43" i="2"/>
  <c r="I43" i="2"/>
  <c r="H43" i="2"/>
  <c r="J43" i="2" s="1"/>
  <c r="G43" i="2"/>
  <c r="K39" i="2"/>
  <c r="H39" i="2"/>
  <c r="J39" i="2" s="1"/>
  <c r="G39" i="2"/>
  <c r="I39" i="2" s="1"/>
  <c r="K38" i="2"/>
  <c r="O32" i="2" s="1"/>
  <c r="O34" i="2" s="1"/>
  <c r="I38" i="2"/>
  <c r="H38" i="2"/>
  <c r="J38" i="2" s="1"/>
  <c r="G38" i="2"/>
  <c r="K37" i="2"/>
  <c r="H37" i="2"/>
  <c r="J37" i="2" s="1"/>
  <c r="G37" i="2"/>
  <c r="I37" i="2" s="1"/>
  <c r="K35" i="2"/>
  <c r="I35" i="2"/>
  <c r="H35" i="2"/>
  <c r="J35" i="2" s="1"/>
  <c r="G35" i="2"/>
  <c r="K34" i="2"/>
  <c r="H34" i="2"/>
  <c r="J34" i="2" s="1"/>
  <c r="G34" i="2"/>
  <c r="I34" i="2" s="1"/>
  <c r="K33" i="2"/>
  <c r="N32" i="2" s="1"/>
  <c r="N34" i="2" s="1"/>
  <c r="J33" i="2"/>
  <c r="I33" i="2"/>
  <c r="H33" i="2"/>
  <c r="G33" i="2"/>
  <c r="K31" i="2"/>
  <c r="J31" i="2"/>
  <c r="H31" i="2"/>
  <c r="G31" i="2"/>
  <c r="I31" i="2" s="1"/>
  <c r="K30" i="2"/>
  <c r="H30" i="2"/>
  <c r="J30" i="2" s="1"/>
  <c r="G30" i="2"/>
  <c r="I30" i="2" s="1"/>
  <c r="K29" i="2"/>
  <c r="J29" i="2"/>
  <c r="H29" i="2"/>
  <c r="G29" i="2"/>
  <c r="I29" i="2" s="1"/>
  <c r="K27" i="2"/>
  <c r="P32" i="2" s="1"/>
  <c r="P34" i="2" s="1"/>
  <c r="H27" i="2"/>
  <c r="J27" i="2" s="1"/>
  <c r="G27" i="2"/>
  <c r="I27" i="2" s="1"/>
  <c r="K26" i="2"/>
  <c r="H26" i="2"/>
  <c r="G26" i="2"/>
  <c r="I26" i="2" s="1"/>
  <c r="O31" i="2" s="1"/>
  <c r="K25" i="2"/>
  <c r="H25" i="2"/>
  <c r="J26" i="2" s="1"/>
  <c r="G25" i="2"/>
  <c r="I25" i="2" s="1"/>
  <c r="N31" i="2" s="1"/>
  <c r="K21" i="2"/>
  <c r="J21" i="2"/>
  <c r="H21" i="2"/>
  <c r="G21" i="2"/>
  <c r="I21" i="2" s="1"/>
  <c r="K20" i="2"/>
  <c r="H20" i="2"/>
  <c r="J20" i="2" s="1"/>
  <c r="G20" i="2"/>
  <c r="I20" i="2" s="1"/>
  <c r="K19" i="2"/>
  <c r="J19" i="2"/>
  <c r="H19" i="2"/>
  <c r="G19" i="2"/>
  <c r="I19" i="2" s="1"/>
  <c r="K17" i="2"/>
  <c r="H17" i="2"/>
  <c r="J17" i="2" s="1"/>
  <c r="G17" i="2"/>
  <c r="I17" i="2" s="1"/>
  <c r="K16" i="2"/>
  <c r="H16" i="2"/>
  <c r="G16" i="2"/>
  <c r="I16" i="2" s="1"/>
  <c r="K15" i="2"/>
  <c r="H15" i="2"/>
  <c r="J16" i="2" s="1"/>
  <c r="G15" i="2"/>
  <c r="I15" i="2" s="1"/>
  <c r="K13" i="2"/>
  <c r="H13" i="2"/>
  <c r="G13" i="2"/>
  <c r="I13" i="2" s="1"/>
  <c r="K12" i="2"/>
  <c r="J12" i="2"/>
  <c r="H12" i="2"/>
  <c r="G12" i="2"/>
  <c r="K11" i="2"/>
  <c r="H11" i="2"/>
  <c r="J13" i="2" s="1"/>
  <c r="G11" i="2"/>
  <c r="I11" i="2" s="1"/>
  <c r="P10" i="2"/>
  <c r="P12" i="2" s="1"/>
  <c r="K9" i="2"/>
  <c r="H9" i="2"/>
  <c r="J9" i="2" s="1"/>
  <c r="G9" i="2"/>
  <c r="I9" i="2" s="1"/>
  <c r="K8" i="2"/>
  <c r="O10" i="2" s="1"/>
  <c r="O12" i="2" s="1"/>
  <c r="D8" i="2"/>
  <c r="H8" i="2" s="1"/>
  <c r="J8" i="2" s="1"/>
  <c r="K7" i="2"/>
  <c r="H7" i="2"/>
  <c r="J7" i="2" s="1"/>
  <c r="G7" i="2"/>
  <c r="I7" i="2" s="1"/>
  <c r="K5" i="2"/>
  <c r="H5" i="2"/>
  <c r="G5" i="2"/>
  <c r="I5" i="2" s="1"/>
  <c r="K4" i="2"/>
  <c r="H4" i="2"/>
  <c r="G4" i="2"/>
  <c r="D3" i="2"/>
  <c r="G3" i="2" s="1"/>
  <c r="I3" i="2" s="1"/>
  <c r="P31" i="2" l="1"/>
  <c r="O48" i="2"/>
  <c r="P62" i="2"/>
  <c r="O90" i="2"/>
  <c r="O62" i="2"/>
  <c r="P9" i="2"/>
  <c r="N9" i="2"/>
  <c r="N48" i="2"/>
  <c r="I4" i="2"/>
  <c r="N104" i="2"/>
  <c r="J65" i="2"/>
  <c r="J103" i="2"/>
  <c r="K3" i="2"/>
  <c r="N10" i="2" s="1"/>
  <c r="N12" i="2" s="1"/>
  <c r="I12" i="2"/>
  <c r="I49" i="2"/>
  <c r="P48" i="2" s="1"/>
  <c r="I76" i="2"/>
  <c r="O76" i="2" s="1"/>
  <c r="J81" i="2"/>
  <c r="J86" i="2"/>
  <c r="J15" i="2"/>
  <c r="I85" i="2"/>
  <c r="N90" i="2" s="1"/>
  <c r="H3" i="2"/>
  <c r="G8" i="2"/>
  <c r="I8" i="2" s="1"/>
  <c r="J75" i="2"/>
  <c r="I79" i="2"/>
  <c r="N76" i="2" s="1"/>
  <c r="J25" i="2"/>
  <c r="J11" i="2"/>
  <c r="J5" i="2" l="1"/>
  <c r="J3" i="2"/>
  <c r="O9" i="2"/>
  <c r="J4" i="2"/>
  <c r="K105" i="1"/>
  <c r="H105" i="1"/>
  <c r="J105" i="1" s="1"/>
  <c r="G105" i="1"/>
  <c r="K104" i="1"/>
  <c r="H104" i="1"/>
  <c r="G104" i="1"/>
  <c r="K103" i="1"/>
  <c r="H103" i="1"/>
  <c r="J103" i="1" s="1"/>
  <c r="G103" i="1"/>
  <c r="I104" i="1" s="1"/>
  <c r="K101" i="1"/>
  <c r="H101" i="1"/>
  <c r="G101" i="1"/>
  <c r="K100" i="1"/>
  <c r="H100" i="1"/>
  <c r="G100" i="1"/>
  <c r="K99" i="1"/>
  <c r="H99" i="1"/>
  <c r="J99" i="1" s="1"/>
  <c r="G99" i="1"/>
  <c r="I99" i="1" s="1"/>
  <c r="K97" i="1"/>
  <c r="P101" i="1" s="1"/>
  <c r="P103" i="1" s="1"/>
  <c r="H97" i="1"/>
  <c r="G97" i="1"/>
  <c r="I97" i="1" s="1"/>
  <c r="K96" i="1"/>
  <c r="O101" i="1" s="1"/>
  <c r="O103" i="1" s="1"/>
  <c r="H96" i="1"/>
  <c r="J96" i="1" s="1"/>
  <c r="G96" i="1"/>
  <c r="K95" i="1"/>
  <c r="N101" i="1" s="1"/>
  <c r="N103" i="1" s="1"/>
  <c r="H95" i="1"/>
  <c r="J95" i="1" s="1"/>
  <c r="G95" i="1"/>
  <c r="I95" i="1" s="1"/>
  <c r="K91" i="1"/>
  <c r="I91" i="1"/>
  <c r="H91" i="1"/>
  <c r="J91" i="1" s="1"/>
  <c r="G91" i="1"/>
  <c r="K90" i="1"/>
  <c r="H90" i="1"/>
  <c r="G90" i="1"/>
  <c r="I90" i="1" s="1"/>
  <c r="K89" i="1"/>
  <c r="I89" i="1"/>
  <c r="H89" i="1"/>
  <c r="J89" i="1" s="1"/>
  <c r="G89" i="1"/>
  <c r="K87" i="1"/>
  <c r="H87" i="1"/>
  <c r="G87" i="1"/>
  <c r="I87" i="1" s="1"/>
  <c r="K86" i="1"/>
  <c r="J86" i="1"/>
  <c r="I86" i="1"/>
  <c r="H86" i="1"/>
  <c r="G86" i="1"/>
  <c r="K85" i="1"/>
  <c r="J85" i="1"/>
  <c r="H85" i="1"/>
  <c r="J87" i="1" s="1"/>
  <c r="G85" i="1"/>
  <c r="I85" i="1" s="1"/>
  <c r="K83" i="1"/>
  <c r="P87" i="1" s="1"/>
  <c r="P89" i="1" s="1"/>
  <c r="H83" i="1"/>
  <c r="J83" i="1" s="1"/>
  <c r="G83" i="1"/>
  <c r="K82" i="1"/>
  <c r="H82" i="1"/>
  <c r="G82" i="1"/>
  <c r="K81" i="1"/>
  <c r="H81" i="1"/>
  <c r="G81" i="1"/>
  <c r="I83" i="1" s="1"/>
  <c r="P86" i="1" s="1"/>
  <c r="K77" i="1"/>
  <c r="P73" i="1" s="1"/>
  <c r="P75" i="1" s="1"/>
  <c r="H77" i="1"/>
  <c r="G77" i="1"/>
  <c r="K76" i="1"/>
  <c r="H76" i="1"/>
  <c r="G76" i="1"/>
  <c r="K75" i="1"/>
  <c r="H75" i="1"/>
  <c r="J75" i="1" s="1"/>
  <c r="G75" i="1"/>
  <c r="I76" i="1" s="1"/>
  <c r="K73" i="1"/>
  <c r="H73" i="1"/>
  <c r="G73" i="1"/>
  <c r="K72" i="1"/>
  <c r="H72" i="1"/>
  <c r="G72" i="1"/>
  <c r="K71" i="1"/>
  <c r="H71" i="1"/>
  <c r="J71" i="1" s="1"/>
  <c r="G71" i="1"/>
  <c r="I72" i="1" s="1"/>
  <c r="K69" i="1"/>
  <c r="H69" i="1"/>
  <c r="J69" i="1" s="1"/>
  <c r="G69" i="1"/>
  <c r="I69" i="1" s="1"/>
  <c r="K68" i="1"/>
  <c r="H68" i="1"/>
  <c r="J68" i="1" s="1"/>
  <c r="G68" i="1"/>
  <c r="I68" i="1" s="1"/>
  <c r="K67" i="1"/>
  <c r="N73" i="1" s="1"/>
  <c r="N75" i="1" s="1"/>
  <c r="I67" i="1"/>
  <c r="H67" i="1"/>
  <c r="J67" i="1" s="1"/>
  <c r="G67" i="1"/>
  <c r="K63" i="1"/>
  <c r="H63" i="1"/>
  <c r="J63" i="1" s="1"/>
  <c r="G63" i="1"/>
  <c r="K62" i="1"/>
  <c r="H62" i="1"/>
  <c r="J62" i="1" s="1"/>
  <c r="G62" i="1"/>
  <c r="K61" i="1"/>
  <c r="J61" i="1"/>
  <c r="H61" i="1"/>
  <c r="G61" i="1"/>
  <c r="I61" i="1" s="1"/>
  <c r="K59" i="1"/>
  <c r="I59" i="1"/>
  <c r="H59" i="1"/>
  <c r="J59" i="1" s="1"/>
  <c r="G59" i="1"/>
  <c r="K58" i="1"/>
  <c r="H58" i="1"/>
  <c r="J58" i="1" s="1"/>
  <c r="G58" i="1"/>
  <c r="I58" i="1" s="1"/>
  <c r="K57" i="1"/>
  <c r="N59" i="1" s="1"/>
  <c r="N61" i="1" s="1"/>
  <c r="H57" i="1"/>
  <c r="J57" i="1" s="1"/>
  <c r="G57" i="1"/>
  <c r="I57" i="1" s="1"/>
  <c r="K55" i="1"/>
  <c r="H55" i="1"/>
  <c r="G55" i="1"/>
  <c r="I55" i="1" s="1"/>
  <c r="K54" i="1"/>
  <c r="H54" i="1"/>
  <c r="G54" i="1"/>
  <c r="I54" i="1" s="1"/>
  <c r="K53" i="1"/>
  <c r="H53" i="1"/>
  <c r="J53" i="1" s="1"/>
  <c r="G53" i="1"/>
  <c r="I53" i="1" s="1"/>
  <c r="K49" i="1"/>
  <c r="H49" i="1"/>
  <c r="G49" i="1"/>
  <c r="K48" i="1"/>
  <c r="H48" i="1"/>
  <c r="G48" i="1"/>
  <c r="K47" i="1"/>
  <c r="H47" i="1"/>
  <c r="J47" i="1" s="1"/>
  <c r="G47" i="1"/>
  <c r="I47" i="1" s="1"/>
  <c r="K45" i="1"/>
  <c r="H45" i="1"/>
  <c r="G45" i="1"/>
  <c r="K44" i="1"/>
  <c r="H44" i="1"/>
  <c r="G44" i="1"/>
  <c r="K43" i="1"/>
  <c r="H43" i="1"/>
  <c r="J43" i="1" s="1"/>
  <c r="G43" i="1"/>
  <c r="I43" i="1" s="1"/>
  <c r="K41" i="1"/>
  <c r="H41" i="1"/>
  <c r="G41" i="1"/>
  <c r="K40" i="1"/>
  <c r="H40" i="1"/>
  <c r="G40" i="1"/>
  <c r="K39" i="1"/>
  <c r="N45" i="1" s="1"/>
  <c r="N47" i="1" s="1"/>
  <c r="H39" i="1"/>
  <c r="J39" i="1" s="1"/>
  <c r="G39" i="1"/>
  <c r="I39" i="1" s="1"/>
  <c r="N44" i="1" s="1"/>
  <c r="K35" i="1"/>
  <c r="H35" i="1"/>
  <c r="G35" i="1"/>
  <c r="K34" i="1"/>
  <c r="H34" i="1"/>
  <c r="G34" i="1"/>
  <c r="K33" i="1"/>
  <c r="H33" i="1"/>
  <c r="J33" i="1" s="1"/>
  <c r="G33" i="1"/>
  <c r="I33" i="1" s="1"/>
  <c r="K31" i="1"/>
  <c r="H31" i="1"/>
  <c r="J31" i="1" s="1"/>
  <c r="G31" i="1"/>
  <c r="I31" i="1" s="1"/>
  <c r="K30" i="1"/>
  <c r="H30" i="1"/>
  <c r="J30" i="1" s="1"/>
  <c r="G30" i="1"/>
  <c r="I30" i="1" s="1"/>
  <c r="K29" i="1"/>
  <c r="J29" i="1"/>
  <c r="H29" i="1"/>
  <c r="G29" i="1"/>
  <c r="I29" i="1" s="1"/>
  <c r="K27" i="1"/>
  <c r="H27" i="1"/>
  <c r="J27" i="1" s="1"/>
  <c r="G27" i="1"/>
  <c r="K26" i="1"/>
  <c r="H26" i="1"/>
  <c r="J26" i="1" s="1"/>
  <c r="G26" i="1"/>
  <c r="I26" i="1" s="1"/>
  <c r="K25" i="1"/>
  <c r="H25" i="1"/>
  <c r="J25" i="1" s="1"/>
  <c r="G25" i="1"/>
  <c r="I25" i="1" s="1"/>
  <c r="K23" i="1"/>
  <c r="H23" i="1"/>
  <c r="J23" i="1" s="1"/>
  <c r="G23" i="1"/>
  <c r="I23" i="1" s="1"/>
  <c r="K22" i="1"/>
  <c r="H22" i="1"/>
  <c r="J22" i="1" s="1"/>
  <c r="G22" i="1"/>
  <c r="I22" i="1" s="1"/>
  <c r="K21" i="1"/>
  <c r="J21" i="1"/>
  <c r="I21" i="1"/>
  <c r="H21" i="1"/>
  <c r="G21" i="1"/>
  <c r="K17" i="1"/>
  <c r="H17" i="1"/>
  <c r="J17" i="1" s="1"/>
  <c r="G17" i="1"/>
  <c r="I17" i="1" s="1"/>
  <c r="K16" i="1"/>
  <c r="O9" i="1" s="1"/>
  <c r="O11" i="1" s="1"/>
  <c r="H16" i="1"/>
  <c r="J16" i="1" s="1"/>
  <c r="G16" i="1"/>
  <c r="I16" i="1" s="1"/>
  <c r="K15" i="1"/>
  <c r="H15" i="1"/>
  <c r="J15" i="1" s="1"/>
  <c r="G15" i="1"/>
  <c r="I15" i="1" s="1"/>
  <c r="K13" i="1"/>
  <c r="I13" i="1"/>
  <c r="H13" i="1"/>
  <c r="G13" i="1"/>
  <c r="K12" i="1"/>
  <c r="H12" i="1"/>
  <c r="G12" i="1"/>
  <c r="K11" i="1"/>
  <c r="H11" i="1"/>
  <c r="J13" i="1" s="1"/>
  <c r="G11" i="1"/>
  <c r="I11" i="1" s="1"/>
  <c r="K9" i="1"/>
  <c r="H9" i="1"/>
  <c r="J9" i="1" s="1"/>
  <c r="G9" i="1"/>
  <c r="K8" i="1"/>
  <c r="H8" i="1"/>
  <c r="G8" i="1"/>
  <c r="I8" i="1" s="1"/>
  <c r="K7" i="1"/>
  <c r="H7" i="1"/>
  <c r="J7" i="1" s="1"/>
  <c r="G7" i="1"/>
  <c r="I7" i="1" s="1"/>
  <c r="K5" i="1"/>
  <c r="P9" i="1" s="1"/>
  <c r="P11" i="1" s="1"/>
  <c r="H5" i="1"/>
  <c r="J5" i="1" s="1"/>
  <c r="G5" i="1"/>
  <c r="I5" i="1" s="1"/>
  <c r="K4" i="1"/>
  <c r="H4" i="1"/>
  <c r="G4" i="1"/>
  <c r="K3" i="1"/>
  <c r="N9" i="1" s="1"/>
  <c r="N11" i="1" s="1"/>
  <c r="I3" i="1"/>
  <c r="H3" i="1"/>
  <c r="G3" i="1"/>
  <c r="J8" i="1" l="1"/>
  <c r="I71" i="1"/>
  <c r="J82" i="1"/>
  <c r="O87" i="1"/>
  <c r="O89" i="1" s="1"/>
  <c r="J90" i="1"/>
  <c r="I103" i="1"/>
  <c r="I44" i="1"/>
  <c r="I48" i="1"/>
  <c r="J54" i="1"/>
  <c r="I75" i="1"/>
  <c r="I81" i="1"/>
  <c r="N86" i="1" s="1"/>
  <c r="J11" i="1"/>
  <c r="I34" i="1"/>
  <c r="O28" i="1"/>
  <c r="O30" i="1" s="1"/>
  <c r="I40" i="1"/>
  <c r="J48" i="1"/>
  <c r="O59" i="1"/>
  <c r="O61" i="1" s="1"/>
  <c r="J81" i="1"/>
  <c r="I100" i="1"/>
  <c r="I9" i="1"/>
  <c r="I12" i="1"/>
  <c r="I27" i="1"/>
  <c r="J34" i="1"/>
  <c r="J40" i="1"/>
  <c r="J44" i="1"/>
  <c r="I63" i="1"/>
  <c r="P58" i="1" s="1"/>
  <c r="O73" i="1"/>
  <c r="O75" i="1" s="1"/>
  <c r="J72" i="1"/>
  <c r="N87" i="1"/>
  <c r="N89" i="1" s="1"/>
  <c r="J100" i="1"/>
  <c r="J12" i="1"/>
  <c r="P28" i="1"/>
  <c r="P30" i="1" s="1"/>
  <c r="O45" i="1"/>
  <c r="O47" i="1" s="1"/>
  <c r="I49" i="1"/>
  <c r="J55" i="1"/>
  <c r="I82" i="1"/>
  <c r="O86" i="1" s="1"/>
  <c r="P100" i="1"/>
  <c r="I35" i="1"/>
  <c r="I41" i="1"/>
  <c r="P44" i="1" s="1"/>
  <c r="J49" i="1"/>
  <c r="P59" i="1"/>
  <c r="P61" i="1" s="1"/>
  <c r="I73" i="1"/>
  <c r="J97" i="1"/>
  <c r="I101" i="1"/>
  <c r="I105" i="1"/>
  <c r="J4" i="1"/>
  <c r="N28" i="1"/>
  <c r="N30" i="1" s="1"/>
  <c r="J35" i="1"/>
  <c r="J41" i="1"/>
  <c r="J45" i="1"/>
  <c r="J73" i="1"/>
  <c r="I77" i="1"/>
  <c r="J101" i="1"/>
  <c r="I4" i="1"/>
  <c r="P45" i="1"/>
  <c r="P47" i="1" s="1"/>
  <c r="N100" i="1"/>
  <c r="P8" i="1"/>
  <c r="P27" i="1"/>
  <c r="O72" i="1"/>
  <c r="N27" i="1"/>
  <c r="N8" i="1"/>
  <c r="O8" i="1"/>
  <c r="O27" i="1"/>
  <c r="N58" i="1"/>
  <c r="J3" i="1"/>
  <c r="I62" i="1"/>
  <c r="O58" i="1" s="1"/>
  <c r="J77" i="1"/>
  <c r="I45" i="1"/>
  <c r="I96" i="1"/>
  <c r="J104" i="1"/>
  <c r="J76" i="1"/>
  <c r="O44" i="1" l="1"/>
  <c r="P72" i="1"/>
  <c r="O100" i="1"/>
  <c r="N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<sst xmlns="http://schemas.openxmlformats.org/spreadsheetml/2006/main" count="395" uniqueCount="47">
  <si>
    <t>iPSC-CM PCR</t>
  </si>
  <si>
    <t>hERG1a Primer</t>
  </si>
  <si>
    <t>Replicate 1</t>
  </si>
  <si>
    <t>Replicate 2</t>
  </si>
  <si>
    <t>Replicate 3</t>
  </si>
  <si>
    <t>Mean</t>
  </si>
  <si>
    <t>SteDev</t>
  </si>
  <si>
    <t>Normalized Mean</t>
  </si>
  <si>
    <t>Normalized SteDev</t>
  </si>
  <si>
    <t>SEM</t>
  </si>
  <si>
    <t>Scramb</t>
  </si>
  <si>
    <t>1a shRNA</t>
  </si>
  <si>
    <t>1b shRNA</t>
  </si>
  <si>
    <t>Scramb. shRNA</t>
  </si>
  <si>
    <t>hERG1a</t>
  </si>
  <si>
    <t>1a shRNA-2</t>
  </si>
  <si>
    <t>hERG1b Primer</t>
  </si>
  <si>
    <t>hERG1b</t>
  </si>
  <si>
    <t>1a shRNA-3</t>
  </si>
  <si>
    <t>CACNA1C Primer</t>
  </si>
  <si>
    <t>CACNA1C</t>
  </si>
  <si>
    <t>KCNQ1 Primer</t>
  </si>
  <si>
    <t>KCNQ1</t>
  </si>
  <si>
    <t>SCN5A Primer</t>
  </si>
  <si>
    <t>SCN5A</t>
  </si>
  <si>
    <t>KCND2 Primer</t>
  </si>
  <si>
    <t>KCND2</t>
  </si>
  <si>
    <t>RYR2 Primer</t>
  </si>
  <si>
    <t>RYR2</t>
  </si>
  <si>
    <t>L-Type Ca2+ Current</t>
  </si>
  <si>
    <t>Test Potential</t>
  </si>
  <si>
    <t>Scrambled shRNA</t>
  </si>
  <si>
    <t>hERG1a shRNA</t>
  </si>
  <si>
    <t>hERG1b shRNA</t>
  </si>
  <si>
    <t>HEK PCR</t>
  </si>
  <si>
    <t>CACNA1C Primers</t>
  </si>
  <si>
    <t>SCN5A Primers</t>
  </si>
  <si>
    <t>13.0542411085/10</t>
  </si>
  <si>
    <t>RYR2 Primers</t>
  </si>
  <si>
    <t>hERG1b gone</t>
  </si>
  <si>
    <t>hERG1a gone</t>
  </si>
  <si>
    <t>remaining current part</t>
  </si>
  <si>
    <t>lost current part</t>
  </si>
  <si>
    <t>remaining current parts</t>
  </si>
  <si>
    <t>lost current parts</t>
  </si>
  <si>
    <t>loss of mRNA 1a</t>
  </si>
  <si>
    <t>loss of mRNA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</si>
</sst>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B48C-CBB6-7441-A048-719C4B80E19C}">
  <dimension ref="A1:S105"/>
  <sheetViews>
    <sheetView tabSelected="1" topLeftCell="J15" workbookViewId="0">
      <selection activeCell="S13" sqref="S13"/>
    </sheetView>
  </sheetViews>
  <sheetFormatPr baseColWidth="10" defaultColWidth="18.1640625" defaultRowHeight="14" x14ac:dyDescent="0.15"/>
  <sheetData>
    <row r="1" spans="1:19" x14ac:dyDescent="0.15">
      <c r="A1" t="s">
        <v>0</v>
      </c>
      <c r="S1" t="s">
        <v>0</v>
      </c>
    </row>
    <row r="2" spans="1:19" x14ac:dyDescent="0.15">
      <c r="A2" t="s">
        <v>1</v>
      </c>
      <c r="B2" t="s">
        <v>2</v>
      </c>
      <c r="C2" t="s">
        <v>3</v>
      </c>
      <c r="D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10</v>
      </c>
      <c r="O2" t="s">
        <v>11</v>
      </c>
      <c r="P2" t="s">
        <v>12</v>
      </c>
      <c r="Q2" s="3" t="s">
        <v>45</v>
      </c>
      <c r="R2" s="3" t="s">
        <v>46</v>
      </c>
      <c r="S2" t="s">
        <v>1</v>
      </c>
    </row>
    <row r="3" spans="1:19" x14ac:dyDescent="0.15">
      <c r="B3">
        <v>0.16147749229837136</v>
      </c>
      <c r="C3">
        <v>0.16147749229837136</v>
      </c>
      <c r="D3">
        <v>2.4647079970307923E-2</v>
      </c>
      <c r="F3" t="s">
        <v>13</v>
      </c>
      <c r="G3">
        <f>AVERAGE(B3:D3)</f>
        <v>0.11586735485568354</v>
      </c>
      <c r="H3">
        <f>STDEV(B3:D3)</f>
        <v>7.8999075390934911E-2</v>
      </c>
      <c r="I3">
        <f>G3/G3</f>
        <v>1</v>
      </c>
      <c r="J3">
        <f>H3/H3</f>
        <v>1</v>
      </c>
      <c r="K3">
        <f>STDEV(B3:D3)/SQRT(3)</f>
        <v>4.5610137442687812E-2</v>
      </c>
      <c r="M3" t="s">
        <v>14</v>
      </c>
      <c r="N3">
        <v>1</v>
      </c>
      <c r="O3">
        <v>0.40996927453070198</v>
      </c>
      <c r="P3">
        <v>0.51319892134650513</v>
      </c>
      <c r="Q3" cm="1">
        <f t="array" ref="Q3:Q103">N3:N103-O3:O103</f>
        <v>0.59003072546929802</v>
      </c>
      <c r="R3" cm="1">
        <f t="array" ref="R3:R103">N3:N103-P3:P103</f>
        <v>0.48680107865349487</v>
      </c>
    </row>
    <row r="4" spans="1:19" x14ac:dyDescent="0.15">
      <c r="B4">
        <v>5.9847966029673322E-2</v>
      </c>
      <c r="C4">
        <v>7.3895309957915836E-2</v>
      </c>
      <c r="D4">
        <v>8.7628902483387946E-3</v>
      </c>
      <c r="F4" t="s">
        <v>15</v>
      </c>
      <c r="G4">
        <f>AVERAGE(B4:D4)</f>
        <v>4.7502055411975989E-2</v>
      </c>
      <c r="H4">
        <f>STDEV(B4:D4)</f>
        <v>3.4276437330055955E-2</v>
      </c>
      <c r="I4">
        <f>G4/G3</f>
        <v>0.40996927453070198</v>
      </c>
      <c r="J4">
        <f>H4/H3</f>
        <v>0.433884031685631</v>
      </c>
      <c r="K4">
        <f>STDEV(B4:D4)/SQRT(3)</f>
        <v>1.9789510319369145E-2</v>
      </c>
      <c r="N4">
        <v>1</v>
      </c>
      <c r="O4">
        <v>0.5727809498781028</v>
      </c>
      <c r="P4">
        <v>0.57286312885230284</v>
      </c>
      <c r="Q4">
        <v>0.4272190501218972</v>
      </c>
      <c r="R4">
        <v>0.42713687114769716</v>
      </c>
    </row>
    <row r="5" spans="1:19" x14ac:dyDescent="0.15">
      <c r="B5">
        <v>7.8220619955461895E-2</v>
      </c>
      <c r="C5">
        <v>8.8845619955461877E-2</v>
      </c>
      <c r="D5">
        <v>1.1322764682704841E-2</v>
      </c>
      <c r="F5" t="s">
        <v>12</v>
      </c>
      <c r="G5">
        <f>AVERAGE(B5:D5)</f>
        <v>5.9463001531209543E-2</v>
      </c>
      <c r="H5">
        <f>STDEV(B5:D5)</f>
        <v>4.2027781991470781E-2</v>
      </c>
      <c r="I5">
        <f>G5/G3</f>
        <v>0.51319892134650513</v>
      </c>
      <c r="J5">
        <f>H5/H3</f>
        <v>0.53200346692023992</v>
      </c>
      <c r="K5">
        <f>STDEV(B5:D5)/SQRT(3)</f>
        <v>2.4264751246218564E-2</v>
      </c>
      <c r="N5">
        <v>1</v>
      </c>
      <c r="O5">
        <v>0.64552149996247776</v>
      </c>
      <c r="P5">
        <v>0.65017769081689425</v>
      </c>
      <c r="Q5">
        <v>0.35447850003752224</v>
      </c>
      <c r="R5">
        <v>0.34982230918310575</v>
      </c>
    </row>
    <row r="6" spans="1:19" x14ac:dyDescent="0.15">
      <c r="N6">
        <v>1</v>
      </c>
      <c r="O6">
        <v>0.44931324028248903</v>
      </c>
      <c r="P6">
        <v>0.46010120669521215</v>
      </c>
      <c r="Q6">
        <v>0.55068675971751091</v>
      </c>
      <c r="R6">
        <v>0.53989879330478785</v>
      </c>
    </row>
    <row r="7" spans="1:19" x14ac:dyDescent="0.15">
      <c r="B7">
        <v>0.16840419710821128</v>
      </c>
      <c r="C7">
        <v>0.19888412093872943</v>
      </c>
      <c r="D7">
        <v>0.18364415902347037</v>
      </c>
      <c r="F7" t="s">
        <v>13</v>
      </c>
      <c r="G7">
        <f>AVERAGE(B7:D7)</f>
        <v>0.18364415902347039</v>
      </c>
      <c r="H7">
        <f>STDEV(B7:D7)</f>
        <v>1.5239961915259073E-2</v>
      </c>
      <c r="I7">
        <f>G7/G7</f>
        <v>1</v>
      </c>
      <c r="J7">
        <f>H7/H7</f>
        <v>1</v>
      </c>
      <c r="K7">
        <f>STDEV(B7:D7)/SQRT(3)</f>
        <v>8.7987961142144706E-3</v>
      </c>
      <c r="Q7">
        <v>0</v>
      </c>
      <c r="R7">
        <v>0</v>
      </c>
    </row>
    <row r="8" spans="1:19" x14ac:dyDescent="0.15">
      <c r="B8">
        <v>9.6063627535086196E-2</v>
      </c>
      <c r="C8">
        <v>0.13500000000000001</v>
      </c>
      <c r="D8">
        <v>8.4500000000000006E-2</v>
      </c>
      <c r="F8" t="s">
        <v>11</v>
      </c>
      <c r="G8">
        <f>AVERAGE(B8:D8)</f>
        <v>0.10518787584502874</v>
      </c>
      <c r="H8">
        <f>STDEV(B8:D8)</f>
        <v>2.6457540142955809E-2</v>
      </c>
      <c r="I8">
        <f>G8/G7</f>
        <v>0.5727809498781028</v>
      </c>
      <c r="J8">
        <f>H8/H7</f>
        <v>1.7360634029186839</v>
      </c>
      <c r="K8">
        <f>STDEV(B8:D8)/SQRT(3)</f>
        <v>1.5275267923630867E-2</v>
      </c>
      <c r="M8" t="s">
        <v>5</v>
      </c>
      <c r="N8">
        <f>AVERAGE(I3,I7,I11,I15)</f>
        <v>1</v>
      </c>
      <c r="O8">
        <f>AVERAGE(I4,I8,I12,I16)</f>
        <v>0.51939624116344285</v>
      </c>
      <c r="P8">
        <f>AVERAGE(I5,I9,I13,I17)</f>
        <v>0.54908523692772859</v>
      </c>
      <c r="Q8" s="3">
        <v>0.48060375883655715</v>
      </c>
      <c r="R8" s="3">
        <v>0.45091476307227141</v>
      </c>
    </row>
    <row r="9" spans="1:19" x14ac:dyDescent="0.15">
      <c r="B9">
        <v>0.10957571516450458</v>
      </c>
      <c r="C9">
        <v>0.10083021990276564</v>
      </c>
      <c r="D9">
        <v>0.10520296753363512</v>
      </c>
      <c r="F9" t="s">
        <v>12</v>
      </c>
      <c r="G9">
        <f>AVERAGE(B9:D9)</f>
        <v>0.10520296753363512</v>
      </c>
      <c r="H9">
        <f>STDEV(B9:D9)</f>
        <v>4.372747630869471E-3</v>
      </c>
      <c r="I9">
        <f>G9/G7</f>
        <v>0.57286312885230284</v>
      </c>
      <c r="J9">
        <f>H9/H7</f>
        <v>0.28692641459236456</v>
      </c>
      <c r="K9">
        <f>STDEV(B9:D9)/SQRT(3)</f>
        <v>2.5246070217807876E-3</v>
      </c>
      <c r="M9" t="s">
        <v>9</v>
      </c>
      <c r="N9">
        <f>AVERAGE(K3,K7,K11,K15)</f>
        <v>1.419396593676887E-2</v>
      </c>
      <c r="O9">
        <f>AVERAGE(K4,K8,K12,K16)</f>
        <v>9.80560195166328E-3</v>
      </c>
      <c r="P9">
        <f>AVERAGE(K5,K9,K13,K17)</f>
        <v>7.0042732167019178E-3</v>
      </c>
      <c r="Q9">
        <v>4.3883639851055901E-3</v>
      </c>
      <c r="R9">
        <v>7.1896927200669524E-3</v>
      </c>
    </row>
    <row r="10" spans="1:19" x14ac:dyDescent="0.15">
      <c r="Q10">
        <v>0</v>
      </c>
      <c r="R10">
        <v>0</v>
      </c>
    </row>
    <row r="11" spans="1:19" x14ac:dyDescent="0.15">
      <c r="B11">
        <v>2.1832058312980001E-2</v>
      </c>
      <c r="C11">
        <v>1.5813611719174999E-2</v>
      </c>
      <c r="D11">
        <v>1.7294119538169998E-2</v>
      </c>
      <c r="F11" t="s">
        <v>13</v>
      </c>
      <c r="G11">
        <f>AVERAGE(B11:D11)</f>
        <v>1.8313263190108332E-2</v>
      </c>
      <c r="H11">
        <f>STDEV(B11:D11)</f>
        <v>3.1359871154208224E-3</v>
      </c>
      <c r="I11">
        <f>G11/G11</f>
        <v>1</v>
      </c>
      <c r="J11">
        <f>H11/H11</f>
        <v>1</v>
      </c>
      <c r="K11">
        <f>STDEV(B11:D11)/SQRT(3)</f>
        <v>1.81056300526341E-3</v>
      </c>
      <c r="N11">
        <f>N9/4</f>
        <v>3.5484914841922175E-3</v>
      </c>
      <c r="O11">
        <f>O9/4</f>
        <v>2.45140048791582E-3</v>
      </c>
      <c r="P11">
        <f>P9/4</f>
        <v>1.7510683041754794E-3</v>
      </c>
      <c r="Q11">
        <v>1.0970909962763975E-3</v>
      </c>
      <c r="R11">
        <v>1.7974231800167381E-3</v>
      </c>
    </row>
    <row r="12" spans="1:19" x14ac:dyDescent="0.15">
      <c r="B12">
        <v>1.3696964395563033E-2</v>
      </c>
      <c r="C12">
        <v>9.9678509754960506E-3</v>
      </c>
      <c r="D12">
        <v>1.18E-2</v>
      </c>
      <c r="F12" t="s">
        <v>11</v>
      </c>
      <c r="G12">
        <f>AVERAGE(B12:D12)</f>
        <v>1.182160512368636E-2</v>
      </c>
      <c r="H12">
        <f>STDEV(B12:D12)</f>
        <v>1.8646505868280103E-3</v>
      </c>
      <c r="I12">
        <f>G12/G11</f>
        <v>0.64552149996247776</v>
      </c>
      <c r="J12">
        <f>H12/H11</f>
        <v>0.59459765560222666</v>
      </c>
      <c r="K12">
        <f>STDEV(B12:D12)/SQRT(3)</f>
        <v>1.0765565182497454E-3</v>
      </c>
      <c r="Q12">
        <v>0</v>
      </c>
      <c r="R12">
        <v>0</v>
      </c>
    </row>
    <row r="13" spans="1:19" x14ac:dyDescent="0.15">
      <c r="B13">
        <v>1.19696495563E-2</v>
      </c>
      <c r="C13">
        <v>1.08509759605E-2</v>
      </c>
      <c r="D13">
        <v>1.29E-2</v>
      </c>
      <c r="F13" t="s">
        <v>12</v>
      </c>
      <c r="G13">
        <f>AVERAGE(B13:D13)</f>
        <v>1.1906875172266665E-2</v>
      </c>
      <c r="H13">
        <f>STDEV(B13:D13)</f>
        <v>1.0259533839703917E-3</v>
      </c>
      <c r="I13">
        <f>G13/G11</f>
        <v>0.65017769081689425</v>
      </c>
      <c r="J13">
        <f>H13/H11</f>
        <v>0.32715484669098127</v>
      </c>
      <c r="K13">
        <f>STDEV(B13:D13)/SQRT(3)</f>
        <v>5.9233446241131315E-4</v>
      </c>
      <c r="Q13">
        <v>0</v>
      </c>
      <c r="R13">
        <v>0</v>
      </c>
    </row>
    <row r="14" spans="1:19" x14ac:dyDescent="0.15">
      <c r="Q14">
        <v>0</v>
      </c>
      <c r="R14">
        <v>0</v>
      </c>
    </row>
    <row r="15" spans="1:19" x14ac:dyDescent="0.15">
      <c r="B15">
        <v>5.8900000000000001E-2</v>
      </c>
      <c r="C15">
        <v>6.08E-2</v>
      </c>
      <c r="D15">
        <v>6.0130000000000003E-2</v>
      </c>
      <c r="F15" t="s">
        <v>13</v>
      </c>
      <c r="G15">
        <f>AVERAGE(B15:D15)</f>
        <v>5.9943333333333328E-2</v>
      </c>
      <c r="H15">
        <f>STDEV(B15:D15)</f>
        <v>9.6365623192782429E-4</v>
      </c>
      <c r="I15">
        <f>G15/G15</f>
        <v>1</v>
      </c>
      <c r="J15">
        <f>H15/H15</f>
        <v>1</v>
      </c>
      <c r="K15">
        <f>STDEV(B15:D15)/SQRT(3)</f>
        <v>5.5636718490978984E-4</v>
      </c>
      <c r="Q15">
        <v>0</v>
      </c>
      <c r="R15">
        <v>0</v>
      </c>
    </row>
    <row r="16" spans="1:19" x14ac:dyDescent="0.15">
      <c r="B16">
        <v>3.3090000000000001E-2</v>
      </c>
      <c r="C16">
        <v>2.4080000000000001E-2</v>
      </c>
      <c r="D16">
        <v>2.3630000000000002E-2</v>
      </c>
      <c r="F16" t="s">
        <v>11</v>
      </c>
      <c r="G16">
        <f>AVERAGE(B16:D16)</f>
        <v>2.6933333333333333E-2</v>
      </c>
      <c r="H16">
        <f>STDEV(B16:D16)</f>
        <v>5.3365750564695856E-3</v>
      </c>
      <c r="I16">
        <f>G16/G15</f>
        <v>0.44931324028248903</v>
      </c>
      <c r="J16">
        <f>H16/H15</f>
        <v>5.5378410678604766</v>
      </c>
      <c r="K16">
        <f>STDEV(B16:D16)/SQRT(3)</f>
        <v>3.0810730454033579E-3</v>
      </c>
      <c r="Q16">
        <v>0</v>
      </c>
      <c r="R16">
        <v>0</v>
      </c>
    </row>
    <row r="17" spans="1:19" x14ac:dyDescent="0.15">
      <c r="B17">
        <v>2.87E-2</v>
      </c>
      <c r="C17">
        <v>2.6499999999999999E-2</v>
      </c>
      <c r="D17">
        <v>2.7539999999999999E-2</v>
      </c>
      <c r="F17" t="s">
        <v>12</v>
      </c>
      <c r="G17">
        <f>AVERAGE(B17:D17)</f>
        <v>2.7579999999999997E-2</v>
      </c>
      <c r="H17">
        <f>STDEV(B17:D17)</f>
        <v>1.1005453193758087E-3</v>
      </c>
      <c r="I17">
        <f>G17/G15</f>
        <v>0.46010120669521215</v>
      </c>
      <c r="J17">
        <f>H17/H15</f>
        <v>1.142051784560282</v>
      </c>
      <c r="K17">
        <f>STDEV(B17:D17)/SQRT(3)</f>
        <v>6.3540013639700583E-4</v>
      </c>
      <c r="Q17">
        <v>0</v>
      </c>
      <c r="R17">
        <v>0</v>
      </c>
    </row>
    <row r="18" spans="1:19" x14ac:dyDescent="0.15">
      <c r="Q18">
        <v>0</v>
      </c>
      <c r="R18">
        <v>0</v>
      </c>
    </row>
    <row r="19" spans="1:19" x14ac:dyDescent="0.15">
      <c r="Q19">
        <v>0</v>
      </c>
      <c r="R19">
        <v>0</v>
      </c>
    </row>
    <row r="20" spans="1:19" x14ac:dyDescent="0.15">
      <c r="A20" t="s">
        <v>16</v>
      </c>
      <c r="B20" t="s">
        <v>2</v>
      </c>
      <c r="C20" t="s">
        <v>3</v>
      </c>
      <c r="D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N20" t="s">
        <v>10</v>
      </c>
      <c r="O20" t="s">
        <v>11</v>
      </c>
      <c r="P20" t="s">
        <v>12</v>
      </c>
      <c r="Q20" t="e">
        <v>#VALUE!</v>
      </c>
      <c r="R20" t="e">
        <v>#VALUE!</v>
      </c>
      <c r="S20" t="s">
        <v>16</v>
      </c>
    </row>
    <row r="21" spans="1:19" x14ac:dyDescent="0.15">
      <c r="B21">
        <v>1.3034421497958E-2</v>
      </c>
      <c r="C21">
        <v>2.1423354392331999E-2</v>
      </c>
      <c r="D21">
        <v>1.1799868018306001E-2</v>
      </c>
      <c r="F21" t="s">
        <v>13</v>
      </c>
      <c r="G21">
        <f>AVERAGE(B21:D21)</f>
        <v>1.5419214636198665E-2</v>
      </c>
      <c r="H21">
        <f>STDEV(B21:D21)</f>
        <v>5.2362487748306794E-3</v>
      </c>
      <c r="I21">
        <f>G21/G21</f>
        <v>1</v>
      </c>
      <c r="J21">
        <f>H21/H21</f>
        <v>1</v>
      </c>
      <c r="K21">
        <f>STDEV(B21:D21)/SQRT(3)</f>
        <v>3.0231496396923409E-3</v>
      </c>
      <c r="M21" t="s">
        <v>17</v>
      </c>
      <c r="N21">
        <v>1</v>
      </c>
      <c r="O21">
        <v>0.54225223444003157</v>
      </c>
      <c r="P21">
        <v>0.64429282735688531</v>
      </c>
      <c r="Q21">
        <v>0.45774776555996843</v>
      </c>
      <c r="R21">
        <v>0.35570717264311469</v>
      </c>
    </row>
    <row r="22" spans="1:19" x14ac:dyDescent="0.15">
      <c r="B22">
        <v>7.0958499956008999E-3</v>
      </c>
      <c r="C22">
        <v>8.8400148035465993E-3</v>
      </c>
      <c r="D22">
        <v>9.1474459702200004E-3</v>
      </c>
      <c r="F22" t="s">
        <v>11</v>
      </c>
      <c r="G22">
        <f>AVERAGE(B22:D22)</f>
        <v>8.3611035897891654E-3</v>
      </c>
      <c r="H22">
        <f>STDEV(B22:D22)</f>
        <v>1.106471180720622E-3</v>
      </c>
      <c r="I22">
        <f>G22/G21</f>
        <v>0.54225223444003157</v>
      </c>
      <c r="J22">
        <f>H22/H21</f>
        <v>0.21130989536615383</v>
      </c>
      <c r="K22">
        <f>STDEV(B22:D22)/SQRT(3)</f>
        <v>6.3882143403961417E-4</v>
      </c>
      <c r="N22">
        <v>1</v>
      </c>
      <c r="O22">
        <v>0.52950514531896042</v>
      </c>
      <c r="P22">
        <v>0.57074388814329458</v>
      </c>
      <c r="Q22">
        <v>0.47049485468103958</v>
      </c>
      <c r="R22">
        <v>0.42925611185670542</v>
      </c>
    </row>
    <row r="23" spans="1:19" x14ac:dyDescent="0.15">
      <c r="B23">
        <v>8.9742058984143298E-3</v>
      </c>
      <c r="C23">
        <v>7.5988667766584885E-3</v>
      </c>
      <c r="D23">
        <v>1.3230395505664501E-2</v>
      </c>
      <c r="F23" t="s">
        <v>12</v>
      </c>
      <c r="G23">
        <f>AVERAGE(B23:D23)</f>
        <v>9.9344893935791063E-3</v>
      </c>
      <c r="H23">
        <f>STDEV(B23:D23)</f>
        <v>2.9360070248075749E-3</v>
      </c>
      <c r="I23">
        <f>G23/G21</f>
        <v>0.64429282735688531</v>
      </c>
      <c r="J23">
        <f>H23/H21</f>
        <v>0.56070808532249583</v>
      </c>
      <c r="K23">
        <f>STDEV(B23:D23)/SQRT(3)</f>
        <v>1.6951044461152858E-3</v>
      </c>
      <c r="N23">
        <v>1</v>
      </c>
      <c r="O23">
        <v>0.51099773424690598</v>
      </c>
      <c r="P23">
        <v>0.64129032359167437</v>
      </c>
      <c r="Q23">
        <v>0.48900226575309402</v>
      </c>
      <c r="R23">
        <v>0.35870967640832563</v>
      </c>
    </row>
    <row r="24" spans="1:19" x14ac:dyDescent="0.15">
      <c r="N24">
        <v>1</v>
      </c>
      <c r="O24">
        <v>0.53593528017387593</v>
      </c>
      <c r="P24">
        <v>0.59032790404073066</v>
      </c>
      <c r="Q24">
        <v>0.46406471982612407</v>
      </c>
      <c r="R24">
        <v>0.40967209595926934</v>
      </c>
    </row>
    <row r="25" spans="1:19" x14ac:dyDescent="0.15">
      <c r="B25">
        <v>6.886906974228818E-2</v>
      </c>
      <c r="C25">
        <v>6.886906974228818E-2</v>
      </c>
      <c r="D25">
        <v>0.14762408267869201</v>
      </c>
      <c r="F25" t="s">
        <v>13</v>
      </c>
      <c r="G25">
        <f>AVERAGE(B25:D25)</f>
        <v>9.5120740721089447E-2</v>
      </c>
      <c r="H25">
        <f>STDEV(B25:D25)</f>
        <v>4.5469227918865242E-2</v>
      </c>
      <c r="I25">
        <f>G25/G25</f>
        <v>1</v>
      </c>
      <c r="J25">
        <f>H25/H25</f>
        <v>1</v>
      </c>
      <c r="K25">
        <f>STDEV(B25:D25)/SQRT(3)</f>
        <v>2.6251670978801295E-2</v>
      </c>
      <c r="Q25">
        <v>0</v>
      </c>
      <c r="R25">
        <v>0</v>
      </c>
    </row>
    <row r="26" spans="1:19" x14ac:dyDescent="0.15">
      <c r="B26">
        <v>4.1234622211652909E-2</v>
      </c>
      <c r="C26">
        <v>4.7366142703449979E-2</v>
      </c>
      <c r="D26">
        <v>6.25E-2</v>
      </c>
      <c r="F26" t="s">
        <v>12</v>
      </c>
      <c r="G26">
        <f>AVERAGE(B26:D26)</f>
        <v>5.0366921638367625E-2</v>
      </c>
      <c r="H26">
        <f>STDEV(B26:D26)</f>
        <v>1.0945664839673576E-2</v>
      </c>
      <c r="I26">
        <f>G26/G25</f>
        <v>0.52950514531896042</v>
      </c>
      <c r="J26">
        <f>H26/H25</f>
        <v>0.24072686827242576</v>
      </c>
      <c r="K26">
        <f>STDEV(B26:D26)/SQRT(3)</f>
        <v>6.3194825416449619E-3</v>
      </c>
      <c r="Q26">
        <v>0</v>
      </c>
      <c r="R26">
        <v>0</v>
      </c>
    </row>
    <row r="27" spans="1:19" x14ac:dyDescent="0.15">
      <c r="B27">
        <v>4.7204705103003897E-2</v>
      </c>
      <c r="C27">
        <v>6.4196678164398099E-2</v>
      </c>
      <c r="D27">
        <v>5.14673609392724E-2</v>
      </c>
      <c r="F27" t="s">
        <v>18</v>
      </c>
      <c r="G27">
        <f>AVERAGE(B27:D27)</f>
        <v>5.4289581402224805E-2</v>
      </c>
      <c r="H27">
        <f>STDEV(B27:D27)</f>
        <v>8.8405589973664135E-3</v>
      </c>
      <c r="I27">
        <f>G27/G25</f>
        <v>0.57074388814329458</v>
      </c>
      <c r="J27">
        <f>H27/H25</f>
        <v>0.19442949445153113</v>
      </c>
      <c r="K27">
        <f>STDEV(B27:D27)/SQRT(3)</f>
        <v>5.1040991169162674E-3</v>
      </c>
      <c r="M27" t="s">
        <v>5</v>
      </c>
      <c r="N27">
        <f>AVERAGE(I21,I25,I29,I33)</f>
        <v>1</v>
      </c>
      <c r="O27">
        <f>AVERAGE(I22,I26,I30,I34)</f>
        <v>0.52967259854494353</v>
      </c>
      <c r="P27">
        <f>AVERAGE(I23,I27,I31,I35)</f>
        <v>0.61166373578314626</v>
      </c>
      <c r="Q27" s="3">
        <v>0.47032740145505647</v>
      </c>
      <c r="R27" s="3">
        <v>0.38833626421685374</v>
      </c>
    </row>
    <row r="28" spans="1:19" x14ac:dyDescent="0.15">
      <c r="M28" t="s">
        <v>9</v>
      </c>
      <c r="N28">
        <f>AVERAGE(K21,K25,K29,K33)</f>
        <v>1.0483382302236478E-2</v>
      </c>
      <c r="O28">
        <f>AVERAGE(K22,K26,K30,K34)</f>
        <v>2.7737091347228488E-3</v>
      </c>
      <c r="P28">
        <f>AVERAGE(K23,K27,K31,K35)</f>
        <v>4.9011673991412189E-3</v>
      </c>
      <c r="Q28">
        <v>7.7096731675136299E-3</v>
      </c>
      <c r="R28">
        <v>5.5822149030952594E-3</v>
      </c>
    </row>
    <row r="29" spans="1:19" x14ac:dyDescent="0.15">
      <c r="B29">
        <v>0.16840419710821128</v>
      </c>
      <c r="C29">
        <v>0.16840419710821128</v>
      </c>
      <c r="D29">
        <v>0.14762408267869151</v>
      </c>
      <c r="F29" t="s">
        <v>13</v>
      </c>
      <c r="G29">
        <f>AVERAGE(B29:D29)</f>
        <v>0.16147749229837136</v>
      </c>
      <c r="H29">
        <f>STDEV(B29:D29)</f>
        <v>1.1997404659674466E-2</v>
      </c>
      <c r="I29">
        <f>G29/G29</f>
        <v>1</v>
      </c>
      <c r="J29">
        <f>H29/H29</f>
        <v>1</v>
      </c>
      <c r="K29">
        <f>STDEV(B29:D29)/SQRT(3)</f>
        <v>6.926704809839924E-3</v>
      </c>
      <c r="Q29">
        <v>0</v>
      </c>
      <c r="R29">
        <v>0</v>
      </c>
    </row>
    <row r="30" spans="1:19" x14ac:dyDescent="0.15">
      <c r="B30">
        <v>8.56072927264417E-2</v>
      </c>
      <c r="C30">
        <v>8.2469244423305818E-2</v>
      </c>
      <c r="D30">
        <v>7.9467360939272397E-2</v>
      </c>
      <c r="F30" t="s">
        <v>11</v>
      </c>
      <c r="G30">
        <f>AVERAGE(B30:D30)</f>
        <v>8.2514632696339976E-2</v>
      </c>
      <c r="H30">
        <f>STDEV(B30:D30)</f>
        <v>3.0702175263765557E-3</v>
      </c>
      <c r="I30">
        <f>G30/G29</f>
        <v>0.51099773424690598</v>
      </c>
      <c r="J30">
        <f>H30/H29</f>
        <v>0.25590680763616602</v>
      </c>
      <c r="K30">
        <f>STDEV(B30:D30)/SQRT(3)</f>
        <v>1.7725909153242115E-3</v>
      </c>
      <c r="N30">
        <f>N28/4</f>
        <v>2.6208455755591196E-3</v>
      </c>
      <c r="O30">
        <f>O28/4</f>
        <v>6.9342728368071221E-4</v>
      </c>
      <c r="P30">
        <f>P28/4</f>
        <v>1.2252918497853047E-3</v>
      </c>
      <c r="Q30">
        <v>1.9274182918784075E-3</v>
      </c>
      <c r="R30">
        <v>1.3955537257738149E-3</v>
      </c>
    </row>
    <row r="31" spans="1:19" x14ac:dyDescent="0.15">
      <c r="B31">
        <v>0.11002065930634999</v>
      </c>
      <c r="C31">
        <v>0.109391200560034</v>
      </c>
      <c r="D31">
        <v>9.1249999999999998E-2</v>
      </c>
      <c r="F31" t="s">
        <v>12</v>
      </c>
      <c r="G31">
        <f>AVERAGE(B31:D31)</f>
        <v>0.10355395328879467</v>
      </c>
      <c r="H31">
        <f>STDEV(B31:D31)</f>
        <v>1.0660183135291778E-2</v>
      </c>
      <c r="I31">
        <f>G31/G29</f>
        <v>0.64129032359167437</v>
      </c>
      <c r="J31">
        <f>H31/H29</f>
        <v>0.88854076674788329</v>
      </c>
      <c r="K31">
        <f>STDEV(B31:D31)/SQRT(3)</f>
        <v>6.1546596027714168E-3</v>
      </c>
      <c r="Q31">
        <v>0</v>
      </c>
      <c r="R31">
        <v>0</v>
      </c>
    </row>
    <row r="32" spans="1:19" x14ac:dyDescent="0.15">
      <c r="Q32">
        <v>0</v>
      </c>
      <c r="R32">
        <v>0</v>
      </c>
    </row>
    <row r="33" spans="1:19" x14ac:dyDescent="0.15">
      <c r="B33">
        <v>8.8690697422882006E-2</v>
      </c>
      <c r="C33">
        <v>6.9069742288199995E-2</v>
      </c>
      <c r="D33">
        <v>7.6240826786919999E-2</v>
      </c>
      <c r="F33" t="s">
        <v>13</v>
      </c>
      <c r="G33">
        <f>AVERAGE(B33:D33)</f>
        <v>7.8000422166000671E-2</v>
      </c>
      <c r="H33">
        <f>STDEV(B33:D33)</f>
        <v>9.9281217771974833E-3</v>
      </c>
      <c r="I33">
        <f>G33/G33</f>
        <v>1</v>
      </c>
      <c r="J33">
        <f>H33/H33</f>
        <v>1</v>
      </c>
      <c r="K33">
        <f>STDEV(B33:D33)/SQRT(3)</f>
        <v>5.7320037806123528E-3</v>
      </c>
      <c r="Q33">
        <v>0</v>
      </c>
      <c r="R33">
        <v>0</v>
      </c>
    </row>
    <row r="34" spans="1:19" x14ac:dyDescent="0.15">
      <c r="B34">
        <v>4.5182530592733999E-2</v>
      </c>
      <c r="C34">
        <v>4.2977003728914498E-2</v>
      </c>
      <c r="D34">
        <v>3.7249999999999998E-2</v>
      </c>
      <c r="F34" t="s">
        <v>11</v>
      </c>
      <c r="G34">
        <f>AVERAGE(B34:D34)</f>
        <v>4.180317810721617E-2</v>
      </c>
      <c r="H34">
        <f>STDEV(B34:D34)</f>
        <v>4.0944670402607731E-3</v>
      </c>
      <c r="I34">
        <f>G34/G33</f>
        <v>0.53593528017387593</v>
      </c>
      <c r="J34">
        <f>H34/H33</f>
        <v>0.41241104129733608</v>
      </c>
      <c r="K34">
        <f>STDEV(B34:D34)/SQRT(3)</f>
        <v>2.3639416478826079E-3</v>
      </c>
      <c r="Q34">
        <v>0</v>
      </c>
      <c r="R34">
        <v>0</v>
      </c>
    </row>
    <row r="35" spans="1:19" x14ac:dyDescent="0.15">
      <c r="B35">
        <v>5.7204705103003899E-2</v>
      </c>
      <c r="C35">
        <v>3.4196678164398094E-2</v>
      </c>
      <c r="D35">
        <v>4.6736093927239999E-2</v>
      </c>
      <c r="F35" t="s">
        <v>12</v>
      </c>
      <c r="G35">
        <f>AVERAGE(B35:D35)</f>
        <v>4.6045825731547328E-2</v>
      </c>
      <c r="H35">
        <f>STDEV(B35:D35)</f>
        <v>1.1519534649385439E-2</v>
      </c>
      <c r="I35">
        <f>G35/G33</f>
        <v>0.59032790404073066</v>
      </c>
      <c r="J35">
        <f>H35/H33</f>
        <v>1.1602934480359668</v>
      </c>
      <c r="K35">
        <f>STDEV(B35:D35)/SQRT(3)</f>
        <v>6.6508064307619049E-3</v>
      </c>
      <c r="Q35">
        <v>0</v>
      </c>
      <c r="R35">
        <v>0</v>
      </c>
    </row>
    <row r="36" spans="1:19" x14ac:dyDescent="0.15">
      <c r="Q36">
        <v>0</v>
      </c>
      <c r="R36">
        <v>0</v>
      </c>
    </row>
    <row r="37" spans="1:19" x14ac:dyDescent="0.15">
      <c r="Q37">
        <v>0</v>
      </c>
      <c r="R37">
        <v>0</v>
      </c>
    </row>
    <row r="38" spans="1:19" x14ac:dyDescent="0.15">
      <c r="A38" t="s">
        <v>19</v>
      </c>
      <c r="B38" t="s">
        <v>2</v>
      </c>
      <c r="C38" t="s">
        <v>3</v>
      </c>
      <c r="D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N38" t="s">
        <v>10</v>
      </c>
      <c r="O38" t="s">
        <v>11</v>
      </c>
      <c r="P38" t="s">
        <v>12</v>
      </c>
      <c r="Q38" t="e">
        <v>#VALUE!</v>
      </c>
      <c r="R38" t="e">
        <v>#VALUE!</v>
      </c>
      <c r="S38" t="s">
        <v>19</v>
      </c>
    </row>
    <row r="39" spans="1:19" x14ac:dyDescent="0.15">
      <c r="B39">
        <v>2.9564301460174913E-2</v>
      </c>
      <c r="C39">
        <v>3.7943590137345162E-2</v>
      </c>
      <c r="D39">
        <v>3.2803646363220855E-2</v>
      </c>
      <c r="F39" t="s">
        <v>13</v>
      </c>
      <c r="G39">
        <f>AVERAGE(B39:D39)</f>
        <v>3.3437179320246979E-2</v>
      </c>
      <c r="H39">
        <f>STDEV(B39:D39)</f>
        <v>4.2254162741163243E-3</v>
      </c>
      <c r="I39">
        <f>G39/G39</f>
        <v>1</v>
      </c>
      <c r="J39">
        <f>H39/H39</f>
        <v>1</v>
      </c>
      <c r="K39">
        <f>STDEV(B39:D39)/SQRT(3)</f>
        <v>2.4395452232992853E-3</v>
      </c>
      <c r="M39" t="s">
        <v>20</v>
      </c>
      <c r="N39">
        <v>1</v>
      </c>
      <c r="O39">
        <v>0.56058296693235843</v>
      </c>
      <c r="P39">
        <v>0.56372120675390647</v>
      </c>
      <c r="Q39">
        <v>0.43941703306764157</v>
      </c>
      <c r="R39">
        <v>0.43627879324609353</v>
      </c>
    </row>
    <row r="40" spans="1:19" x14ac:dyDescent="0.15">
      <c r="B40">
        <v>2.0905118043532976E-2</v>
      </c>
      <c r="C40">
        <v>1.6746460352129556E-2</v>
      </c>
      <c r="D40">
        <v>1.8581361171917516E-2</v>
      </c>
      <c r="F40" t="s">
        <v>11</v>
      </c>
      <c r="G40">
        <f>AVERAGE(B40:D40)</f>
        <v>1.8744313189193351E-2</v>
      </c>
      <c r="H40">
        <f>STDEV(B40:D40)</f>
        <v>2.0841121535363455E-3</v>
      </c>
      <c r="I40">
        <f>G40/G39</f>
        <v>0.56058296693235843</v>
      </c>
      <c r="J40">
        <f>H40/H39</f>
        <v>0.49323238666519381</v>
      </c>
      <c r="K40">
        <f>STDEV(B40:D40)/SQRT(3)</f>
        <v>1.2032627128655798E-3</v>
      </c>
      <c r="N40">
        <v>1</v>
      </c>
      <c r="O40">
        <v>0.60602310966030171</v>
      </c>
      <c r="P40">
        <v>0.61405282422198948</v>
      </c>
      <c r="Q40">
        <v>0.39397689033969829</v>
      </c>
      <c r="R40">
        <v>0.38594717577801052</v>
      </c>
    </row>
    <row r="41" spans="1:19" x14ac:dyDescent="0.15">
      <c r="B41">
        <v>1.832554608174811E-2</v>
      </c>
      <c r="C41">
        <v>1.9640833976903548E-2</v>
      </c>
      <c r="D41">
        <v>1.8581361171917516E-2</v>
      </c>
      <c r="F41" t="s">
        <v>12</v>
      </c>
      <c r="G41">
        <f>AVERAGE(B41:D41)</f>
        <v>1.8849247076856392E-2</v>
      </c>
      <c r="H41">
        <f>STDEV(B41:D41)</f>
        <v>6.973648294359957E-4</v>
      </c>
      <c r="I41">
        <f>G41/G39</f>
        <v>0.56372120675390647</v>
      </c>
      <c r="J41">
        <f>H41/H39</f>
        <v>0.16504050351390243</v>
      </c>
      <c r="K41">
        <f>STDEV(B41:D41)/SQRT(3)</f>
        <v>4.0262377199824963E-4</v>
      </c>
      <c r="N41">
        <v>1</v>
      </c>
      <c r="O41">
        <v>0.53818244421308115</v>
      </c>
      <c r="P41">
        <v>0.55040255069009902</v>
      </c>
      <c r="Q41">
        <v>0.46181755578691885</v>
      </c>
      <c r="R41">
        <v>0.44959744930990098</v>
      </c>
    </row>
    <row r="42" spans="1:19" x14ac:dyDescent="0.15">
      <c r="Q42">
        <v>0</v>
      </c>
      <c r="R42">
        <v>0</v>
      </c>
    </row>
    <row r="43" spans="1:19" x14ac:dyDescent="0.15">
      <c r="B43">
        <v>8.3255460817480993E-3</v>
      </c>
      <c r="C43">
        <v>9.4203736538340608E-3</v>
      </c>
      <c r="D43">
        <v>8.4314705976908568E-3</v>
      </c>
      <c r="F43" t="s">
        <v>13</v>
      </c>
      <c r="G43">
        <f>AVERAGE(B43:D43)</f>
        <v>8.7257967777576717E-3</v>
      </c>
      <c r="H43">
        <f>STDEV(B43:D43)</f>
        <v>6.0384830740381555E-4</v>
      </c>
      <c r="I43">
        <f>G43/G43</f>
        <v>1</v>
      </c>
      <c r="J43">
        <f>H43/H43</f>
        <v>1</v>
      </c>
      <c r="K43">
        <f>STDEV(B43:D43)/SQRT(3)</f>
        <v>3.4863198282929279E-4</v>
      </c>
      <c r="Q43">
        <v>0</v>
      </c>
      <c r="R43">
        <v>0</v>
      </c>
    </row>
    <row r="44" spans="1:19" x14ac:dyDescent="0.15">
      <c r="B44">
        <v>5.2626311596316033E-3</v>
      </c>
      <c r="C44">
        <v>5.7588641300433587E-3</v>
      </c>
      <c r="D44">
        <v>4.8426082028866727E-3</v>
      </c>
      <c r="F44" t="s">
        <v>11</v>
      </c>
      <c r="G44">
        <f>AVERAGE(B44:D44)</f>
        <v>5.2880344975205452E-3</v>
      </c>
      <c r="H44">
        <f>STDEV(B44:D44)</f>
        <v>4.5865589301170476E-4</v>
      </c>
      <c r="I44">
        <f>G44/G43</f>
        <v>0.60602310966030171</v>
      </c>
      <c r="J44">
        <f>H44/H43</f>
        <v>0.75955482095105831</v>
      </c>
      <c r="K44">
        <f>STDEV(B44:D44)/SQRT(3)</f>
        <v>2.6480510329571596E-4</v>
      </c>
      <c r="M44" t="s">
        <v>5</v>
      </c>
      <c r="N44">
        <f>AVERAGE(I39,I43,I47)</f>
        <v>1</v>
      </c>
      <c r="O44">
        <f>AVERAGE(I40,I44,I48)</f>
        <v>0.56826284026858043</v>
      </c>
      <c r="P44">
        <f>AVERAGE(I41,I45,I49)</f>
        <v>0.57605886055533162</v>
      </c>
      <c r="Q44" s="3">
        <v>0.43173715973141957</v>
      </c>
      <c r="R44" s="3">
        <v>0.42394113944466838</v>
      </c>
    </row>
    <row r="45" spans="1:19" x14ac:dyDescent="0.15">
      <c r="B45">
        <v>5.4105838598082967E-3</v>
      </c>
      <c r="C45">
        <v>4.7429487671681548E-3</v>
      </c>
      <c r="D45">
        <v>5.9207678379312491E-3</v>
      </c>
      <c r="F45" t="s">
        <v>12</v>
      </c>
      <c r="G45">
        <f>AVERAGE(B45:D45)</f>
        <v>5.3581001549692338E-3</v>
      </c>
      <c r="H45">
        <f>STDEV(B45:D45)</f>
        <v>5.9066093938784801E-4</v>
      </c>
      <c r="I45">
        <f>G45/G43</f>
        <v>0.61405282422198948</v>
      </c>
      <c r="J45">
        <f>H45/H43</f>
        <v>0.97816112448395309</v>
      </c>
      <c r="K45">
        <f>STDEV(B45:D45)/SQRT(3)</f>
        <v>3.4101825235537131E-4</v>
      </c>
      <c r="M45" t="s">
        <v>9</v>
      </c>
      <c r="N45">
        <f>AVERAGE(K39,K43,K47)</f>
        <v>1.8328042720687631E-3</v>
      </c>
      <c r="O45">
        <f>AVERAGE(K40,K44,K48)</f>
        <v>5.5620440578479122E-4</v>
      </c>
      <c r="P45">
        <f>AVERAGE(K41,K45,K49)</f>
        <v>4.1226627529524195E-4</v>
      </c>
      <c r="Q45">
        <v>1.2765998662839719E-3</v>
      </c>
      <c r="R45">
        <v>1.4205379967735211E-3</v>
      </c>
    </row>
    <row r="46" spans="1:19" x14ac:dyDescent="0.15">
      <c r="Q46">
        <v>0</v>
      </c>
      <c r="R46">
        <v>0</v>
      </c>
    </row>
    <row r="47" spans="1:19" x14ac:dyDescent="0.15">
      <c r="B47">
        <v>1.871060475967078E-2</v>
      </c>
      <c r="C47">
        <v>1.0237448467643472E-2</v>
      </c>
      <c r="D47">
        <v>1.0972225591703093E-2</v>
      </c>
      <c r="F47" t="s">
        <v>13</v>
      </c>
      <c r="G47">
        <f>AVERAGE(B47:D47)</f>
        <v>1.3306759606339114E-2</v>
      </c>
      <c r="H47">
        <f>STDEV(B47:D47)</f>
        <v>4.6942657771370296E-3</v>
      </c>
      <c r="I47">
        <f>G47/G47</f>
        <v>1</v>
      </c>
      <c r="J47">
        <f>H47/H47</f>
        <v>1</v>
      </c>
      <c r="K47">
        <f>STDEV(B47:D47)/SQRT(3)</f>
        <v>2.7102356100777119E-3</v>
      </c>
      <c r="N47">
        <f>N45/3</f>
        <v>6.1093475735625436E-4</v>
      </c>
      <c r="O47">
        <f>O45/3</f>
        <v>1.8540146859493041E-4</v>
      </c>
      <c r="P47">
        <f>P45/3</f>
        <v>1.3742209176508064E-4</v>
      </c>
      <c r="Q47">
        <v>4.2553328876132395E-4</v>
      </c>
      <c r="R47">
        <v>4.7351266559117369E-4</v>
      </c>
    </row>
    <row r="48" spans="1:19" x14ac:dyDescent="0.15">
      <c r="B48">
        <v>7.4942509322286372E-3</v>
      </c>
      <c r="C48">
        <v>7.1889660205068477E-3</v>
      </c>
      <c r="D48">
        <v>6.8011762757509602E-3</v>
      </c>
      <c r="F48" t="s">
        <v>11</v>
      </c>
      <c r="G48">
        <f>AVERAGE(B48:D48)</f>
        <v>7.161464409495482E-3</v>
      </c>
      <c r="H48">
        <f>STDEV(B48:D48)</f>
        <v>3.4735482409069528E-4</v>
      </c>
      <c r="I48">
        <f>G48/G47</f>
        <v>0.53818244421308115</v>
      </c>
      <c r="J48">
        <f>H48/H47</f>
        <v>7.3995559813092304E-2</v>
      </c>
      <c r="K48">
        <f>STDEV(B48:D48)/SQRT(3)</f>
        <v>2.0054540119307803E-4</v>
      </c>
      <c r="Q48">
        <v>0</v>
      </c>
      <c r="R48">
        <v>0</v>
      </c>
    </row>
    <row r="49" spans="1:19" x14ac:dyDescent="0.15">
      <c r="B49">
        <v>7.704943003854374E-3</v>
      </c>
      <c r="C49">
        <v>7.9215584358596023E-3</v>
      </c>
      <c r="D49">
        <v>6.3457218465331026E-3</v>
      </c>
      <c r="F49" t="s">
        <v>12</v>
      </c>
      <c r="G49">
        <f>AVERAGE(B49:D49)</f>
        <v>7.3240744287490257E-3</v>
      </c>
      <c r="H49">
        <f>STDEV(B49:D49)</f>
        <v>8.5417263635176658E-4</v>
      </c>
      <c r="I49">
        <f>G49/G47</f>
        <v>0.55040255069009902</v>
      </c>
      <c r="J49">
        <f>H49/H47</f>
        <v>0.18196085967520892</v>
      </c>
      <c r="K49">
        <f>STDEV(B49:D49)/SQRT(3)</f>
        <v>4.9315680153210481E-4</v>
      </c>
      <c r="Q49">
        <v>0</v>
      </c>
      <c r="R49">
        <v>0</v>
      </c>
    </row>
    <row r="50" spans="1:19" x14ac:dyDescent="0.15">
      <c r="Q50">
        <v>0</v>
      </c>
      <c r="R50">
        <v>0</v>
      </c>
    </row>
    <row r="51" spans="1:19" x14ac:dyDescent="0.15">
      <c r="Q51">
        <v>0</v>
      </c>
      <c r="R51">
        <v>0</v>
      </c>
    </row>
    <row r="52" spans="1:19" x14ac:dyDescent="0.15">
      <c r="A52" t="s">
        <v>21</v>
      </c>
      <c r="B52" t="s">
        <v>2</v>
      </c>
      <c r="C52" t="s">
        <v>3</v>
      </c>
      <c r="D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N52" t="s">
        <v>10</v>
      </c>
      <c r="O52" t="s">
        <v>11</v>
      </c>
      <c r="P52" t="s">
        <v>12</v>
      </c>
      <c r="Q52" t="e">
        <v>#VALUE!</v>
      </c>
      <c r="R52" t="e">
        <v>#VALUE!</v>
      </c>
      <c r="S52" t="s">
        <v>21</v>
      </c>
    </row>
    <row r="53" spans="1:19" x14ac:dyDescent="0.15">
      <c r="B53">
        <v>1.0096506489355422E-2</v>
      </c>
      <c r="C53">
        <v>1.0672189505893713E-2</v>
      </c>
      <c r="D53">
        <v>2.4348893114390636E-2</v>
      </c>
      <c r="F53" t="s">
        <v>13</v>
      </c>
      <c r="G53">
        <f>AVERAGE(B53:D53)</f>
        <v>1.5039196369879923E-2</v>
      </c>
      <c r="H53">
        <f>STDEV(B53:D53)</f>
        <v>8.0675704422054888E-3</v>
      </c>
      <c r="I53">
        <f>G53/G53</f>
        <v>1</v>
      </c>
      <c r="J53">
        <f>H53/H53</f>
        <v>1</v>
      </c>
      <c r="K53">
        <f>STDEV(B53:D53)/SQRT(3)</f>
        <v>4.6578139665136072E-3</v>
      </c>
      <c r="M53" t="s">
        <v>22</v>
      </c>
      <c r="N53">
        <v>1</v>
      </c>
      <c r="O53">
        <v>0.58313252804813664</v>
      </c>
      <c r="P53">
        <v>0.65858350262885335</v>
      </c>
      <c r="Q53">
        <v>0.41686747195186336</v>
      </c>
      <c r="R53">
        <v>0.34141649737114665</v>
      </c>
    </row>
    <row r="54" spans="1:19" x14ac:dyDescent="0.15">
      <c r="B54">
        <v>8.7288057661891964E-3</v>
      </c>
      <c r="C54">
        <v>8.6685115005300534E-3</v>
      </c>
      <c r="D54">
        <v>8.9122165302220682E-3</v>
      </c>
      <c r="F54" t="s">
        <v>11</v>
      </c>
      <c r="G54">
        <f>AVERAGE(B54:D54)</f>
        <v>8.7698445989804388E-3</v>
      </c>
      <c r="H54">
        <f>STDEV(B54:D54)</f>
        <v>1.2692980233951028E-4</v>
      </c>
      <c r="I54">
        <f>G54/G53</f>
        <v>0.58313252804813664</v>
      </c>
      <c r="J54">
        <f>H54/H53</f>
        <v>1.5733336727433715E-2</v>
      </c>
      <c r="K54">
        <f>STDEV(B54:D54)/SQRT(3)</f>
        <v>7.3282955548902259E-5</v>
      </c>
      <c r="N54">
        <v>1</v>
      </c>
      <c r="O54">
        <v>0.45712004698104652</v>
      </c>
      <c r="P54">
        <v>0.52698141803458809</v>
      </c>
      <c r="Q54">
        <v>0.54287995301895342</v>
      </c>
      <c r="R54">
        <v>0.47301858196541191</v>
      </c>
    </row>
    <row r="55" spans="1:19" x14ac:dyDescent="0.15">
      <c r="B55">
        <v>1.0598471308184951E-2</v>
      </c>
      <c r="C55">
        <v>9.2265051674181951E-3</v>
      </c>
      <c r="D55">
        <v>9.8887233903928173E-3</v>
      </c>
      <c r="F55" t="s">
        <v>12</v>
      </c>
      <c r="G55">
        <f>AVERAGE(B55:D55)</f>
        <v>9.9045666219986558E-3</v>
      </c>
      <c r="H55">
        <f>STDEV(B55:D55)</f>
        <v>6.8612027287013894E-4</v>
      </c>
      <c r="I55">
        <f>G55/G53</f>
        <v>0.65858350262885335</v>
      </c>
      <c r="J55">
        <f>H55/H53</f>
        <v>8.5046703686738362E-2</v>
      </c>
      <c r="K55">
        <f>STDEV(B55:D55)/SQRT(3)</f>
        <v>3.9613172423803421E-4</v>
      </c>
      <c r="N55">
        <v>1</v>
      </c>
      <c r="O55">
        <v>0.50443886662849258</v>
      </c>
      <c r="P55">
        <v>0.56492903322620514</v>
      </c>
      <c r="Q55">
        <v>0.49556113337150742</v>
      </c>
      <c r="R55">
        <v>0.43507096677379486</v>
      </c>
    </row>
    <row r="56" spans="1:19" x14ac:dyDescent="0.15">
      <c r="Q56">
        <v>0</v>
      </c>
      <c r="R56">
        <v>0</v>
      </c>
    </row>
    <row r="57" spans="1:19" x14ac:dyDescent="0.15">
      <c r="B57">
        <v>2.5964974821366001E-2</v>
      </c>
      <c r="C57">
        <v>2.6423354392332E-2</v>
      </c>
      <c r="D57">
        <v>2.2047051030039001E-2</v>
      </c>
      <c r="F57" t="s">
        <v>13</v>
      </c>
      <c r="G57">
        <f>AVERAGE(B57:D57)</f>
        <v>2.4811793414578998E-2</v>
      </c>
      <c r="H57">
        <f>STDEV(B57:D57)</f>
        <v>2.4052813343606373E-3</v>
      </c>
      <c r="I57">
        <f>G57/G57</f>
        <v>1</v>
      </c>
      <c r="J57">
        <f>H57/H57</f>
        <v>1</v>
      </c>
      <c r="K57">
        <f>STDEV(B57:D57)/SQRT(3)</f>
        <v>1.3886898258698964E-3</v>
      </c>
      <c r="Q57">
        <v>0</v>
      </c>
      <c r="R57">
        <v>0</v>
      </c>
    </row>
    <row r="58" spans="1:19" x14ac:dyDescent="0.15">
      <c r="B58">
        <v>1.13153920504168E-2</v>
      </c>
      <c r="C58">
        <v>1.0452559021766518E-2</v>
      </c>
      <c r="D58">
        <v>1.2257953441885801E-2</v>
      </c>
      <c r="F58" t="s">
        <v>11</v>
      </c>
      <c r="G58">
        <f>AVERAGE(B58:D58)</f>
        <v>1.1341968171356373E-2</v>
      </c>
      <c r="H58">
        <f>STDEV(B58:D58)</f>
        <v>9.0299057066096033E-4</v>
      </c>
      <c r="I58">
        <f>G58/G57</f>
        <v>0.45712004698104652</v>
      </c>
      <c r="J58">
        <f>H58/H57</f>
        <v>0.37541993851666827</v>
      </c>
      <c r="K58">
        <f>STDEV(B58:D58)/SQRT(3)</f>
        <v>5.2134184904679927E-4</v>
      </c>
      <c r="M58" t="s">
        <v>5</v>
      </c>
      <c r="N58">
        <f>AVERAGE(I53,I57,I61)</f>
        <v>1</v>
      </c>
      <c r="O58">
        <f>AVERAGE(I54,I58,I62)</f>
        <v>0.51489714721922519</v>
      </c>
      <c r="P58">
        <f>AVERAGE(I55,I59,I63)</f>
        <v>0.58349798462988212</v>
      </c>
      <c r="Q58" s="3">
        <v>0.48510285278077481</v>
      </c>
      <c r="R58" s="3">
        <v>0.41650201537011788</v>
      </c>
    </row>
    <row r="59" spans="1:19" x14ac:dyDescent="0.15">
      <c r="B59">
        <v>1.1517728260086719E-2</v>
      </c>
      <c r="C59">
        <v>1.3230395505664501E-2</v>
      </c>
      <c r="D59">
        <v>1.4477938467037059E-2</v>
      </c>
      <c r="F59" t="s">
        <v>12</v>
      </c>
      <c r="G59">
        <f>AVERAGE(B59:D59)</f>
        <v>1.3075354077596094E-2</v>
      </c>
      <c r="H59">
        <f>STDEV(B59:D59)</f>
        <v>1.4861828624521151E-3</v>
      </c>
      <c r="I59">
        <f>G59/G57</f>
        <v>0.52698141803458809</v>
      </c>
      <c r="J59">
        <f>H59/H57</f>
        <v>0.61788317284188565</v>
      </c>
      <c r="K59">
        <f>STDEV(B59:D59)/SQRT(3)</f>
        <v>8.5804807570173723E-4</v>
      </c>
      <c r="M59" t="s">
        <v>9</v>
      </c>
      <c r="N59">
        <f>AVERAGE(K53,K57,K61)</f>
        <v>2.5717054831118605E-3</v>
      </c>
      <c r="O59">
        <f>AVERAGE(K54,K58,K62)</f>
        <v>4.0207361801412812E-4</v>
      </c>
      <c r="P59">
        <f>AVERAGE(K55,K59,K63)</f>
        <v>7.0407595854716945E-4</v>
      </c>
      <c r="Q59">
        <v>2.1696318650977322E-3</v>
      </c>
      <c r="R59">
        <v>1.8676295245646912E-3</v>
      </c>
    </row>
    <row r="60" spans="1:19" x14ac:dyDescent="0.15">
      <c r="Q60">
        <v>0</v>
      </c>
      <c r="R60">
        <v>0</v>
      </c>
    </row>
    <row r="61" spans="1:19" x14ac:dyDescent="0.15">
      <c r="B61">
        <v>2.0964974821366E-2</v>
      </c>
      <c r="C61">
        <v>2.6423354392332E-2</v>
      </c>
      <c r="D61">
        <v>2.2047051030039001E-2</v>
      </c>
      <c r="F61" t="s">
        <v>13</v>
      </c>
      <c r="G61">
        <f>AVERAGE(B61:D61)</f>
        <v>2.3145126747912331E-2</v>
      </c>
      <c r="H61">
        <f>STDEV(B61:D61)</f>
        <v>2.8901218999934967E-3</v>
      </c>
      <c r="I61">
        <f>G61/G61</f>
        <v>1</v>
      </c>
      <c r="J61">
        <f>H61/H61</f>
        <v>1</v>
      </c>
      <c r="K61">
        <f>STDEV(B61:D61)/SQRT(3)</f>
        <v>1.6686126569520781E-3</v>
      </c>
      <c r="N61">
        <f>N59/3</f>
        <v>8.5723516103728683E-4</v>
      </c>
      <c r="O61">
        <f>O59/3</f>
        <v>1.3402453933804271E-4</v>
      </c>
      <c r="P61">
        <f>P59/3</f>
        <v>2.3469198618238983E-4</v>
      </c>
      <c r="Q61">
        <v>7.2321062169924412E-4</v>
      </c>
      <c r="R61">
        <v>6.2254317485489698E-4</v>
      </c>
    </row>
    <row r="62" spans="1:19" x14ac:dyDescent="0.15">
      <c r="B62">
        <v>1.2315392050416801E-2</v>
      </c>
      <c r="C62">
        <v>1.0452559021766518E-2</v>
      </c>
      <c r="D62">
        <v>1.2257953441885801E-2</v>
      </c>
      <c r="F62" t="s">
        <v>11</v>
      </c>
      <c r="G62">
        <f>AVERAGE(B62:D62)</f>
        <v>1.1675301504689706E-2</v>
      </c>
      <c r="H62">
        <f>STDEV(B62:D62)</f>
        <v>1.0593154313500619E-3</v>
      </c>
      <c r="I62">
        <f>G62/G61</f>
        <v>0.50443886662849258</v>
      </c>
      <c r="J62">
        <f>H62/H61</f>
        <v>0.36652967175967405</v>
      </c>
      <c r="K62">
        <f>STDEV(B62:D62)/SQRT(3)</f>
        <v>6.1159604944668281E-4</v>
      </c>
      <c r="Q62">
        <v>0</v>
      </c>
      <c r="R62">
        <v>0</v>
      </c>
    </row>
    <row r="63" spans="1:19" x14ac:dyDescent="0.15">
      <c r="B63">
        <v>1.1517728260086719E-2</v>
      </c>
      <c r="C63">
        <v>1.3230395505664501E-2</v>
      </c>
      <c r="D63">
        <v>1.4477938467037059E-2</v>
      </c>
      <c r="F63" t="s">
        <v>12</v>
      </c>
      <c r="G63">
        <f>AVERAGE(B63:D63)</f>
        <v>1.3075354077596094E-2</v>
      </c>
      <c r="H63">
        <f>STDEV(B63:D63)</f>
        <v>1.4861828624521151E-3</v>
      </c>
      <c r="I63">
        <f>G63/G61</f>
        <v>0.56492903322620514</v>
      </c>
      <c r="J63">
        <f>H63/H61</f>
        <v>0.51422843529729989</v>
      </c>
      <c r="K63">
        <f>STDEV(B63:D63)/SQRT(3)</f>
        <v>8.5804807570173723E-4</v>
      </c>
      <c r="Q63">
        <v>0</v>
      </c>
      <c r="R63">
        <v>0</v>
      </c>
    </row>
    <row r="64" spans="1:19" x14ac:dyDescent="0.15">
      <c r="Q64">
        <v>0</v>
      </c>
      <c r="R64">
        <v>0</v>
      </c>
    </row>
    <row r="65" spans="1:19" x14ac:dyDescent="0.15">
      <c r="Q65">
        <v>0</v>
      </c>
      <c r="R65">
        <v>0</v>
      </c>
    </row>
    <row r="66" spans="1:19" x14ac:dyDescent="0.15">
      <c r="A66" t="s">
        <v>23</v>
      </c>
      <c r="B66" t="s">
        <v>2</v>
      </c>
      <c r="C66" t="s">
        <v>3</v>
      </c>
      <c r="D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N66" t="s">
        <v>10</v>
      </c>
      <c r="O66" t="s">
        <v>11</v>
      </c>
      <c r="P66" t="s">
        <v>12</v>
      </c>
      <c r="Q66" t="e">
        <v>#VALUE!</v>
      </c>
      <c r="R66" t="e">
        <v>#VALUE!</v>
      </c>
      <c r="S66" t="s">
        <v>23</v>
      </c>
    </row>
    <row r="67" spans="1:19" x14ac:dyDescent="0.15">
      <c r="B67">
        <v>8.2020985541055996E-2</v>
      </c>
      <c r="C67">
        <v>7.2419038683099998E-2</v>
      </c>
      <c r="D67">
        <v>7.7516047149699993E-2</v>
      </c>
      <c r="F67" t="s">
        <v>13</v>
      </c>
      <c r="G67">
        <f>AVERAGE(B67:D67)</f>
        <v>7.7318690457951991E-2</v>
      </c>
      <c r="H67">
        <f>STDEV(B67:D67)</f>
        <v>4.804014791149799E-3</v>
      </c>
      <c r="I67">
        <f>G67/G67</f>
        <v>1</v>
      </c>
      <c r="J67">
        <f>H67/H67</f>
        <v>1</v>
      </c>
      <c r="K67">
        <f>STDEV(B67:D67)/SQRT(3)</f>
        <v>2.7735992328612805E-3</v>
      </c>
      <c r="M67" t="s">
        <v>24</v>
      </c>
      <c r="N67">
        <v>1</v>
      </c>
      <c r="O67">
        <v>0.67873582959789636</v>
      </c>
      <c r="P67">
        <v>0.49915645893102151</v>
      </c>
      <c r="Q67">
        <v>0.32126417040210364</v>
      </c>
      <c r="R67">
        <v>0.50084354106897844</v>
      </c>
    </row>
    <row r="68" spans="1:19" x14ac:dyDescent="0.15">
      <c r="B68">
        <v>5.7336804696363E-2</v>
      </c>
      <c r="C68">
        <v>5.4338938599999997E-2</v>
      </c>
      <c r="D68">
        <v>4.5761153237839997E-2</v>
      </c>
      <c r="F68" t="s">
        <v>11</v>
      </c>
      <c r="G68">
        <f>AVERAGE(B68:D68)</f>
        <v>5.2478965511401E-2</v>
      </c>
      <c r="H68">
        <f>STDEV(B68:D68)</f>
        <v>6.007790907649484E-3</v>
      </c>
      <c r="I68">
        <f>G68/G67</f>
        <v>0.67873582959789636</v>
      </c>
      <c r="J68">
        <f>H68/H67</f>
        <v>1.2505771045329299</v>
      </c>
      <c r="K68">
        <f>STDEV(B68:D68)/SQRT(3)</f>
        <v>3.468599697766416E-3</v>
      </c>
      <c r="N68">
        <v>1</v>
      </c>
      <c r="O68">
        <v>0.50947227482451396</v>
      </c>
      <c r="P68">
        <v>0.62253655241827821</v>
      </c>
      <c r="Q68">
        <v>0.49052772517548604</v>
      </c>
      <c r="R68">
        <v>0.37746344758172179</v>
      </c>
    </row>
    <row r="69" spans="1:19" x14ac:dyDescent="0.15">
      <c r="B69">
        <v>4.2393885232739681E-2</v>
      </c>
      <c r="C69">
        <v>3.8473262917028649E-2</v>
      </c>
      <c r="D69">
        <v>3.4915223064756883E-2</v>
      </c>
      <c r="F69" t="s">
        <v>12</v>
      </c>
      <c r="G69">
        <f>AVERAGE(B69:D69)</f>
        <v>3.8594123738175078E-2</v>
      </c>
      <c r="H69">
        <f>STDEV(B69:D69)</f>
        <v>3.7407956986810213E-3</v>
      </c>
      <c r="I69">
        <f>G69/G67</f>
        <v>0.49915645893102151</v>
      </c>
      <c r="J69">
        <f>H69/H67</f>
        <v>0.77868113678011686</v>
      </c>
      <c r="K69">
        <f>STDEV(B69:D69)/SQRT(3)</f>
        <v>2.159749403616882E-3</v>
      </c>
      <c r="N69">
        <v>1</v>
      </c>
      <c r="O69">
        <v>0.52435826427150534</v>
      </c>
      <c r="P69">
        <v>0.65843204942900069</v>
      </c>
      <c r="Q69">
        <v>0.47564173572849466</v>
      </c>
      <c r="R69">
        <v>0.34156795057099931</v>
      </c>
    </row>
    <row r="70" spans="1:19" x14ac:dyDescent="0.15">
      <c r="Q70">
        <v>0</v>
      </c>
      <c r="R70">
        <v>0</v>
      </c>
    </row>
    <row r="71" spans="1:19" x14ac:dyDescent="0.15">
      <c r="B71">
        <v>2.0964974821366E-2</v>
      </c>
      <c r="C71">
        <v>2.6423354392332E-2</v>
      </c>
      <c r="D71">
        <v>2.2047051030039001E-2</v>
      </c>
      <c r="F71" t="s">
        <v>13</v>
      </c>
      <c r="G71">
        <f>AVERAGE(B71:D71)</f>
        <v>2.3145126747912331E-2</v>
      </c>
      <c r="H71">
        <f>STDEV(B71:D71)</f>
        <v>2.8901218999934967E-3</v>
      </c>
      <c r="I71">
        <f>G71/G71</f>
        <v>1</v>
      </c>
      <c r="J71">
        <f>H71/H71</f>
        <v>1</v>
      </c>
      <c r="K71">
        <f>STDEV(B71:D71)/SQRT(3)</f>
        <v>1.6686126569520781E-3</v>
      </c>
      <c r="Q71">
        <v>0</v>
      </c>
      <c r="R71">
        <v>0</v>
      </c>
    </row>
    <row r="72" spans="1:19" x14ac:dyDescent="0.15">
      <c r="B72">
        <v>1.13153920504168E-2</v>
      </c>
      <c r="C72">
        <v>1.4525590217665E-2</v>
      </c>
      <c r="D72">
        <v>9.5344188580000003E-3</v>
      </c>
      <c r="F72" t="s">
        <v>11</v>
      </c>
      <c r="G72">
        <f>AVERAGE(B72:D72)</f>
        <v>1.17918003753606E-2</v>
      </c>
      <c r="H72">
        <f>STDEV(B72:D72)</f>
        <v>2.5294607240362241E-3</v>
      </c>
      <c r="I72">
        <f>G72/G71</f>
        <v>0.50947227482451396</v>
      </c>
      <c r="J72">
        <f>H72/H71</f>
        <v>0.875209009018587</v>
      </c>
      <c r="K72">
        <f>STDEV(B72:D72)/SQRT(3)</f>
        <v>1.4603848299268997E-3</v>
      </c>
      <c r="M72" t="s">
        <v>5</v>
      </c>
      <c r="N72">
        <f>AVERAGE(I67,I71,I75)</f>
        <v>1</v>
      </c>
      <c r="O72">
        <f>AVERAGE(I68,I72,I76)</f>
        <v>0.57085545623130518</v>
      </c>
      <c r="P72">
        <f>AVERAGE(I69,I73,I77)</f>
        <v>0.59337502025943356</v>
      </c>
      <c r="Q72" s="3">
        <v>0.42914454376869482</v>
      </c>
      <c r="R72" s="3">
        <v>0.40662497974056644</v>
      </c>
    </row>
    <row r="73" spans="1:19" x14ac:dyDescent="0.15">
      <c r="B73">
        <v>1.15177282600867E-2</v>
      </c>
      <c r="C73">
        <v>1.7230395505664499E-2</v>
      </c>
      <c r="D73">
        <v>1.4477938467037059E-2</v>
      </c>
      <c r="F73" t="s">
        <v>12</v>
      </c>
      <c r="G73">
        <f>AVERAGE(B73:D73)</f>
        <v>1.4408687410929419E-2</v>
      </c>
      <c r="H73">
        <f>STDEV(B73:D73)</f>
        <v>2.8569631685153693E-3</v>
      </c>
      <c r="I73">
        <f>G73/G71</f>
        <v>0.62253655241827821</v>
      </c>
      <c r="J73">
        <f>H73/H71</f>
        <v>0.98852687442761433</v>
      </c>
      <c r="K73">
        <f>STDEV(B73:D73)/SQRT(3)</f>
        <v>1.6494684544071947E-3</v>
      </c>
      <c r="M73" t="s">
        <v>9</v>
      </c>
      <c r="N73">
        <f>AVERAGE(K67,K71,K75)</f>
        <v>6.4469171808960446E-3</v>
      </c>
      <c r="O73">
        <f>AVERAGE(K68,K72,K76)</f>
        <v>3.7315343987228051E-3</v>
      </c>
      <c r="P73">
        <f>AVERAGE(K69,K73,K77)</f>
        <v>2.1511334412496717E-3</v>
      </c>
      <c r="Q73">
        <v>2.7153827821732395E-3</v>
      </c>
      <c r="R73">
        <v>4.2957837396463729E-3</v>
      </c>
    </row>
    <row r="74" spans="1:19" x14ac:dyDescent="0.15">
      <c r="Q74">
        <v>0</v>
      </c>
      <c r="R74">
        <v>0</v>
      </c>
    </row>
    <row r="75" spans="1:19" x14ac:dyDescent="0.15">
      <c r="B75">
        <v>0.13397168281703678</v>
      </c>
      <c r="C75">
        <v>0.11110533514582115</v>
      </c>
      <c r="D75">
        <v>8.2469244423305818E-2</v>
      </c>
      <c r="F75" t="s">
        <v>13</v>
      </c>
      <c r="G75">
        <f>AVERAGE(B75:D75)</f>
        <v>0.10918208746205459</v>
      </c>
      <c r="H75">
        <f>STDEV(B75:D75)</f>
        <v>2.5805027637358691E-2</v>
      </c>
      <c r="I75">
        <f>G75/G75</f>
        <v>1</v>
      </c>
      <c r="J75">
        <f>H75/H75</f>
        <v>1</v>
      </c>
      <c r="K75">
        <f>STDEV(B75:D75)/SQRT(3)</f>
        <v>1.4898539652874774E-2</v>
      </c>
      <c r="N75">
        <f>N73/3</f>
        <v>2.1489723936320149E-3</v>
      </c>
      <c r="O75">
        <f>O73/3</f>
        <v>1.2438447995742684E-3</v>
      </c>
      <c r="P75">
        <f>P73/3</f>
        <v>7.1704448041655724E-4</v>
      </c>
      <c r="Q75">
        <v>9.051275940577465E-4</v>
      </c>
      <c r="R75">
        <v>1.4319279132154576E-3</v>
      </c>
    </row>
    <row r="76" spans="1:19" x14ac:dyDescent="0.15">
      <c r="B76">
        <v>6.8393356328796187E-2</v>
      </c>
      <c r="C76">
        <v>5.66441942647899E-2</v>
      </c>
      <c r="D76">
        <v>4.671403901984178E-2</v>
      </c>
      <c r="F76" t="s">
        <v>11</v>
      </c>
      <c r="G76">
        <f>AVERAGE(B76:D76)</f>
        <v>5.7250529871142625E-2</v>
      </c>
      <c r="H76">
        <f>STDEV(B76:D76)</f>
        <v>1.0852369874650929E-2</v>
      </c>
      <c r="I76">
        <f>G76/G75</f>
        <v>0.52435826427150534</v>
      </c>
      <c r="J76">
        <f>H76/H75</f>
        <v>0.4205525383332524</v>
      </c>
      <c r="K76">
        <f>STDEV(B76:D76)/SQRT(3)</f>
        <v>6.2656186684750996E-3</v>
      </c>
      <c r="Q76">
        <v>0</v>
      </c>
      <c r="R76">
        <v>0</v>
      </c>
    </row>
    <row r="77" spans="1:19" x14ac:dyDescent="0.15">
      <c r="B77">
        <v>7.7038960856595798E-2</v>
      </c>
      <c r="C77">
        <v>7.0354872109876204E-2</v>
      </c>
      <c r="D77">
        <v>6.8273123859259002E-2</v>
      </c>
      <c r="F77" t="s">
        <v>12</v>
      </c>
      <c r="G77">
        <f>AVERAGE(B77:D77)</f>
        <v>7.1888985608576997E-2</v>
      </c>
      <c r="H77">
        <f>STDEV(B77:D77)</f>
        <v>4.5798583751183444E-3</v>
      </c>
      <c r="I77">
        <f>G77/G75</f>
        <v>0.65843204942900069</v>
      </c>
      <c r="J77">
        <f>H77/H75</f>
        <v>0.17747930517570731</v>
      </c>
      <c r="K77">
        <f>STDEV(B77:D77)/SQRT(3)</f>
        <v>2.6441824657249383E-3</v>
      </c>
      <c r="Q77">
        <v>0</v>
      </c>
      <c r="R77">
        <v>0</v>
      </c>
    </row>
    <row r="78" spans="1:19" x14ac:dyDescent="0.15">
      <c r="Q78">
        <v>0</v>
      </c>
      <c r="R78">
        <v>0</v>
      </c>
    </row>
    <row r="79" spans="1:19" x14ac:dyDescent="0.15">
      <c r="Q79">
        <v>0</v>
      </c>
      <c r="R79">
        <v>0</v>
      </c>
    </row>
    <row r="80" spans="1:19" x14ac:dyDescent="0.15">
      <c r="A80" t="s">
        <v>25</v>
      </c>
      <c r="B80" t="s">
        <v>2</v>
      </c>
      <c r="C80" t="s">
        <v>3</v>
      </c>
      <c r="D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N80" t="s">
        <v>10</v>
      </c>
      <c r="O80" t="s">
        <v>11</v>
      </c>
      <c r="P80" t="s">
        <v>12</v>
      </c>
      <c r="Q80" t="e">
        <v>#VALUE!</v>
      </c>
      <c r="R80" t="e">
        <v>#VALUE!</v>
      </c>
      <c r="S80" t="s">
        <v>25</v>
      </c>
    </row>
    <row r="81" spans="1:19" x14ac:dyDescent="0.15">
      <c r="B81">
        <v>2.1792869786725094E-2</v>
      </c>
      <c r="C81">
        <v>2.0474896935286886E-2</v>
      </c>
      <c r="D81">
        <v>2.3683071351724941E-2</v>
      </c>
      <c r="F81" t="s">
        <v>13</v>
      </c>
      <c r="G81">
        <f>AVERAGE(B81:D81)</f>
        <v>2.198361269124564E-2</v>
      </c>
      <c r="H81">
        <f>STDEV(B81:D81)</f>
        <v>1.6125702816592567E-3</v>
      </c>
      <c r="I81">
        <f>G81/G81</f>
        <v>1</v>
      </c>
      <c r="J81">
        <f>H81/H81</f>
        <v>1</v>
      </c>
      <c r="K81">
        <f>STDEV(B81:D81)/SQRT(3)</f>
        <v>9.3101788620316252E-4</v>
      </c>
      <c r="M81" t="s">
        <v>26</v>
      </c>
      <c r="N81">
        <v>1</v>
      </c>
      <c r="O81">
        <v>0.80587122220300222</v>
      </c>
      <c r="P81">
        <v>0.76081371835940281</v>
      </c>
      <c r="Q81">
        <v>0.19412877779699778</v>
      </c>
      <c r="R81">
        <v>0.23918628164059719</v>
      </c>
    </row>
    <row r="82" spans="1:19" x14ac:dyDescent="0.15">
      <c r="B82">
        <v>1.7948411796828663E-2</v>
      </c>
      <c r="C82">
        <v>1.6746460352129556E-2</v>
      </c>
      <c r="D82">
        <v>1.8453010334836439E-2</v>
      </c>
      <c r="F82" t="s">
        <v>11</v>
      </c>
      <c r="G82">
        <f>AVERAGE(B82:D82)</f>
        <v>1.7715960827931556E-2</v>
      </c>
      <c r="H82">
        <f>STDEV(B82:D82)</f>
        <v>8.7670023415938449E-4</v>
      </c>
      <c r="I82">
        <f>G82/G81</f>
        <v>0.80587122220300222</v>
      </c>
      <c r="J82">
        <f>H82/H81</f>
        <v>0.54366637171144094</v>
      </c>
      <c r="K82">
        <f>STDEV(B82:D82)/SQRT(3)</f>
        <v>5.0616311619052856E-4</v>
      </c>
      <c r="N82">
        <v>1</v>
      </c>
      <c r="O82">
        <v>0.88812028538293608</v>
      </c>
      <c r="P82">
        <v>0.84612503466442446</v>
      </c>
      <c r="Q82">
        <v>0.11187971461706392</v>
      </c>
      <c r="R82">
        <v>0.15387496533557554</v>
      </c>
    </row>
    <row r="83" spans="1:19" x14ac:dyDescent="0.15">
      <c r="B83">
        <v>1.7824433060444136E-2</v>
      </c>
      <c r="C83">
        <v>1.4278616409834391E-2</v>
      </c>
      <c r="D83">
        <v>1.8073252873520129E-2</v>
      </c>
      <c r="F83" t="s">
        <v>12</v>
      </c>
      <c r="G83">
        <f>AVERAGE(B83:D83)</f>
        <v>1.6725434114599553E-2</v>
      </c>
      <c r="H83">
        <f>STDEV(B83:D83)</f>
        <v>2.1226552911645783E-3</v>
      </c>
      <c r="I83">
        <f>G83/G81</f>
        <v>0.76081371835940281</v>
      </c>
      <c r="J83">
        <f>H83/H81</f>
        <v>1.3163180019542893</v>
      </c>
      <c r="K83">
        <f>STDEV(B83:D83)/SQRT(3)</f>
        <v>1.2255156037506529E-3</v>
      </c>
      <c r="N83">
        <v>1</v>
      </c>
      <c r="O83">
        <v>0.81267137766542807</v>
      </c>
      <c r="P83">
        <v>0.81638662446850763</v>
      </c>
      <c r="Q83">
        <v>0.18732862233457193</v>
      </c>
      <c r="R83">
        <v>0.18361337553149237</v>
      </c>
    </row>
    <row r="84" spans="1:19" x14ac:dyDescent="0.15">
      <c r="Q84">
        <v>0</v>
      </c>
      <c r="R84">
        <v>0</v>
      </c>
    </row>
    <row r="85" spans="1:19" x14ac:dyDescent="0.15">
      <c r="B85">
        <v>2.5916235806701313E-2</v>
      </c>
      <c r="C85">
        <v>2.1344379011787474E-2</v>
      </c>
      <c r="D85">
        <v>2.4180703024099828E-2</v>
      </c>
      <c r="F85" t="s">
        <v>13</v>
      </c>
      <c r="G85">
        <f>AVERAGE(B85:D85)</f>
        <v>2.3813772614196205E-2</v>
      </c>
      <c r="H85">
        <f>STDEV(B85:D85)</f>
        <v>2.3079096781685347E-3</v>
      </c>
      <c r="I85">
        <f>G85/G85</f>
        <v>1</v>
      </c>
      <c r="J85">
        <f>H85/H85</f>
        <v>1</v>
      </c>
      <c r="K85">
        <f>STDEV(B85:D85)/SQRT(3)</f>
        <v>1.3324722739559462E-3</v>
      </c>
      <c r="Q85">
        <v>0</v>
      </c>
      <c r="R85">
        <v>0</v>
      </c>
    </row>
    <row r="86" spans="1:19" x14ac:dyDescent="0.15">
      <c r="B86">
        <v>2.0905118043532976E-2</v>
      </c>
      <c r="C86">
        <v>2.1050524638526406E-2</v>
      </c>
      <c r="D86">
        <v>2.1492840908433463E-2</v>
      </c>
      <c r="F86" t="s">
        <v>11</v>
      </c>
      <c r="G86">
        <f>AVERAGE(B86:D86)</f>
        <v>2.1149494530164282E-2</v>
      </c>
      <c r="H86">
        <f>STDEV(B86:D86)</f>
        <v>3.061058984564306E-4</v>
      </c>
      <c r="I86">
        <f>G86/G85</f>
        <v>0.88812028538293608</v>
      </c>
      <c r="J86">
        <f>H86/H85</f>
        <v>0.13263339607785002</v>
      </c>
      <c r="K86">
        <f>STDEV(B86:D86)/SQRT(3)</f>
        <v>1.7673032287435247E-4</v>
      </c>
      <c r="M86" t="s">
        <v>5</v>
      </c>
      <c r="N86">
        <f>AVERAGE(I81,I85,I89)</f>
        <v>1</v>
      </c>
      <c r="O86">
        <f>AVERAGE(I82,I86,I90)</f>
        <v>0.83555429508378876</v>
      </c>
      <c r="P86">
        <f>AVERAGE(I83,I87,I91)</f>
        <v>0.80777512583077826</v>
      </c>
      <c r="Q86" s="3">
        <v>0.16444570491621124</v>
      </c>
      <c r="R86" s="3">
        <v>0.19222487416922174</v>
      </c>
    </row>
    <row r="87" spans="1:19" x14ac:dyDescent="0.15">
      <c r="B87">
        <v>1.9777446780785628E-2</v>
      </c>
      <c r="C87">
        <v>2.0617311105826455E-2</v>
      </c>
      <c r="D87">
        <v>2.0053529649420376E-2</v>
      </c>
      <c r="F87" t="s">
        <v>12</v>
      </c>
      <c r="G87">
        <f>AVERAGE(B87:D87)</f>
        <v>2.0149429178677486E-2</v>
      </c>
      <c r="H87">
        <f>STDEV(B87:D87)</f>
        <v>4.2806607072141609E-4</v>
      </c>
      <c r="I87">
        <f>G87/G85</f>
        <v>0.84612503466442446</v>
      </c>
      <c r="J87">
        <f>H87/H85</f>
        <v>0.18547782643777996</v>
      </c>
      <c r="K87">
        <f>STDEV(B87:D87)/SQRT(3)</f>
        <v>2.4714406116195498E-4</v>
      </c>
      <c r="M87" t="s">
        <v>9</v>
      </c>
      <c r="N87">
        <f>AVERAGE(K81,K85,K89)</f>
        <v>7.7102637329652494E-4</v>
      </c>
      <c r="O87">
        <f>AVERAGE(K82,K86,K90)</f>
        <v>2.5998527285008374E-4</v>
      </c>
      <c r="P87">
        <f>AVERAGE(K83,K87,K91)</f>
        <v>5.0898497386281198E-4</v>
      </c>
      <c r="Q87">
        <v>5.1104110044644115E-4</v>
      </c>
      <c r="R87">
        <v>2.6204139943371296E-4</v>
      </c>
    </row>
    <row r="88" spans="1:19" x14ac:dyDescent="0.15">
      <c r="Q88">
        <v>0</v>
      </c>
      <c r="R88">
        <v>0</v>
      </c>
    </row>
    <row r="89" spans="1:19" x14ac:dyDescent="0.15">
      <c r="B89">
        <v>2.0644883604714489E-3</v>
      </c>
      <c r="C89">
        <v>2.1521584294465117E-3</v>
      </c>
      <c r="D89">
        <v>1.9803896089649001E-3</v>
      </c>
      <c r="F89" t="s">
        <v>13</v>
      </c>
      <c r="G89">
        <f>AVERAGE(B89:D89)</f>
        <v>2.0656787996276202E-3</v>
      </c>
      <c r="H89">
        <f>STDEV(B89:D89)</f>
        <v>8.5890597747654752E-5</v>
      </c>
      <c r="I89">
        <f>G89/G89</f>
        <v>1</v>
      </c>
      <c r="J89">
        <f>H89/H89</f>
        <v>1</v>
      </c>
      <c r="K89">
        <f>STDEV(B89:D89)/SQRT(3)</f>
        <v>4.9588959730466337E-5</v>
      </c>
      <c r="N89">
        <f>N87/3</f>
        <v>2.5700879109884163E-4</v>
      </c>
      <c r="O89">
        <f>O87/3</f>
        <v>8.6661757616694575E-5</v>
      </c>
      <c r="P89">
        <f>P87/3</f>
        <v>1.6966165795427067E-4</v>
      </c>
      <c r="Q89">
        <v>1.7034703348214707E-4</v>
      </c>
      <c r="R89">
        <v>8.734713314457096E-5</v>
      </c>
    </row>
    <row r="90" spans="1:19" x14ac:dyDescent="0.15">
      <c r="B90">
        <v>1.5008546692265726E-3</v>
      </c>
      <c r="C90">
        <v>1.8350053695586172E-3</v>
      </c>
      <c r="D90">
        <v>1.7002940689377472E-3</v>
      </c>
      <c r="F90" t="s">
        <v>11</v>
      </c>
      <c r="G90">
        <f>AVERAGE(B90:D90)</f>
        <v>1.6787180359076458E-3</v>
      </c>
      <c r="H90">
        <f>STDEV(B90:D90)</f>
        <v>1.6811697277219215E-4</v>
      </c>
      <c r="I90">
        <f>G90/G89</f>
        <v>0.81267137766542807</v>
      </c>
      <c r="J90">
        <f>H90/H89</f>
        <v>1.9573384885050773</v>
      </c>
      <c r="K90">
        <f>STDEV(B90:D90)/SQRT(3)</f>
        <v>9.706237948537013E-5</v>
      </c>
      <c r="Q90">
        <v>0</v>
      </c>
      <c r="R90">
        <v>0</v>
      </c>
    </row>
    <row r="91" spans="1:19" x14ac:dyDescent="0.15">
      <c r="B91">
        <v>1.6768856180424856E-3</v>
      </c>
      <c r="C91">
        <v>1.597464958120664E-3</v>
      </c>
      <c r="D91">
        <v>1.7848270512293046E-3</v>
      </c>
      <c r="F91" t="s">
        <v>12</v>
      </c>
      <c r="G91">
        <f>AVERAGE(B91:D91)</f>
        <v>1.6863925424641516E-3</v>
      </c>
      <c r="H91">
        <f>STDEV(B91:D91)</f>
        <v>9.404214317252755E-5</v>
      </c>
      <c r="I91">
        <f>G91/G89</f>
        <v>0.81638662446850763</v>
      </c>
      <c r="J91">
        <f>H91/H89</f>
        <v>1.094906143846174</v>
      </c>
      <c r="K91">
        <f>STDEV(B91:D91)/SQRT(3)</f>
        <v>5.4295256675828108E-5</v>
      </c>
      <c r="Q91">
        <v>0</v>
      </c>
      <c r="R91">
        <v>0</v>
      </c>
    </row>
    <row r="92" spans="1:19" x14ac:dyDescent="0.15">
      <c r="Q92">
        <v>0</v>
      </c>
      <c r="R92">
        <v>0</v>
      </c>
    </row>
    <row r="93" spans="1:19" x14ac:dyDescent="0.15">
      <c r="Q93">
        <v>0</v>
      </c>
      <c r="R93">
        <v>0</v>
      </c>
    </row>
    <row r="94" spans="1:19" x14ac:dyDescent="0.15">
      <c r="A94" t="s">
        <v>27</v>
      </c>
      <c r="B94" t="s">
        <v>2</v>
      </c>
      <c r="C94" t="s">
        <v>3</v>
      </c>
      <c r="D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N94" t="s">
        <v>10</v>
      </c>
      <c r="O94" t="s">
        <v>11</v>
      </c>
      <c r="P94" t="s">
        <v>12</v>
      </c>
      <c r="Q94" t="e">
        <v>#VALUE!</v>
      </c>
      <c r="R94" t="e">
        <v>#VALUE!</v>
      </c>
      <c r="S94" t="s">
        <v>27</v>
      </c>
    </row>
    <row r="95" spans="1:19" x14ac:dyDescent="0.15">
      <c r="B95">
        <v>5.9372681658999997E-2</v>
      </c>
      <c r="C95">
        <v>5.6072927264416997E-2</v>
      </c>
      <c r="D95">
        <v>5.6815391317689999E-2</v>
      </c>
      <c r="F95" t="s">
        <v>13</v>
      </c>
      <c r="G95">
        <f>AVERAGE(B95:D95)</f>
        <v>5.7420333413702333E-2</v>
      </c>
      <c r="H95">
        <f>STDEV(B95:D95)</f>
        <v>1.7310577606736005E-3</v>
      </c>
      <c r="I95">
        <f>G95/G95</f>
        <v>1</v>
      </c>
      <c r="J95">
        <f>H95/H95</f>
        <v>1</v>
      </c>
      <c r="K95">
        <f>STDEV(B95:D95)/SQRT(3)</f>
        <v>9.9942666410769406E-4</v>
      </c>
      <c r="M95" t="s">
        <v>28</v>
      </c>
      <c r="N95">
        <v>1</v>
      </c>
      <c r="O95">
        <v>0.87835631705460393</v>
      </c>
      <c r="P95">
        <v>0.88553006068194484</v>
      </c>
      <c r="Q95">
        <v>0.12164368294539607</v>
      </c>
      <c r="R95">
        <v>0.11446993931805516</v>
      </c>
    </row>
    <row r="96" spans="1:19" x14ac:dyDescent="0.15">
      <c r="B96">
        <v>6.9696439556300005E-2</v>
      </c>
      <c r="C96">
        <v>3.6830713517250001E-2</v>
      </c>
      <c r="D96">
        <v>4.4779384670371E-2</v>
      </c>
      <c r="F96" t="s">
        <v>11</v>
      </c>
      <c r="G96">
        <f>AVERAGE(B96:D96)</f>
        <v>5.0435512581306997E-2</v>
      </c>
      <c r="H96">
        <f>STDEV(B96:D96)</f>
        <v>1.7147385346668004E-2</v>
      </c>
      <c r="I96">
        <f>G96/G95</f>
        <v>0.87835631705460393</v>
      </c>
      <c r="J96">
        <f>H96/H95</f>
        <v>9.9057268545421042</v>
      </c>
      <c r="K96">
        <f>STDEV(B96:D96)/SQRT(3)</f>
        <v>9.9000475457970173E-3</v>
      </c>
      <c r="N96">
        <v>1</v>
      </c>
      <c r="O96">
        <v>0.95206596355128514</v>
      </c>
      <c r="P96">
        <v>0.99681615391176359</v>
      </c>
      <c r="Q96">
        <v>4.7934036448714856E-2</v>
      </c>
      <c r="R96">
        <v>3.1838460882364084E-3</v>
      </c>
    </row>
    <row r="97" spans="2:18" x14ac:dyDescent="0.15">
      <c r="B97">
        <v>4.9748213649999998E-2</v>
      </c>
      <c r="C97">
        <v>4.846708784664E-2</v>
      </c>
      <c r="D97">
        <v>5.4326992499999997E-2</v>
      </c>
      <c r="F97" t="s">
        <v>12</v>
      </c>
      <c r="G97">
        <f>AVERAGE(B97:D97)</f>
        <v>5.0847431332213332E-2</v>
      </c>
      <c r="H97">
        <f>STDEV(B97:D97)</f>
        <v>3.0807191159346833E-3</v>
      </c>
      <c r="I97">
        <f>G97/G95</f>
        <v>0.88553006068194484</v>
      </c>
      <c r="J97">
        <f>H97/H95</f>
        <v>1.7796743620709072</v>
      </c>
      <c r="K97">
        <f>STDEV(B97:D97)/SQRT(3)</f>
        <v>1.7786540108825153E-3</v>
      </c>
      <c r="N97">
        <v>1</v>
      </c>
      <c r="O97">
        <v>1.0791470312116711</v>
      </c>
      <c r="P97">
        <v>1.0915893273852699</v>
      </c>
      <c r="Q97">
        <v>-7.9147031211671104E-2</v>
      </c>
      <c r="R97">
        <v>-9.1589327385269925E-2</v>
      </c>
    </row>
    <row r="98" spans="2:18" x14ac:dyDescent="0.15">
      <c r="Q98">
        <v>0</v>
      </c>
      <c r="R98">
        <v>0</v>
      </c>
    </row>
    <row r="99" spans="2:18" x14ac:dyDescent="0.15">
      <c r="B99">
        <v>6.9696439556300005E-2</v>
      </c>
      <c r="C99">
        <v>6.8307135172500005E-2</v>
      </c>
      <c r="D99">
        <v>5.4779384670371002E-2</v>
      </c>
      <c r="F99" t="s">
        <v>13</v>
      </c>
      <c r="G99">
        <f>AVERAGE(B99:D99)</f>
        <v>6.4260986466390335E-2</v>
      </c>
      <c r="H99">
        <f>STDEV(B99:D99)</f>
        <v>8.2406383934390103E-3</v>
      </c>
      <c r="I99">
        <f>G99/G99</f>
        <v>1</v>
      </c>
      <c r="J99">
        <f>H99/H99</f>
        <v>1</v>
      </c>
      <c r="K99">
        <f>STDEV(B99:D99)/SQRT(3)</f>
        <v>4.7577347947463777E-3</v>
      </c>
      <c r="Q99">
        <v>0</v>
      </c>
      <c r="R99">
        <v>0</v>
      </c>
    </row>
    <row r="100" spans="2:18" x14ac:dyDescent="0.15">
      <c r="B100">
        <v>6.0748213650000001E-2</v>
      </c>
      <c r="C100">
        <v>6.8466887846639998E-2</v>
      </c>
      <c r="D100">
        <v>5.4326992499999997E-2</v>
      </c>
      <c r="F100" t="s">
        <v>11</v>
      </c>
      <c r="G100">
        <f>AVERAGE(B100:D100)</f>
        <v>6.1180697998880006E-2</v>
      </c>
      <c r="H100">
        <f>STDEV(B100:D100)</f>
        <v>7.0798617315243175E-3</v>
      </c>
      <c r="I100">
        <f>G100/G99</f>
        <v>0.95206596355128514</v>
      </c>
      <c r="J100">
        <f>H100/H99</f>
        <v>0.85913995900622531</v>
      </c>
      <c r="K100">
        <f>STDEV(B100:D100)/SQRT(3)</f>
        <v>4.0875600765208952E-3</v>
      </c>
      <c r="M100" t="s">
        <v>5</v>
      </c>
      <c r="N100">
        <f>AVERAGE(I95,I99,I103)</f>
        <v>1</v>
      </c>
      <c r="O100">
        <f>AVERAGE(I96,I100,I104)</f>
        <v>0.96985643727252013</v>
      </c>
      <c r="P100">
        <f>AVERAGE(I97,I101,I105)</f>
        <v>0.99131184732632605</v>
      </c>
      <c r="Q100" s="3">
        <v>3.0143562727479867E-2</v>
      </c>
      <c r="R100" s="3">
        <v>8.6881526736739545E-3</v>
      </c>
    </row>
    <row r="101" spans="2:18" x14ac:dyDescent="0.15">
      <c r="B101">
        <v>5.7420333413702333E-2</v>
      </c>
      <c r="C101">
        <v>6.0435512581306999E-2</v>
      </c>
      <c r="D101">
        <v>7.4313322133000001E-2</v>
      </c>
      <c r="F101" t="s">
        <v>12</v>
      </c>
      <c r="G101">
        <f>AVERAGE(B101:D101)</f>
        <v>6.4056389376003109E-2</v>
      </c>
      <c r="H101">
        <f>STDEV(B101:D101)</f>
        <v>9.0097907045256984E-3</v>
      </c>
      <c r="I101">
        <f>G101/G99</f>
        <v>0.99681615391176359</v>
      </c>
      <c r="J101">
        <f>H101/H99</f>
        <v>1.0933364958349669</v>
      </c>
      <c r="K101">
        <f>STDEV(B101:D101)/SQRT(3)</f>
        <v>5.2018050886000998E-3</v>
      </c>
      <c r="M101" t="s">
        <v>9</v>
      </c>
      <c r="N101">
        <f>AVERAGE(K95,K99,K103)</f>
        <v>3.6880694537395147E-3</v>
      </c>
      <c r="O101">
        <f>AVERAGE(K96,K100,K104)</f>
        <v>5.2972749431526751E-3</v>
      </c>
      <c r="P101">
        <f>AVERAGE(K97,K101,K105)</f>
        <v>3.2329178957216484E-3</v>
      </c>
      <c r="Q101">
        <v>-1.6092054894131604E-3</v>
      </c>
      <c r="R101">
        <v>4.5515155801786628E-4</v>
      </c>
    </row>
    <row r="102" spans="2:18" x14ac:dyDescent="0.15">
      <c r="Q102">
        <v>0</v>
      </c>
      <c r="R102">
        <v>0</v>
      </c>
    </row>
    <row r="103" spans="2:18" x14ac:dyDescent="0.15">
      <c r="B103">
        <v>4.8273123859258998E-2</v>
      </c>
      <c r="C103">
        <v>3.03548721098762E-2</v>
      </c>
      <c r="D103">
        <v>4.2875586408202701E-2</v>
      </c>
      <c r="F103" t="s">
        <v>13</v>
      </c>
      <c r="G103">
        <f>AVERAGE(B103:D103)</f>
        <v>4.0501194125779301E-2</v>
      </c>
      <c r="H103">
        <f>STDEV(B103:D103)</f>
        <v>9.1920748730462947E-3</v>
      </c>
      <c r="I103">
        <f>G103/G103</f>
        <v>1</v>
      </c>
      <c r="J103">
        <f>H103/H103</f>
        <v>1</v>
      </c>
      <c r="K103">
        <f>STDEV(B103:D103)/SQRT(3)</f>
        <v>5.3070469023644732E-3</v>
      </c>
      <c r="N103">
        <f>N101/3</f>
        <v>1.2293564845798383E-3</v>
      </c>
      <c r="O103">
        <f>O101/3</f>
        <v>1.7657583143842251E-3</v>
      </c>
      <c r="P103">
        <f>P101/3</f>
        <v>1.0776392985738829E-3</v>
      </c>
      <c r="Q103">
        <v>-5.3640182980438681E-4</v>
      </c>
      <c r="R103">
        <v>1.5171718600595543E-4</v>
      </c>
    </row>
    <row r="104" spans="2:18" x14ac:dyDescent="0.15">
      <c r="B104">
        <v>4.1037543389385998E-2</v>
      </c>
      <c r="C104">
        <v>4.7393928791126097E-2</v>
      </c>
      <c r="D104">
        <v>4.2688758023574837E-2</v>
      </c>
      <c r="F104" t="s">
        <v>11</v>
      </c>
      <c r="G104">
        <f>AVERAGE(B104:D104)</f>
        <v>4.3706743401362304E-2</v>
      </c>
      <c r="H104">
        <f>STDEV(B104:D104)</f>
        <v>3.2982009514135866E-3</v>
      </c>
      <c r="I104">
        <f>G104/G103</f>
        <v>1.0791470312116711</v>
      </c>
      <c r="J104">
        <f>H104/H103</f>
        <v>0.358809191283333</v>
      </c>
      <c r="K104">
        <f>STDEV(B104:D104)/SQRT(3)</f>
        <v>1.9042172071401142E-3</v>
      </c>
    </row>
    <row r="105" spans="2:18" x14ac:dyDescent="0.15">
      <c r="B105">
        <v>4.0182318161040002E-2</v>
      </c>
      <c r="C105">
        <v>4.3063099089058997E-2</v>
      </c>
      <c r="D105">
        <v>4.9386596512080001E-2</v>
      </c>
      <c r="F105" t="s">
        <v>12</v>
      </c>
      <c r="G105">
        <f>AVERAGE(B105:D105)</f>
        <v>4.4210671254059669E-2</v>
      </c>
      <c r="H105">
        <f>STDEV(B105:D105)</f>
        <v>4.7082243358052877E-3</v>
      </c>
      <c r="I105">
        <f>G105/G103</f>
        <v>1.0915893273852699</v>
      </c>
      <c r="J105">
        <f>H105/H103</f>
        <v>0.51220474167492946</v>
      </c>
      <c r="K105">
        <f>STDEV(B105:D105)/SQRT(3)</f>
        <v>2.7182945876823299E-3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9C29-E56D-7B4C-B6B7-A00BAE5FA329}">
  <dimension ref="A1:R109"/>
  <sheetViews>
    <sheetView workbookViewId="0">
      <selection activeCell="M99" sqref="M99"/>
    </sheetView>
  </sheetViews>
  <sheetFormatPr baseColWidth="10" defaultColWidth="17.33203125" defaultRowHeight="14" x14ac:dyDescent="0.15"/>
  <sheetData>
    <row r="1" spans="1:18" x14ac:dyDescent="0.15">
      <c r="A1" t="s">
        <v>34</v>
      </c>
    </row>
    <row r="2" spans="1:18" x14ac:dyDescent="0.15">
      <c r="A2" t="s">
        <v>1</v>
      </c>
      <c r="B2" t="s">
        <v>2</v>
      </c>
      <c r="C2" t="s">
        <v>3</v>
      </c>
      <c r="D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10</v>
      </c>
      <c r="O2" t="s">
        <v>11</v>
      </c>
      <c r="P2" t="s">
        <v>12</v>
      </c>
      <c r="Q2" t="s">
        <v>45</v>
      </c>
      <c r="R2" t="s">
        <v>46</v>
      </c>
    </row>
    <row r="3" spans="1:18" x14ac:dyDescent="0.15">
      <c r="B3">
        <v>7.2601532425372843</v>
      </c>
      <c r="C3">
        <v>7.7812395792982674</v>
      </c>
      <c r="D3">
        <f>AVERAGE(B3:C3)</f>
        <v>7.5206964109177754</v>
      </c>
      <c r="F3" t="s">
        <v>13</v>
      </c>
      <c r="G3">
        <f>AVERAGE(B3:D3)</f>
        <v>7.5206964109177754</v>
      </c>
      <c r="H3">
        <f>STDEV(B3:D3)</f>
        <v>0.26054316838049152</v>
      </c>
      <c r="I3">
        <f>G3/G3</f>
        <v>1</v>
      </c>
      <c r="J3">
        <f>H3/H3</f>
        <v>1</v>
      </c>
      <c r="K3">
        <f>STDEV(B3:D3)/SQRT(3)</f>
        <v>0.15042466839999477</v>
      </c>
      <c r="M3" t="s">
        <v>14</v>
      </c>
      <c r="N3">
        <v>1</v>
      </c>
      <c r="O3">
        <v>0.42434867651671937</v>
      </c>
      <c r="P3">
        <v>0.9584474122334885</v>
      </c>
      <c r="Q3" cm="1">
        <f t="array" ref="Q3:Q7">N3:N7-O3:O7</f>
        <v>0.57565132348328063</v>
      </c>
      <c r="R3" cm="1">
        <f t="array" ref="R3:R7">N3:N7-P3:P7</f>
        <v>4.1552587766511495E-2</v>
      </c>
    </row>
    <row r="4" spans="1:18" x14ac:dyDescent="0.15">
      <c r="B4">
        <v>2.89056111076827</v>
      </c>
      <c r="C4">
        <v>3.1589006928123999</v>
      </c>
      <c r="D4">
        <v>3.5247309017903299</v>
      </c>
      <c r="F4" t="s">
        <v>15</v>
      </c>
      <c r="G4">
        <f>AVERAGE(B4:D4)</f>
        <v>3.1913975684569995</v>
      </c>
      <c r="H4">
        <f>STDEV(B4:D4)</f>
        <v>0.31833137790082244</v>
      </c>
      <c r="I4">
        <f>G4/G3</f>
        <v>0.42434867651671937</v>
      </c>
      <c r="J4">
        <f>H4/H3</f>
        <v>1.2217989820248838</v>
      </c>
      <c r="K4">
        <f>STDEV(B4:D4)/SQRT(3)</f>
        <v>0.18378870672254433</v>
      </c>
      <c r="N4">
        <v>1</v>
      </c>
      <c r="O4">
        <v>0.38782248182296358</v>
      </c>
      <c r="P4">
        <v>0.82900880086761053</v>
      </c>
      <c r="Q4">
        <v>0.61217751817703636</v>
      </c>
      <c r="R4">
        <v>0.17099119913238947</v>
      </c>
    </row>
    <row r="5" spans="1:18" x14ac:dyDescent="0.15">
      <c r="B5">
        <v>7.5887281381405796</v>
      </c>
      <c r="C5">
        <v>6.7281381405799996</v>
      </c>
      <c r="D5">
        <v>7.3077097609928998</v>
      </c>
      <c r="F5" t="s">
        <v>12</v>
      </c>
      <c r="G5">
        <f>AVERAGE(B5:D5)</f>
        <v>7.2081920132378263</v>
      </c>
      <c r="H5">
        <f>STDEV(B5:D5)</f>
        <v>0.43884122705599526</v>
      </c>
      <c r="I5">
        <f>G5/G3</f>
        <v>0.9584474122334885</v>
      </c>
      <c r="J5">
        <f>H5/H3</f>
        <v>1.6843321196398486</v>
      </c>
      <c r="K5">
        <f>STDEV(B5:D5)/SQRT(3)</f>
        <v>0.25336510057228456</v>
      </c>
      <c r="N5">
        <v>1</v>
      </c>
      <c r="O5">
        <v>0.4375762157147271</v>
      </c>
      <c r="P5">
        <v>0.88977305530304407</v>
      </c>
      <c r="Q5">
        <v>0.56242378428527284</v>
      </c>
      <c r="R5">
        <v>0.11022694469695593</v>
      </c>
    </row>
    <row r="6" spans="1:18" x14ac:dyDescent="0.15">
      <c r="N6">
        <v>1</v>
      </c>
      <c r="O6">
        <v>0.40978575574665232</v>
      </c>
      <c r="P6">
        <v>0.99759170787925766</v>
      </c>
      <c r="Q6">
        <v>0.59021424425334768</v>
      </c>
      <c r="R6">
        <v>2.4082921207423391E-3</v>
      </c>
    </row>
    <row r="7" spans="1:18" x14ac:dyDescent="0.15">
      <c r="B7">
        <v>9.7811222215365401</v>
      </c>
      <c r="C7">
        <v>7.2601532425372843</v>
      </c>
      <c r="D7">
        <v>9.7811222215365401</v>
      </c>
      <c r="F7" t="s">
        <v>13</v>
      </c>
      <c r="G7">
        <f>AVERAGE(B7:D7)</f>
        <v>8.9407992285367879</v>
      </c>
      <c r="H7">
        <f>STDEV(B7:D7)</f>
        <v>1.4554821186439257</v>
      </c>
      <c r="I7">
        <f>G7/G7</f>
        <v>1</v>
      </c>
      <c r="J7">
        <f>H7/H7</f>
        <v>1</v>
      </c>
      <c r="K7">
        <f>STDEV(B7:D7)/SQRT(3)</f>
        <v>0.84032299299975743</v>
      </c>
      <c r="N7">
        <v>1</v>
      </c>
      <c r="O7">
        <v>0.40639021621195748</v>
      </c>
      <c r="P7">
        <v>0.86027075727674363</v>
      </c>
      <c r="Q7">
        <v>0.59360978378804252</v>
      </c>
      <c r="R7">
        <v>0.13972924272325637</v>
      </c>
    </row>
    <row r="8" spans="1:18" x14ac:dyDescent="0.15">
      <c r="B8">
        <v>3.6568542494923801</v>
      </c>
      <c r="C8">
        <v>3.2780316430915701</v>
      </c>
      <c r="D8">
        <f>AVERAGE(B8:C8)</f>
        <v>3.4674429462919751</v>
      </c>
      <c r="F8" t="s">
        <v>11</v>
      </c>
      <c r="G8">
        <f>AVERAGE(B8:D8)</f>
        <v>3.4674429462919751</v>
      </c>
      <c r="H8">
        <f>STDEV(B8:D8)</f>
        <v>0.189411303200405</v>
      </c>
      <c r="I8">
        <f>G8/G7</f>
        <v>0.38782248182296358</v>
      </c>
      <c r="J8">
        <f>H8/H7</f>
        <v>0.13013646871655127</v>
      </c>
      <c r="K8">
        <f>STDEV(B8:D8)/SQRT(3)</f>
        <v>0.10935666689031166</v>
      </c>
    </row>
    <row r="9" spans="1:18" x14ac:dyDescent="0.15">
      <c r="B9">
        <v>8.3203304949070205</v>
      </c>
      <c r="C9">
        <v>6.2333166372840001</v>
      </c>
      <c r="D9">
        <v>7.6823566095510003</v>
      </c>
      <c r="F9" t="s">
        <v>12</v>
      </c>
      <c r="G9">
        <f>AVERAGE(B9:D9)</f>
        <v>7.41200124724734</v>
      </c>
      <c r="H9">
        <f>STDEV(B9:D9)</f>
        <v>1.069451133489697</v>
      </c>
      <c r="I9">
        <f>G9/G7</f>
        <v>0.82900880086761053</v>
      </c>
      <c r="J9">
        <f>H9/H7</f>
        <v>0.73477449141464257</v>
      </c>
      <c r="K9">
        <f>STDEV(B9:D9)/SQRT(3)</f>
        <v>0.61744789980542703</v>
      </c>
      <c r="M9" t="s">
        <v>5</v>
      </c>
      <c r="N9">
        <f>AVERAGE(I3,I7,I11,I15,I19)</f>
        <v>1</v>
      </c>
      <c r="O9">
        <f>AVERAGE(I4,I8,I12,I16,I20)</f>
        <v>0.41318466920260394</v>
      </c>
      <c r="P9">
        <f>AVERAGE(I5,I9,I13,I17,I21)</f>
        <v>0.90701834671202897</v>
      </c>
    </row>
    <row r="10" spans="1:18" x14ac:dyDescent="0.15">
      <c r="M10" t="s">
        <v>9</v>
      </c>
      <c r="N10">
        <f>AVERAGE(K3,K7,K11,K15,K19)</f>
        <v>0.73233644333957082</v>
      </c>
      <c r="O10">
        <f>AVERAGE(K4,K8,K12,K16,K20)</f>
        <v>0.24758685361520466</v>
      </c>
      <c r="P10">
        <f>AVERAGE(K5,K9,K13,K17,K21)</f>
        <v>0.70003022699802187</v>
      </c>
    </row>
    <row r="11" spans="1:18" x14ac:dyDescent="0.15">
      <c r="B11">
        <v>10.9896375864032</v>
      </c>
      <c r="C11">
        <v>11.6970425629363</v>
      </c>
      <c r="D11">
        <v>13.433400746698</v>
      </c>
      <c r="F11" t="s">
        <v>13</v>
      </c>
      <c r="G11">
        <f>AVERAGE(B11:D11)</f>
        <v>12.040026965345833</v>
      </c>
      <c r="H11">
        <f>STDEV(B11:D11)</f>
        <v>1.2574670258601917</v>
      </c>
      <c r="I11">
        <f>G11/G11</f>
        <v>1</v>
      </c>
      <c r="J11">
        <f>H11/H11</f>
        <v>1</v>
      </c>
      <c r="K11">
        <f>STDEV(B11:D11)/SQRT(3)</f>
        <v>0.72599892587745984</v>
      </c>
    </row>
    <row r="12" spans="1:18" x14ac:dyDescent="0.15">
      <c r="B12">
        <v>5.2661462979999998</v>
      </c>
      <c r="C12">
        <v>5.6470059590990997</v>
      </c>
      <c r="D12">
        <v>4.8921360526987998</v>
      </c>
      <c r="F12" t="s">
        <v>11</v>
      </c>
      <c r="G12">
        <f>AVERAGE(B12:D12)</f>
        <v>5.2684294365992992</v>
      </c>
      <c r="H12">
        <f>STDEV(B12:D12)</f>
        <v>0.37744013225755035</v>
      </c>
      <c r="I12">
        <f>G12/G11</f>
        <v>0.4375762157147271</v>
      </c>
      <c r="J12">
        <f>H12/H11</f>
        <v>0.3001590693794583</v>
      </c>
      <c r="K12">
        <f>STDEV(B12:D12)/SQRT(3)</f>
        <v>0.21791516196186467</v>
      </c>
      <c r="N12">
        <f>N10/5</f>
        <v>0.14646728866791417</v>
      </c>
      <c r="O12">
        <f>O10/5</f>
        <v>4.9517370723040931E-2</v>
      </c>
      <c r="P12">
        <f>P10/5</f>
        <v>0.14000604539960437</v>
      </c>
    </row>
    <row r="13" spans="1:18" x14ac:dyDescent="0.15">
      <c r="B13">
        <v>10.6386370956115</v>
      </c>
      <c r="C13">
        <v>11.7178086938319</v>
      </c>
      <c r="D13">
        <v>9.7822289472169999</v>
      </c>
      <c r="F13" t="s">
        <v>12</v>
      </c>
      <c r="G13">
        <f>AVERAGE(B13:D13)</f>
        <v>10.712891578886799</v>
      </c>
      <c r="H13">
        <f>STDEV(B13:D13)</f>
        <v>0.96992398418191095</v>
      </c>
      <c r="I13">
        <f>G13/G11</f>
        <v>0.88977305530304407</v>
      </c>
      <c r="J13">
        <f>H13/H11</f>
        <v>0.77133154526928294</v>
      </c>
      <c r="K13">
        <f>STDEV(B13:D13)/SQRT(3)</f>
        <v>0.55998587336090067</v>
      </c>
    </row>
    <row r="15" spans="1:18" x14ac:dyDescent="0.15">
      <c r="B15">
        <v>11.8563427837825</v>
      </c>
      <c r="C15">
        <v>9.3106516018352092</v>
      </c>
      <c r="D15">
        <v>12.5834971928088</v>
      </c>
      <c r="F15" t="s">
        <v>13</v>
      </c>
      <c r="G15">
        <f>AVERAGE(B15:D15)</f>
        <v>11.250163859475501</v>
      </c>
      <c r="H15">
        <f>STDEV(B15:D15)</f>
        <v>1.7185660394044635</v>
      </c>
      <c r="I15">
        <f>G15/G15</f>
        <v>1</v>
      </c>
      <c r="J15">
        <f>H15/H15</f>
        <v>1</v>
      </c>
      <c r="K15">
        <f>STDEV(B15:D15)/SQRT(3)</f>
        <v>0.99221456547031606</v>
      </c>
    </row>
    <row r="16" spans="1:18" x14ac:dyDescent="0.15">
      <c r="B16">
        <v>5.3203304949070196</v>
      </c>
      <c r="C16">
        <v>4.2333166372840001</v>
      </c>
      <c r="D16">
        <v>4.2768235660955103</v>
      </c>
      <c r="F16" t="s">
        <v>11</v>
      </c>
      <c r="G16">
        <f>AVERAGE(B16:D16)</f>
        <v>4.6101568994288433</v>
      </c>
      <c r="H16">
        <f>STDEV(B16:D16)</f>
        <v>0.6154129629764461</v>
      </c>
      <c r="I16">
        <f>G16/G15</f>
        <v>0.40978575574665232</v>
      </c>
      <c r="J16">
        <f>H16/H15</f>
        <v>0.35809677886437569</v>
      </c>
      <c r="K16">
        <f>STDEV(B16:D16)/SQRT(3)</f>
        <v>0.35530883983723638</v>
      </c>
    </row>
    <row r="17" spans="1:16" x14ac:dyDescent="0.15">
      <c r="B17">
        <v>9.8019170849880002</v>
      </c>
      <c r="C17">
        <v>11.062866266041601</v>
      </c>
      <c r="D17">
        <v>12.804427184457399</v>
      </c>
      <c r="F17" t="s">
        <v>12</v>
      </c>
      <c r="G17">
        <f>AVERAGE(B17:D17)</f>
        <v>11.223070178495666</v>
      </c>
      <c r="H17">
        <f>STDEV(B17:D17)</f>
        <v>1.5076523785435889</v>
      </c>
      <c r="I17">
        <f>G17/G15</f>
        <v>0.99759170787925766</v>
      </c>
      <c r="J17">
        <f>H17/H15</f>
        <v>0.87727346169719334</v>
      </c>
      <c r="K17">
        <f>STDEV(B17:D17)/SQRT(3)</f>
        <v>0.8704435065965207</v>
      </c>
    </row>
    <row r="19" spans="1:16" x14ac:dyDescent="0.15">
      <c r="B19">
        <v>16.5</v>
      </c>
      <c r="C19">
        <v>14.0019017040518</v>
      </c>
      <c r="D19">
        <v>17.118763880433001</v>
      </c>
      <c r="F19" t="s">
        <v>13</v>
      </c>
      <c r="G19">
        <f>AVERAGE(B19:D19)</f>
        <v>15.873555194828265</v>
      </c>
      <c r="H19">
        <f>STDEV(B19:D19)</f>
        <v>1.650161288203043</v>
      </c>
      <c r="I19">
        <f>G19/G19</f>
        <v>1</v>
      </c>
      <c r="J19">
        <f>H19/H19</f>
        <v>1</v>
      </c>
      <c r="K19">
        <f>STDEV(B19:D19)/SQRT(3)</f>
        <v>0.95272106395032652</v>
      </c>
    </row>
    <row r="20" spans="1:16" x14ac:dyDescent="0.15">
      <c r="B20">
        <v>6.7932424540745</v>
      </c>
      <c r="C20">
        <v>5.7084726012829003</v>
      </c>
      <c r="D20">
        <v>6.8508575276787003</v>
      </c>
      <c r="F20" t="s">
        <v>11</v>
      </c>
      <c r="G20">
        <f>AVERAGE(B20:D20)</f>
        <v>6.4508575276786999</v>
      </c>
      <c r="H20">
        <f>STDEV(B20:D20)</f>
        <v>0.64356927240303918</v>
      </c>
      <c r="I20">
        <f>G20/G19</f>
        <v>0.40639021621195748</v>
      </c>
      <c r="J20">
        <f>H20/H19</f>
        <v>0.39000386023105615</v>
      </c>
      <c r="K20">
        <f>STDEV(B20:D20)/SQRT(3)</f>
        <v>0.37156489266406628</v>
      </c>
    </row>
    <row r="21" spans="1:16" x14ac:dyDescent="0.15">
      <c r="B21">
        <v>11.402804376993799</v>
      </c>
      <c r="C21">
        <v>14.070607136283501</v>
      </c>
      <c r="D21">
        <v>15.493254531110001</v>
      </c>
      <c r="F21" t="s">
        <v>12</v>
      </c>
      <c r="G21">
        <f>AVERAGE(B21:D21)</f>
        <v>13.655555348129099</v>
      </c>
      <c r="H21">
        <f>STDEV(B21:D21)</f>
        <v>2.0765708767015489</v>
      </c>
      <c r="I21">
        <f>G21/G19</f>
        <v>0.86027075727674363</v>
      </c>
      <c r="J21">
        <f>H21/H19</f>
        <v>1.2584047944566972</v>
      </c>
      <c r="K21">
        <f>STDEV(B21:D21)/SQRT(3)</f>
        <v>1.1989087546549766</v>
      </c>
    </row>
    <row r="24" spans="1:16" x14ac:dyDescent="0.15">
      <c r="A24" t="s">
        <v>16</v>
      </c>
      <c r="B24" t="s">
        <v>2</v>
      </c>
      <c r="C24" t="s">
        <v>3</v>
      </c>
      <c r="D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N24" t="s">
        <v>10</v>
      </c>
      <c r="O24" t="s">
        <v>11</v>
      </c>
      <c r="P24" t="s">
        <v>12</v>
      </c>
    </row>
    <row r="25" spans="1:16" x14ac:dyDescent="0.15">
      <c r="B25">
        <v>2.6573716281930233</v>
      </c>
      <c r="C25">
        <v>2.4116156553815258</v>
      </c>
      <c r="D25">
        <v>2.5140267490436599</v>
      </c>
      <c r="F25" t="s">
        <v>13</v>
      </c>
      <c r="G25">
        <f>AVERAGE(B25:D25)</f>
        <v>2.5276713442060696</v>
      </c>
      <c r="H25">
        <f>STDEV(B25:D25)</f>
        <v>0.12344484912701267</v>
      </c>
      <c r="I25">
        <f>G25/G25</f>
        <v>1</v>
      </c>
      <c r="J25">
        <f>H25/H25</f>
        <v>1</v>
      </c>
      <c r="K25">
        <f>STDEV(B25:D25)/SQRT(3)</f>
        <v>7.1270916873553511E-2</v>
      </c>
      <c r="M25" t="s">
        <v>17</v>
      </c>
      <c r="N25">
        <v>1</v>
      </c>
      <c r="O25">
        <v>0.85928815825600591</v>
      </c>
      <c r="P25">
        <v>0.50276684505864233</v>
      </c>
    </row>
    <row r="26" spans="1:16" x14ac:dyDescent="0.15">
      <c r="B26">
        <v>2.12125463852</v>
      </c>
      <c r="C26">
        <v>2.1601652474535098</v>
      </c>
      <c r="D26">
        <v>2.23457427614444</v>
      </c>
      <c r="F26" t="s">
        <v>11</v>
      </c>
      <c r="G26">
        <f>AVERAGE(B26:D26)</f>
        <v>2.1719980540393165</v>
      </c>
      <c r="H26">
        <f>STDEV(B26:D26)</f>
        <v>5.7579046115808823E-2</v>
      </c>
      <c r="I26">
        <f>G26/G25</f>
        <v>0.85928815825600591</v>
      </c>
      <c r="J26">
        <f>H26/H25</f>
        <v>0.46643538813487162</v>
      </c>
      <c r="K26">
        <f>STDEV(B26:D26)/SQRT(3)</f>
        <v>3.32432777746441E-2</v>
      </c>
      <c r="N26">
        <v>1</v>
      </c>
      <c r="O26">
        <v>0.80234075484711043</v>
      </c>
      <c r="P26">
        <v>0.48364772183638272</v>
      </c>
    </row>
    <row r="27" spans="1:16" x14ac:dyDescent="0.15">
      <c r="B27">
        <v>1.268</v>
      </c>
      <c r="C27">
        <v>1.3526978353590999</v>
      </c>
      <c r="D27">
        <v>1.1917902058557699</v>
      </c>
      <c r="F27" t="s">
        <v>12</v>
      </c>
      <c r="G27">
        <f>AVERAGE(B27:D27)</f>
        <v>1.2708293470716232</v>
      </c>
      <c r="H27">
        <f>STDEV(B27:D27)</f>
        <v>8.0491118837633324E-2</v>
      </c>
      <c r="I27">
        <f>G27/G25</f>
        <v>0.50276684505864233</v>
      </c>
      <c r="J27">
        <f>H27/H25</f>
        <v>0.65204112935336689</v>
      </c>
      <c r="K27">
        <f>STDEV(B26:D26)/SQRT(3)</f>
        <v>3.32432777746441E-2</v>
      </c>
      <c r="N27">
        <v>1</v>
      </c>
      <c r="O27">
        <v>0.95120674099876945</v>
      </c>
      <c r="P27">
        <v>0.48274386008350872</v>
      </c>
    </row>
    <row r="28" spans="1:16" x14ac:dyDescent="0.15">
      <c r="N28">
        <v>1</v>
      </c>
      <c r="O28">
        <v>0.84846538097226709</v>
      </c>
      <c r="P28">
        <v>0.49498666611562198</v>
      </c>
    </row>
    <row r="29" spans="1:16" x14ac:dyDescent="0.15">
      <c r="B29">
        <v>9.5161819937120899</v>
      </c>
      <c r="C29">
        <v>7.2601532425372843</v>
      </c>
      <c r="D29">
        <v>8.2535054712423008</v>
      </c>
      <c r="F29" t="s">
        <v>13</v>
      </c>
      <c r="G29">
        <f>AVERAGE(B29:D29)</f>
        <v>8.3432802358305569</v>
      </c>
      <c r="H29">
        <f>STDEV(B29:D29)</f>
        <v>1.1306905247677352</v>
      </c>
      <c r="I29">
        <f>G29/G29</f>
        <v>1</v>
      </c>
      <c r="J29">
        <f>H29/H29</f>
        <v>1</v>
      </c>
      <c r="K29">
        <f>STDEV(B29:D29)/SQRT(3)</f>
        <v>0.65280447884481119</v>
      </c>
    </row>
    <row r="30" spans="1:16" x14ac:dyDescent="0.15">
      <c r="B30">
        <v>7.4493081797344001</v>
      </c>
      <c r="C30">
        <v>6.1261421647327996</v>
      </c>
      <c r="D30">
        <v>6.5070109424845999</v>
      </c>
      <c r="F30" t="s">
        <v>12</v>
      </c>
      <c r="G30">
        <f>AVERAGE(B30:D30)</f>
        <v>6.6941537623172662</v>
      </c>
      <c r="H30">
        <f>STDEV(B30:D30)</f>
        <v>0.68114528705335353</v>
      </c>
      <c r="I30">
        <f>G30/G29</f>
        <v>0.80234075484711043</v>
      </c>
      <c r="J30">
        <f>H30/H29</f>
        <v>0.60241531359190736</v>
      </c>
      <c r="K30">
        <f>STDEV(B30:D30)/SQRT(3)</f>
        <v>0.3932594148374986</v>
      </c>
    </row>
    <row r="31" spans="1:16" x14ac:dyDescent="0.15">
      <c r="B31">
        <v>4.5401619999999996</v>
      </c>
      <c r="C31">
        <v>3.7757167820899</v>
      </c>
      <c r="D31">
        <v>3.7897466540160001</v>
      </c>
      <c r="F31" t="s">
        <v>18</v>
      </c>
      <c r="G31">
        <f>AVERAGE(B31:D31)</f>
        <v>4.0352084787019669</v>
      </c>
      <c r="H31">
        <f>STDEV(B31:D31)</f>
        <v>0.43735883817527688</v>
      </c>
      <c r="I31">
        <f>G31/G29</f>
        <v>0.48364772183638272</v>
      </c>
      <c r="J31">
        <f>H31/H29</f>
        <v>0.38680684820023453</v>
      </c>
      <c r="K31">
        <f>STDEV(B30:D30)/SQRT(3)</f>
        <v>0.3932594148374986</v>
      </c>
      <c r="M31" t="s">
        <v>5</v>
      </c>
      <c r="N31">
        <f>AVERAGE(I25,I29,I33,I37)</f>
        <v>1</v>
      </c>
      <c r="O31">
        <f>AVERAGE(I26,I30,I34,I38)</f>
        <v>0.86532525876853827</v>
      </c>
      <c r="P31">
        <f>AVERAGE(I27,I31,I35,I39)</f>
        <v>0.49103627327353894</v>
      </c>
    </row>
    <row r="32" spans="1:16" x14ac:dyDescent="0.15">
      <c r="M32" t="s">
        <v>9</v>
      </c>
      <c r="N32">
        <f>AVERAGE(K25,K29,K33,K37)</f>
        <v>0.5204549458797787</v>
      </c>
      <c r="O32">
        <f>AVERAGE(K26,K30,K34,K38)</f>
        <v>0.65489238195872956</v>
      </c>
      <c r="P32">
        <f>AVERAGE(K27,K31,K35,K39)</f>
        <v>0.65489238195872956</v>
      </c>
    </row>
    <row r="33" spans="1:16" x14ac:dyDescent="0.15">
      <c r="B33">
        <v>88.034676360943635</v>
      </c>
      <c r="C33">
        <v>84.448506289465357</v>
      </c>
      <c r="D33">
        <v>86.241591325204496</v>
      </c>
      <c r="F33" t="s">
        <v>13</v>
      </c>
      <c r="G33">
        <f>AVERAGE(B33:D33)</f>
        <v>86.24159132520451</v>
      </c>
      <c r="H33">
        <f>STDEV(B33:D33)</f>
        <v>1.7930850357391392</v>
      </c>
      <c r="I33">
        <f>G33/G33</f>
        <v>1</v>
      </c>
      <c r="J33">
        <f>H33/H33</f>
        <v>1</v>
      </c>
      <c r="K33">
        <f>STDEV(B33:D33)/SQRT(3)</f>
        <v>1.0352381280638818</v>
      </c>
    </row>
    <row r="34" spans="1:16" x14ac:dyDescent="0.15">
      <c r="B34">
        <v>85.627363506311269</v>
      </c>
      <c r="C34">
        <v>81.773135873013103</v>
      </c>
      <c r="D34">
        <v>78.700249689662201</v>
      </c>
      <c r="F34" t="s">
        <v>11</v>
      </c>
      <c r="G34">
        <f>AVERAGE(B34:D34)</f>
        <v>82.033583022995529</v>
      </c>
      <c r="H34">
        <f>STDEV(B34:D34)</f>
        <v>3.4708934002145733</v>
      </c>
      <c r="I34">
        <f>G34/G33</f>
        <v>0.95120674099876945</v>
      </c>
      <c r="J34">
        <f>H34/H33</f>
        <v>1.9357104270204417</v>
      </c>
      <c r="K34">
        <f>STDEV(B34:D34)/SQRT(3)</f>
        <v>2.0039212389423793</v>
      </c>
      <c r="N34">
        <f>N32/4</f>
        <v>0.13011373646994467</v>
      </c>
      <c r="O34">
        <f>O32/4</f>
        <v>0.16372309548968239</v>
      </c>
      <c r="P34">
        <f>P32/4</f>
        <v>0.16372309548968239</v>
      </c>
    </row>
    <row r="35" spans="1:16" x14ac:dyDescent="0.15">
      <c r="B35">
        <v>39.522079793356397</v>
      </c>
      <c r="C35">
        <v>43.076450932124303</v>
      </c>
      <c r="D35">
        <v>42.2992653627403</v>
      </c>
      <c r="F35" t="s">
        <v>12</v>
      </c>
      <c r="G35">
        <f>AVERAGE(B35:D35)</f>
        <v>41.632598696073664</v>
      </c>
      <c r="H35">
        <f>STDEV(B35:D35)</f>
        <v>1.8686149633779197</v>
      </c>
      <c r="I35">
        <f>G35/G33</f>
        <v>0.48274386008350872</v>
      </c>
      <c r="J35">
        <f>H35/H33</f>
        <v>1.0421228921848906</v>
      </c>
      <c r="K35">
        <f>STDEV(B34:D34)/SQRT(3)</f>
        <v>2.0039212389423793</v>
      </c>
    </row>
    <row r="37" spans="1:16" x14ac:dyDescent="0.15">
      <c r="B37">
        <v>5.2192994964273201</v>
      </c>
      <c r="C37">
        <v>4.5018551027890101</v>
      </c>
      <c r="D37">
        <v>4.1189252621587302</v>
      </c>
      <c r="F37" t="s">
        <v>13</v>
      </c>
      <c r="G37">
        <f>AVERAGE(B37:D37)</f>
        <v>4.6133599537916865</v>
      </c>
      <c r="H37">
        <f>STDEV(B37:D37)</f>
        <v>0.55859722762326092</v>
      </c>
      <c r="I37">
        <f>G37/G37</f>
        <v>1</v>
      </c>
      <c r="J37">
        <f>H37/H37</f>
        <v>1</v>
      </c>
      <c r="K37">
        <f>STDEV(B37:D37)/SQRT(3)</f>
        <v>0.32250625973686836</v>
      </c>
    </row>
    <row r="38" spans="1:16" x14ac:dyDescent="0.15">
      <c r="B38">
        <v>3.7874536332000002</v>
      </c>
      <c r="C38">
        <v>4.2863381032000003</v>
      </c>
      <c r="D38">
        <v>3.66903689586819</v>
      </c>
      <c r="F38" t="s">
        <v>11</v>
      </c>
      <c r="G38">
        <f>AVERAGE(B38:D38)</f>
        <v>3.9142762107560638</v>
      </c>
      <c r="H38">
        <f>STDEV(B38:D38)</f>
        <v>0.32760978278555791</v>
      </c>
      <c r="I38">
        <f>G38/G37</f>
        <v>0.84846538097226709</v>
      </c>
      <c r="J38">
        <f>H38/H37</f>
        <v>0.5864865892361899</v>
      </c>
      <c r="K38">
        <f>STDEV(B38:D38)/SQRT(3)</f>
        <v>0.18914559628039671</v>
      </c>
    </row>
    <row r="39" spans="1:16" x14ac:dyDescent="0.15">
      <c r="B39">
        <v>2.3415356758625001</v>
      </c>
      <c r="C39">
        <v>2.0922343170415001</v>
      </c>
      <c r="D39">
        <v>2.4168849964520001</v>
      </c>
      <c r="F39" t="s">
        <v>12</v>
      </c>
      <c r="G39">
        <f>AVERAGE(B39:D39)</f>
        <v>2.2835516631186668</v>
      </c>
      <c r="H39">
        <f>STDEV(B39:D39)</f>
        <v>0.16991505292596232</v>
      </c>
      <c r="I39">
        <f>G39/G37</f>
        <v>0.49498666611562198</v>
      </c>
      <c r="J39">
        <f>H39/H37</f>
        <v>0.30418169751561935</v>
      </c>
      <c r="K39">
        <f>STDEV(B38:D38)/SQRT(3)</f>
        <v>0.18914559628039671</v>
      </c>
    </row>
    <row r="42" spans="1:16" x14ac:dyDescent="0.15">
      <c r="A42" t="s">
        <v>35</v>
      </c>
      <c r="B42" t="s">
        <v>2</v>
      </c>
      <c r="C42" t="s">
        <v>3</v>
      </c>
      <c r="D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N42" t="s">
        <v>10</v>
      </c>
      <c r="O42" t="s">
        <v>11</v>
      </c>
      <c r="P42" t="s">
        <v>12</v>
      </c>
    </row>
    <row r="43" spans="1:16" x14ac:dyDescent="0.15">
      <c r="B43">
        <v>1.8660659830736128</v>
      </c>
      <c r="C43">
        <v>1.7776853623331381</v>
      </c>
      <c r="D43">
        <v>1.6245047927124703</v>
      </c>
      <c r="F43" t="s">
        <v>13</v>
      </c>
      <c r="G43">
        <f>AVERAGE(B43:D43)</f>
        <v>1.756085379373074</v>
      </c>
      <c r="H43">
        <f>STDEV(B43:D43)</f>
        <v>0.1222205859095731</v>
      </c>
      <c r="I43">
        <f>G43/G43</f>
        <v>1</v>
      </c>
      <c r="J43">
        <f>H43/H43</f>
        <v>1</v>
      </c>
      <c r="K43">
        <f>STDEV(B43:D43)/SQRT(3)</f>
        <v>7.0564088175405812E-2</v>
      </c>
      <c r="M43" t="s">
        <v>20</v>
      </c>
      <c r="N43">
        <v>1</v>
      </c>
      <c r="O43">
        <v>0.87983571620232259</v>
      </c>
      <c r="P43">
        <v>0.7916203546845807</v>
      </c>
    </row>
    <row r="44" spans="1:16" x14ac:dyDescent="0.15">
      <c r="B44">
        <v>1.705269783535913</v>
      </c>
      <c r="C44">
        <v>1.4142135623730951</v>
      </c>
      <c r="D44">
        <v>1.5157165665103995</v>
      </c>
      <c r="F44" t="s">
        <v>11</v>
      </c>
      <c r="G44">
        <f>AVERAGE(B44:D44)</f>
        <v>1.5450666374731359</v>
      </c>
      <c r="H44">
        <f>STDEV(B44:D44)</f>
        <v>0.14773117805166594</v>
      </c>
      <c r="I44">
        <f>G44/G43</f>
        <v>0.87983571620232259</v>
      </c>
      <c r="J44">
        <f>H44/H43</f>
        <v>1.2087258210410419</v>
      </c>
      <c r="K44">
        <f>STDEV(B44:D44)/SQRT(3)</f>
        <v>8.5292635415829862E-2</v>
      </c>
      <c r="N44">
        <v>1</v>
      </c>
      <c r="O44">
        <v>0.87983571620232259</v>
      </c>
      <c r="P44">
        <v>0.7916203546845807</v>
      </c>
    </row>
    <row r="45" spans="1:16" x14ac:dyDescent="0.15">
      <c r="B45">
        <v>1.4845235706290494</v>
      </c>
      <c r="C45">
        <v>1.3755418181397445</v>
      </c>
      <c r="D45">
        <v>1.3103934038583638</v>
      </c>
      <c r="F45" t="s">
        <v>12</v>
      </c>
      <c r="G45">
        <f>AVERAGE(B45:D45)</f>
        <v>1.3901529308757192</v>
      </c>
      <c r="H45">
        <f>STDEV(B45:D45)</f>
        <v>8.7979782941504325E-2</v>
      </c>
      <c r="I45">
        <f>G45/G43</f>
        <v>0.7916203546845807</v>
      </c>
      <c r="J45">
        <f>H45/H43</f>
        <v>0.7198442249867596</v>
      </c>
      <c r="K45">
        <f>STDEV(B45:D45)/SQRT(3)</f>
        <v>5.0795151364522367E-2</v>
      </c>
      <c r="N45">
        <v>1</v>
      </c>
      <c r="O45">
        <v>0.97170964384362823</v>
      </c>
      <c r="P45">
        <v>0.81735901825684265</v>
      </c>
    </row>
    <row r="47" spans="1:16" x14ac:dyDescent="0.15">
      <c r="B47">
        <v>1.8660659830736128</v>
      </c>
      <c r="C47">
        <v>1.7776853623331381</v>
      </c>
      <c r="D47">
        <v>1.6245047927124703</v>
      </c>
      <c r="F47" t="s">
        <v>13</v>
      </c>
      <c r="G47">
        <f>AVERAGE(B47:D47)</f>
        <v>1.756085379373074</v>
      </c>
      <c r="H47">
        <f>STDEV(B47:D47)</f>
        <v>0.1222205859095731</v>
      </c>
      <c r="I47">
        <f>G47/G47</f>
        <v>1</v>
      </c>
      <c r="J47">
        <f>H47/H47</f>
        <v>1</v>
      </c>
      <c r="K47">
        <f>STDEV(B47:D47)/SQRT(3)</f>
        <v>7.0564088175405812E-2</v>
      </c>
    </row>
    <row r="48" spans="1:16" x14ac:dyDescent="0.15">
      <c r="B48">
        <v>1.705269783535913</v>
      </c>
      <c r="C48">
        <v>1.4142135623730951</v>
      </c>
      <c r="D48">
        <v>1.5157165665103995</v>
      </c>
      <c r="F48" t="s">
        <v>11</v>
      </c>
      <c r="G48">
        <f>AVERAGE(B48:D48)</f>
        <v>1.5450666374731359</v>
      </c>
      <c r="H48">
        <f>STDEV(B48:D48)</f>
        <v>0.14773117805166594</v>
      </c>
      <c r="I48">
        <f>G48/G47</f>
        <v>0.87983571620232259</v>
      </c>
      <c r="J48">
        <f>H48/H47</f>
        <v>1.2087258210410419</v>
      </c>
      <c r="K48">
        <f>STDEV(B48:D48)/SQRT(3)</f>
        <v>8.5292635415829862E-2</v>
      </c>
      <c r="M48" t="s">
        <v>5</v>
      </c>
      <c r="N48">
        <f>AVERAGE(I43,I47,I51)</f>
        <v>1</v>
      </c>
      <c r="O48">
        <f>AVERAGE(I44,I48,I52)</f>
        <v>0.91046035874942444</v>
      </c>
      <c r="P48">
        <f>AVERAGE(I45,I49,I53)</f>
        <v>0.80019990920866801</v>
      </c>
    </row>
    <row r="49" spans="1:16" x14ac:dyDescent="0.15">
      <c r="B49">
        <v>1.4845235706290494</v>
      </c>
      <c r="C49">
        <v>1.3755418181397445</v>
      </c>
      <c r="D49">
        <v>1.3103934038583638</v>
      </c>
      <c r="F49" t="s">
        <v>12</v>
      </c>
      <c r="G49">
        <f>AVERAGE(B49:D49)</f>
        <v>1.3901529308757192</v>
      </c>
      <c r="H49">
        <f>STDEV(B49:D49)</f>
        <v>8.7979782941504325E-2</v>
      </c>
      <c r="I49">
        <f>G49/G47</f>
        <v>0.7916203546845807</v>
      </c>
      <c r="J49">
        <f>H49/H47</f>
        <v>0.7198442249867596</v>
      </c>
      <c r="K49">
        <f>STDEV(B49:D49)/SQRT(3)</f>
        <v>5.0795151364522367E-2</v>
      </c>
      <c r="M49" t="s">
        <v>9</v>
      </c>
      <c r="N49">
        <f>AVERAGE(K43,K47,K51)</f>
        <v>9.8723817308346784E-2</v>
      </c>
      <c r="O49">
        <f>AVERAGE(K44,K48,K52)</f>
        <v>7.5916118809909325E-2</v>
      </c>
      <c r="P49">
        <f>AVERAGE(K45,K49,K53)</f>
        <v>0.23085054882384703</v>
      </c>
    </row>
    <row r="51" spans="1:16" x14ac:dyDescent="0.15">
      <c r="B51">
        <v>4.4076204635064444</v>
      </c>
      <c r="C51">
        <v>4.3771748050429551</v>
      </c>
      <c r="D51">
        <v>4.856779537580179</v>
      </c>
      <c r="F51" t="s">
        <v>13</v>
      </c>
      <c r="G51">
        <f>AVERAGE(B51:D51)</f>
        <v>4.5471916020431928</v>
      </c>
      <c r="H51">
        <f>STDEV(B51:D51)</f>
        <v>0.26854283066646684</v>
      </c>
      <c r="I51">
        <f>G51/G51</f>
        <v>1</v>
      </c>
      <c r="J51">
        <f>H51/H51</f>
        <v>1</v>
      </c>
      <c r="K51">
        <f>STDEV(B51:D51)/SQRT(3)</f>
        <v>0.15504327557422873</v>
      </c>
      <c r="N51">
        <f>N49/3</f>
        <v>3.2907939102782259E-2</v>
      </c>
      <c r="O51">
        <f>O49/3</f>
        <v>2.5305372936636442E-2</v>
      </c>
      <c r="P51">
        <f>P49/3</f>
        <v>7.695018294128235E-2</v>
      </c>
    </row>
    <row r="52" spans="1:16" x14ac:dyDescent="0.15">
      <c r="B52">
        <v>4.3469394501042355</v>
      </c>
      <c r="C52">
        <v>4.3771748050429551</v>
      </c>
      <c r="D52">
        <v>4.5315355411831932</v>
      </c>
      <c r="F52" t="s">
        <v>11</v>
      </c>
      <c r="G52">
        <f>AVERAGE(B52:D52)</f>
        <v>4.4185499321101283</v>
      </c>
      <c r="H52">
        <f>STDEV(B52:D52)</f>
        <v>9.9009368573262993E-2</v>
      </c>
      <c r="I52">
        <f>G52/G51</f>
        <v>0.97170964384362823</v>
      </c>
      <c r="J52">
        <f>H52/H51</f>
        <v>0.36869116307273053</v>
      </c>
      <c r="K52">
        <f>STDEV(B52:D52)/SQRT(3)</f>
        <v>5.7163085598068264E-2</v>
      </c>
    </row>
    <row r="53" spans="1:16" x14ac:dyDescent="0.15">
      <c r="B53">
        <v>3.2490095854249486</v>
      </c>
      <c r="C53">
        <v>4.89056111076827</v>
      </c>
      <c r="D53">
        <v>3.0104934948221342</v>
      </c>
      <c r="F53" t="s">
        <v>12</v>
      </c>
      <c r="G53">
        <f>AVERAGE(B53:D53)</f>
        <v>3.7166880636717838</v>
      </c>
      <c r="H53">
        <f>STDEV(B53:D53)</f>
        <v>1.0235750726711796</v>
      </c>
      <c r="I53">
        <f>G53/G51</f>
        <v>0.81735901825684265</v>
      </c>
      <c r="J53">
        <f>H53/H51</f>
        <v>3.8115896452378997</v>
      </c>
      <c r="K53">
        <f>STDEV(B53:D53)/SQRT(3)</f>
        <v>0.59096134374249631</v>
      </c>
    </row>
    <row r="56" spans="1:16" x14ac:dyDescent="0.15">
      <c r="A56" t="s">
        <v>21</v>
      </c>
      <c r="B56" t="s">
        <v>2</v>
      </c>
      <c r="C56" t="s">
        <v>3</v>
      </c>
      <c r="D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N56" t="s">
        <v>10</v>
      </c>
      <c r="O56" t="s">
        <v>11</v>
      </c>
      <c r="P56" t="s">
        <v>12</v>
      </c>
    </row>
    <row r="57" spans="1:16" x14ac:dyDescent="0.15">
      <c r="B57">
        <v>0.50697973989501444</v>
      </c>
      <c r="C57">
        <v>0.61557220667245693</v>
      </c>
      <c r="D57">
        <v>0.57434917749851722</v>
      </c>
      <c r="F57" t="s">
        <v>13</v>
      </c>
      <c r="G57">
        <f>AVERAGE(B57:D57)</f>
        <v>0.5656337080219962</v>
      </c>
      <c r="H57">
        <f>STDEV(B57:D57)</f>
        <v>5.481834105798547E-2</v>
      </c>
      <c r="I57">
        <f>G57/G57</f>
        <v>1</v>
      </c>
      <c r="J57">
        <f>H57/H57</f>
        <v>1</v>
      </c>
      <c r="K57">
        <f>STDEV(B57:D57)/SQRT(3)</f>
        <v>3.164938396635663E-2</v>
      </c>
      <c r="M57" t="s">
        <v>22</v>
      </c>
      <c r="N57">
        <v>1</v>
      </c>
      <c r="O57">
        <v>0.92294843023717021</v>
      </c>
      <c r="P57">
        <v>0.93666012214732897</v>
      </c>
    </row>
    <row r="58" spans="1:16" x14ac:dyDescent="0.15">
      <c r="B58">
        <v>0.46329403094518562</v>
      </c>
      <c r="C58">
        <v>0.57434917749851866</v>
      </c>
      <c r="D58">
        <v>0.52850902028068958</v>
      </c>
      <c r="F58" t="s">
        <v>11</v>
      </c>
      <c r="G58">
        <f>AVERAGE(B58:D58)</f>
        <v>0.52205074290813125</v>
      </c>
      <c r="H58">
        <f>STDEV(B58:D58)</f>
        <v>5.5808542392372547E-2</v>
      </c>
      <c r="I58">
        <f>G58/G57</f>
        <v>0.92294843023717021</v>
      </c>
      <c r="J58">
        <f>H58/H57</f>
        <v>1.0180633217874957</v>
      </c>
      <c r="K58">
        <f>STDEV(B58:D58)/SQRT(3)</f>
        <v>3.2221076973316935E-2</v>
      </c>
      <c r="N58">
        <v>1</v>
      </c>
      <c r="O58">
        <v>0.81646788566901496</v>
      </c>
      <c r="P58">
        <v>0.91391663391933875</v>
      </c>
    </row>
    <row r="59" spans="1:16" x14ac:dyDescent="0.15">
      <c r="B59">
        <v>0.48632747370614304</v>
      </c>
      <c r="C59">
        <v>0.45691572511470058</v>
      </c>
      <c r="D59">
        <v>0.64617641531874503</v>
      </c>
      <c r="F59" t="s">
        <v>12</v>
      </c>
      <c r="G59">
        <f>AVERAGE(B59:D59)</f>
        <v>0.52980653804652955</v>
      </c>
      <c r="H59">
        <f>STDEV(B59:D59)</f>
        <v>0.10184657083605921</v>
      </c>
      <c r="I59">
        <f>G59/G57</f>
        <v>0.93666012214732897</v>
      </c>
      <c r="J59">
        <f>H59/H57</f>
        <v>1.8578922468362997</v>
      </c>
      <c r="K59">
        <f>STDEV(B59:D59)/SQRT(3)</f>
        <v>5.8801145088239075E-2</v>
      </c>
      <c r="N59">
        <v>1</v>
      </c>
      <c r="O59">
        <v>0.87660572131603354</v>
      </c>
      <c r="P59">
        <v>0.90542005827574901</v>
      </c>
    </row>
    <row r="61" spans="1:16" x14ac:dyDescent="0.15">
      <c r="B61">
        <v>1.4742692172910998</v>
      </c>
      <c r="C61">
        <v>1.4948492486349403</v>
      </c>
      <c r="D61">
        <v>1.4439291955224973</v>
      </c>
      <c r="F61" t="s">
        <v>13</v>
      </c>
      <c r="G61">
        <f>AVERAGE(B61:D61)</f>
        <v>1.4710158871495125</v>
      </c>
      <c r="H61">
        <f>STDEV(B61:D61)</f>
        <v>2.5615445926259486E-2</v>
      </c>
      <c r="I61">
        <f>G61/G61</f>
        <v>1</v>
      </c>
      <c r="J61">
        <f>H61/H61</f>
        <v>1</v>
      </c>
      <c r="K61">
        <f>STDEV(B61:D61)/SQRT(3)</f>
        <v>1.4789084600938219E-2</v>
      </c>
    </row>
    <row r="62" spans="1:16" x14ac:dyDescent="0.15">
      <c r="B62">
        <v>1.1407637158684247</v>
      </c>
      <c r="C62">
        <v>1.2226402776920677</v>
      </c>
      <c r="D62">
        <v>1.2397076999389856</v>
      </c>
      <c r="F62" t="s">
        <v>11</v>
      </c>
      <c r="G62">
        <f>AVERAGE(B62:D62)</f>
        <v>1.2010372311664927</v>
      </c>
      <c r="H62">
        <f>STDEV(B62:D62)</f>
        <v>5.2891367068061954E-2</v>
      </c>
      <c r="I62">
        <f>G62/G61</f>
        <v>0.81646788566901496</v>
      </c>
      <c r="J62">
        <f>H62/H61</f>
        <v>2.0648232016074628</v>
      </c>
      <c r="K62">
        <f>STDEV(B62:D62)/SQRT(3)</f>
        <v>3.0536845014552876E-2</v>
      </c>
      <c r="M62" t="s">
        <v>5</v>
      </c>
      <c r="N62">
        <f>AVERAGE(I57,I61,I65)</f>
        <v>1</v>
      </c>
      <c r="O62">
        <f>AVERAGE(I58,I62,I66)</f>
        <v>0.87200734574073957</v>
      </c>
      <c r="P62">
        <f>AVERAGE(I59,I63,I67)</f>
        <v>0.91866560478080561</v>
      </c>
    </row>
    <row r="63" spans="1:16" x14ac:dyDescent="0.15">
      <c r="B63">
        <v>1.4640856959456261</v>
      </c>
      <c r="C63">
        <v>1.3379275547861136</v>
      </c>
      <c r="D63">
        <v>1.231144413344917</v>
      </c>
      <c r="F63" t="s">
        <v>12</v>
      </c>
      <c r="G63">
        <f>AVERAGE(B63:D63)</f>
        <v>1.3443858880255524</v>
      </c>
      <c r="H63">
        <f>STDEV(B63:D63)</f>
        <v>0.11660485768650287</v>
      </c>
      <c r="I63">
        <f>G63/G61</f>
        <v>0.91391663391933875</v>
      </c>
      <c r="J63">
        <f>H63/H61</f>
        <v>4.5521306957598684</v>
      </c>
      <c r="K63">
        <f>STDEV(B63:D63)/SQRT(3)</f>
        <v>6.7321845974120442E-2</v>
      </c>
      <c r="M63" t="s">
        <v>9</v>
      </c>
      <c r="N63">
        <f>AVERAGE(K57,K61,K65)</f>
        <v>2.0657333158612155E-2</v>
      </c>
      <c r="O63">
        <f>AVERAGE(K58,K62,K66)</f>
        <v>2.5458234684845305E-2</v>
      </c>
      <c r="P63">
        <f>AVERAGE(K59,K63,K67)</f>
        <v>4.6559283454689709E-2</v>
      </c>
    </row>
    <row r="65" spans="1:16" x14ac:dyDescent="0.15">
      <c r="B65">
        <v>1.8403753012497535</v>
      </c>
      <c r="C65">
        <v>1.8790454984280238</v>
      </c>
      <c r="D65">
        <v>1.892115293451194</v>
      </c>
      <c r="F65" t="s">
        <v>13</v>
      </c>
      <c r="G65">
        <f>AVERAGE(B65:D65)</f>
        <v>1.8705120310429904</v>
      </c>
      <c r="H65">
        <f>STDEV(B65:D65)</f>
        <v>2.6904864754535629E-2</v>
      </c>
      <c r="I65">
        <f>G65/G65</f>
        <v>1</v>
      </c>
      <c r="J65">
        <f>H65/H65</f>
        <v>1</v>
      </c>
      <c r="K65">
        <f>STDEV(B65:D65)/SQRT(3)</f>
        <v>1.5533530908541621E-2</v>
      </c>
      <c r="N65">
        <f>N63/3</f>
        <v>6.8857777195373846E-3</v>
      </c>
      <c r="O65">
        <f>O63/3</f>
        <v>8.4860782282817678E-3</v>
      </c>
      <c r="P65">
        <f>P63/3</f>
        <v>1.5519761151563236E-2</v>
      </c>
    </row>
    <row r="66" spans="1:16" x14ac:dyDescent="0.15">
      <c r="B66">
        <v>1.6471820345351449</v>
      </c>
      <c r="C66">
        <v>1.613283518444254</v>
      </c>
      <c r="D66">
        <v>1.6586390916288798</v>
      </c>
      <c r="F66" t="s">
        <v>11</v>
      </c>
      <c r="G66">
        <f>AVERAGE(B66:D66)</f>
        <v>1.6397015482027595</v>
      </c>
      <c r="H66">
        <f>STDEV(B66:D66)</f>
        <v>2.3584958375058446E-2</v>
      </c>
      <c r="I66">
        <f>G66/G65</f>
        <v>0.87660572131603354</v>
      </c>
      <c r="J66">
        <f>H66/H65</f>
        <v>0.87660572131597458</v>
      </c>
      <c r="K66">
        <f>STDEV(B66:D66)/SQRT(3)</f>
        <v>1.3616782066666113E-2</v>
      </c>
    </row>
    <row r="67" spans="1:16" x14ac:dyDescent="0.15">
      <c r="B67">
        <v>1.6934906247250563</v>
      </c>
      <c r="C67">
        <v>1.7171308728755088</v>
      </c>
      <c r="D67">
        <v>1.6701758388567369</v>
      </c>
      <c r="F67" t="s">
        <v>12</v>
      </c>
      <c r="G67">
        <f>AVERAGE(B67:D67)</f>
        <v>1.6935991121524339</v>
      </c>
      <c r="H67">
        <f>STDEV(B67:D67)</f>
        <v>2.3477705000008633E-2</v>
      </c>
      <c r="I67">
        <f>G67/G65</f>
        <v>0.90542005827574901</v>
      </c>
      <c r="J67">
        <f>H67/H65</f>
        <v>0.87261932792472985</v>
      </c>
      <c r="K67">
        <f>STDEV(B67:D67)/SQRT(3)</f>
        <v>1.3554859301709608E-2</v>
      </c>
    </row>
    <row r="70" spans="1:16" x14ac:dyDescent="0.15">
      <c r="A70" t="s">
        <v>36</v>
      </c>
      <c r="B70" t="s">
        <v>2</v>
      </c>
      <c r="C70" t="s">
        <v>3</v>
      </c>
      <c r="D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N70" t="s">
        <v>10</v>
      </c>
      <c r="O70" t="s">
        <v>11</v>
      </c>
      <c r="P70" t="s">
        <v>12</v>
      </c>
    </row>
    <row r="71" spans="1:16" x14ac:dyDescent="0.15">
      <c r="B71">
        <v>44.942236023615862</v>
      </c>
      <c r="C71">
        <v>38.58585048610432</v>
      </c>
      <c r="D71">
        <v>41.764043254860091</v>
      </c>
      <c r="F71" t="s">
        <v>13</v>
      </c>
      <c r="G71">
        <f>AVERAGE(B71:D71)</f>
        <v>41.764043254860091</v>
      </c>
      <c r="H71">
        <f>STDEV(B71:D71)</f>
        <v>3.1781927687557712</v>
      </c>
      <c r="I71">
        <f>G71/G71</f>
        <v>1</v>
      </c>
      <c r="J71">
        <f>H71/H71</f>
        <v>1</v>
      </c>
      <c r="K71">
        <f>STDEV(B71:D71)/SQRT(3)</f>
        <v>1.8349304505776667</v>
      </c>
      <c r="M71" t="s">
        <v>24</v>
      </c>
      <c r="N71">
        <v>1</v>
      </c>
      <c r="O71">
        <v>0.99021280885171825</v>
      </c>
      <c r="P71">
        <v>0.94141499629486802</v>
      </c>
    </row>
    <row r="72" spans="1:16" x14ac:dyDescent="0.15">
      <c r="B72">
        <v>41.355290580399668</v>
      </c>
      <c r="C72">
        <v>41.355290580399668</v>
      </c>
      <c r="D72">
        <v>41.355290580399668</v>
      </c>
      <c r="F72" t="s">
        <v>11</v>
      </c>
      <c r="G72">
        <f>AVERAGE(B72:D72)</f>
        <v>41.355290580399668</v>
      </c>
      <c r="H72">
        <f>STDEV(B72:D72)</f>
        <v>0</v>
      </c>
      <c r="I72">
        <f>G72/G71</f>
        <v>0.99021280885171825</v>
      </c>
      <c r="J72">
        <f>H72/H71</f>
        <v>0</v>
      </c>
      <c r="K72">
        <f>STDEV(B72:D72)/SQRT(3)</f>
        <v>0</v>
      </c>
      <c r="N72">
        <v>1</v>
      </c>
      <c r="O72">
        <v>0.97468247778581818</v>
      </c>
      <c r="P72">
        <v>0.91224306882106176</v>
      </c>
    </row>
    <row r="73" spans="1:16" x14ac:dyDescent="0.15">
      <c r="B73">
        <v>37.271474766990558</v>
      </c>
      <c r="C73">
        <v>36.696451818408399</v>
      </c>
      <c r="D73">
        <v>43.983963292699499</v>
      </c>
      <c r="F73" t="s">
        <v>12</v>
      </c>
      <c r="G73">
        <f>AVERAGE(B73:D73)</f>
        <v>39.317296626032821</v>
      </c>
      <c r="H73">
        <f>STDEV(B73:D73)</f>
        <v>4.0516658526071057</v>
      </c>
      <c r="I73">
        <f>G73/G71</f>
        <v>0.94141499629486802</v>
      </c>
      <c r="J73">
        <f>H73/H71</f>
        <v>1.2748332613547824</v>
      </c>
      <c r="K73">
        <f>STDEV(B73:D73)/SQRT(3)</f>
        <v>2.3392303706691271</v>
      </c>
      <c r="N73">
        <v>1</v>
      </c>
      <c r="O73">
        <v>0.93197032324747797</v>
      </c>
      <c r="P73">
        <v>0.89982809548983278</v>
      </c>
    </row>
    <row r="75" spans="1:16" x14ac:dyDescent="0.15">
      <c r="B75">
        <v>14.123247940650478</v>
      </c>
      <c r="C75">
        <v>19.698310613518668</v>
      </c>
      <c r="D75">
        <v>16.910779277084572</v>
      </c>
      <c r="F75" t="s">
        <v>13</v>
      </c>
      <c r="G75">
        <f>AVERAGE(B75:D75)</f>
        <v>16.910779277084572</v>
      </c>
      <c r="H75">
        <f>STDEV(B75:D75)</f>
        <v>2.7875313364340917</v>
      </c>
      <c r="I75">
        <f>G75/G75</f>
        <v>1</v>
      </c>
      <c r="J75">
        <f>H75/H75</f>
        <v>1</v>
      </c>
      <c r="K75">
        <f>STDEV(B75:D75)/SQRT(3)</f>
        <v>1.6093819674647403</v>
      </c>
    </row>
    <row r="76" spans="1:16" x14ac:dyDescent="0.15">
      <c r="B76">
        <v>17.123247940650501</v>
      </c>
      <c r="C76">
        <v>16.508699220171899</v>
      </c>
      <c r="D76">
        <v>15.815973580411168</v>
      </c>
      <c r="F76" t="s">
        <v>11</v>
      </c>
      <c r="G76">
        <f>AVERAGE(B76:D76)</f>
        <v>16.482640247077857</v>
      </c>
      <c r="H76">
        <f>STDEV(B76:D76)</f>
        <v>0.65402665526247972</v>
      </c>
      <c r="I76">
        <f>G76/G75</f>
        <v>0.97468247778581818</v>
      </c>
      <c r="J76">
        <f>H76/H75</f>
        <v>0.23462575889788334</v>
      </c>
      <c r="K76">
        <f>STDEV(B76:D76)/SQRT(3)</f>
        <v>0.37760246547298326</v>
      </c>
      <c r="M76" t="s">
        <v>5</v>
      </c>
      <c r="N76">
        <f>AVERAGE(I71,I75,I79)</f>
        <v>1</v>
      </c>
      <c r="O76">
        <f>AVERAGE(I72,I76,I80)</f>
        <v>0.96562186996167154</v>
      </c>
      <c r="P76">
        <f>AVERAGE(I73,I77,I81)</f>
        <v>0.91782872020192086</v>
      </c>
    </row>
    <row r="77" spans="1:16" x14ac:dyDescent="0.15">
      <c r="B77">
        <v>15.361406710853901</v>
      </c>
      <c r="C77">
        <v>14.825408990245942</v>
      </c>
      <c r="D77">
        <v>16.093407850549902</v>
      </c>
      <c r="F77" t="s">
        <v>12</v>
      </c>
      <c r="G77">
        <f>AVERAGE(B77:D77)</f>
        <v>15.426741183883246</v>
      </c>
      <c r="H77">
        <f>STDEV(B77:D77)</f>
        <v>0.63651922394971883</v>
      </c>
      <c r="I77">
        <f>G77/G75</f>
        <v>0.91224306882106176</v>
      </c>
      <c r="J77">
        <f>H77/H75</f>
        <v>0.2283451366555673</v>
      </c>
      <c r="K77">
        <f>STDEV(B77:D77)/SQRT(3)</f>
        <v>0.36749454529174186</v>
      </c>
      <c r="M77" t="s">
        <v>9</v>
      </c>
      <c r="N77">
        <f>AVERAGE(K71,K75,K79)</f>
        <v>1.6954788604121933</v>
      </c>
      <c r="O77">
        <f>AVERAGE(K72,K76,K80)</f>
        <v>0.43596509915375653</v>
      </c>
      <c r="P77">
        <f>AVERAGE(K73,K77,K81)</f>
        <v>1.1010814640954976</v>
      </c>
    </row>
    <row r="79" spans="1:16" x14ac:dyDescent="0.15">
      <c r="B79" t="s">
        <v>37</v>
      </c>
      <c r="C79">
        <v>15.0095085202591</v>
      </c>
      <c r="D79">
        <v>19.031874814379599</v>
      </c>
      <c r="F79" t="s">
        <v>13</v>
      </c>
      <c r="G79">
        <f>AVERAGE(B79:D79)</f>
        <v>17.020691667319348</v>
      </c>
      <c r="H79">
        <f>STDEV(B79:D79)</f>
        <v>2.8442424829888333</v>
      </c>
      <c r="I79">
        <f>G79/G79</f>
        <v>1</v>
      </c>
      <c r="J79">
        <f>H79/H79</f>
        <v>1</v>
      </c>
      <c r="K79">
        <f>STDEV(B79:D79)/SQRT(3)</f>
        <v>1.6421241631941725</v>
      </c>
      <c r="N79">
        <f>N77/3</f>
        <v>0.56515962013739773</v>
      </c>
      <c r="O79">
        <f>O77/3</f>
        <v>0.14532169971791883</v>
      </c>
      <c r="P79">
        <f>P77/3</f>
        <v>0.36702715469849917</v>
      </c>
    </row>
    <row r="80" spans="1:16" x14ac:dyDescent="0.15">
      <c r="B80">
        <v>17.474093966008098</v>
      </c>
      <c r="C80">
        <v>14.2514650641664</v>
      </c>
      <c r="D80">
        <v>15.862779515087301</v>
      </c>
      <c r="F80" t="s">
        <v>11</v>
      </c>
      <c r="G80">
        <f>AVERAGE(B80:D80)</f>
        <v>15.862779515087267</v>
      </c>
      <c r="H80">
        <f>STDEV(B80:D80)</f>
        <v>1.6113144509208492</v>
      </c>
      <c r="I80">
        <f>G80/G79</f>
        <v>0.93197032324747797</v>
      </c>
      <c r="J80">
        <f>H80/H79</f>
        <v>0.56651796060215709</v>
      </c>
      <c r="K80">
        <f>STDEV(B80:D80)/SQRT(3)</f>
        <v>0.93029283198828638</v>
      </c>
    </row>
    <row r="81" spans="1:16" x14ac:dyDescent="0.15">
      <c r="B81">
        <v>15.379173679952601</v>
      </c>
      <c r="C81">
        <v>14.2522194538947</v>
      </c>
      <c r="D81">
        <v>16.315696566923599</v>
      </c>
      <c r="F81" t="s">
        <v>12</v>
      </c>
      <c r="G81">
        <f>AVERAGE(B81:D81)</f>
        <v>15.315696566923634</v>
      </c>
      <c r="H81">
        <f>STDEV(B81:D81)</f>
        <v>1.0332020407003604</v>
      </c>
      <c r="I81">
        <f>G81/G79</f>
        <v>0.89982809548983278</v>
      </c>
      <c r="J81">
        <f>H81/H79</f>
        <v>0.36326088471002449</v>
      </c>
      <c r="K81">
        <f>STDEV(B81:D81)/SQRT(3)</f>
        <v>0.59651947632562374</v>
      </c>
    </row>
    <row r="84" spans="1:16" x14ac:dyDescent="0.15">
      <c r="A84" t="s">
        <v>25</v>
      </c>
      <c r="B84" t="s">
        <v>2</v>
      </c>
      <c r="C84" t="s">
        <v>3</v>
      </c>
      <c r="D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N84" t="s">
        <v>10</v>
      </c>
      <c r="O84" t="s">
        <v>11</v>
      </c>
      <c r="P84" t="s">
        <v>12</v>
      </c>
    </row>
    <row r="85" spans="1:16" x14ac:dyDescent="0.15">
      <c r="B85">
        <v>1.5368751812880135</v>
      </c>
      <c r="C85">
        <v>1.5800826237267545</v>
      </c>
      <c r="D85">
        <v>1.5157165665103995</v>
      </c>
      <c r="F85" t="s">
        <v>13</v>
      </c>
      <c r="G85">
        <f>AVERAGE(B85:D85)</f>
        <v>1.5442247905083892</v>
      </c>
      <c r="H85">
        <f>STDEV(B85:D85)</f>
        <v>3.2806400246963123E-2</v>
      </c>
      <c r="I85">
        <f>G85/G85</f>
        <v>1</v>
      </c>
      <c r="J85">
        <f>H85/H85</f>
        <v>1</v>
      </c>
      <c r="K85">
        <f>STDEV(B85:D85)/SQRT(3)</f>
        <v>1.8940784013726765E-2</v>
      </c>
      <c r="M85" t="s">
        <v>26</v>
      </c>
      <c r="N85">
        <v>1</v>
      </c>
      <c r="O85">
        <v>0.90930506550993329</v>
      </c>
      <c r="P85">
        <v>0.89961175073804822</v>
      </c>
    </row>
    <row r="86" spans="1:16" x14ac:dyDescent="0.15">
      <c r="B86">
        <v>1.5157165665103958</v>
      </c>
      <c r="C86">
        <v>1.4044448757379957</v>
      </c>
      <c r="D86">
        <v>1.2923528306374901</v>
      </c>
      <c r="F86" t="s">
        <v>11</v>
      </c>
      <c r="G86">
        <f>AVERAGE(B86:D86)</f>
        <v>1.4041714242952938</v>
      </c>
      <c r="H86">
        <f>STDEV(B86:D86)</f>
        <v>0.11168211901438803</v>
      </c>
      <c r="I86">
        <f>G86/G85</f>
        <v>0.90930506550993329</v>
      </c>
      <c r="J86">
        <f>H86/H85</f>
        <v>3.4042783778060626</v>
      </c>
      <c r="K86">
        <f>STDEV(B86:D86)/SQRT(3)</f>
        <v>6.4479701476624754E-2</v>
      </c>
      <c r="N86">
        <v>1</v>
      </c>
      <c r="O86">
        <v>0.9683299857633626</v>
      </c>
      <c r="P86">
        <v>0.91605132975771553</v>
      </c>
    </row>
    <row r="87" spans="1:16" x14ac:dyDescent="0.15">
      <c r="B87">
        <v>1.4240501955970732</v>
      </c>
      <c r="C87">
        <v>1.3195079107728962</v>
      </c>
      <c r="D87">
        <v>1.4240501955970732</v>
      </c>
      <c r="F87" t="s">
        <v>12</v>
      </c>
      <c r="G87">
        <f>AVERAGE(B87:D87)</f>
        <v>1.3892027673223477</v>
      </c>
      <c r="H87">
        <f>STDEV(B87:D87)</f>
        <v>6.0357516284937143E-2</v>
      </c>
      <c r="I87">
        <f>G87/G85</f>
        <v>0.89961175073804822</v>
      </c>
      <c r="J87">
        <f>H87/H85</f>
        <v>1.8398091784094603</v>
      </c>
      <c r="K87">
        <f>STDEV(B87:D87)/SQRT(3)</f>
        <v>3.4847428274725679E-2</v>
      </c>
      <c r="N87">
        <v>1</v>
      </c>
      <c r="O87">
        <v>0.98028007179891941</v>
      </c>
      <c r="P87">
        <v>0.94004055007790976</v>
      </c>
    </row>
    <row r="89" spans="1:16" x14ac:dyDescent="0.15">
      <c r="B89">
        <v>2.4622888266898335</v>
      </c>
      <c r="C89">
        <v>2.751083636279489</v>
      </c>
      <c r="D89">
        <v>2.8088897514759914</v>
      </c>
      <c r="F89" t="s">
        <v>13</v>
      </c>
      <c r="G89">
        <f>AVERAGE(B89:D89)</f>
        <v>2.6740874048151047</v>
      </c>
      <c r="H89">
        <f>STDEV(B89:D89)</f>
        <v>0.18568620037698752</v>
      </c>
      <c r="I89">
        <f>G89/G89</f>
        <v>1</v>
      </c>
      <c r="J89">
        <f>H89/H89</f>
        <v>1</v>
      </c>
      <c r="K89">
        <f>STDEV(B89:D89)/SQRT(3)</f>
        <v>0.10720597777245254</v>
      </c>
    </row>
    <row r="90" spans="1:16" x14ac:dyDescent="0.15">
      <c r="B90">
        <v>2.4452805553841417</v>
      </c>
      <c r="C90">
        <v>2.5140267490436599</v>
      </c>
      <c r="D90">
        <v>2.8088897514759914</v>
      </c>
      <c r="F90" t="s">
        <v>11</v>
      </c>
      <c r="G90">
        <f>AVERAGE(B90:D90)</f>
        <v>2.5893990186345976</v>
      </c>
      <c r="H90">
        <f>STDEV(B90:D90)</f>
        <v>0.19316740444005315</v>
      </c>
      <c r="I90">
        <f>G90/G89</f>
        <v>0.9683299857633626</v>
      </c>
      <c r="J90">
        <f>H90/H89</f>
        <v>1.0402894994236351</v>
      </c>
      <c r="K90">
        <f>STDEV(B90:D90)/SQRT(3)</f>
        <v>0.11152525295212601</v>
      </c>
      <c r="M90" t="s">
        <v>5</v>
      </c>
      <c r="N90">
        <f>AVERAGE(I85,I89,I93)</f>
        <v>1</v>
      </c>
      <c r="O90">
        <f>AVERAGE(I86,I90,I94)</f>
        <v>0.95263837435740506</v>
      </c>
      <c r="P90">
        <f>AVERAGE(I87,I91,I95)</f>
        <v>0.9185678768578911</v>
      </c>
    </row>
    <row r="91" spans="1:16" x14ac:dyDescent="0.15">
      <c r="B91">
        <v>2.1140360811227583</v>
      </c>
      <c r="C91">
        <v>2.7894873327008116</v>
      </c>
      <c r="D91">
        <v>2.4452805553841355</v>
      </c>
      <c r="F91" t="s">
        <v>12</v>
      </c>
      <c r="G91">
        <f>AVERAGE(B91:D91)</f>
        <v>2.4496013230692353</v>
      </c>
      <c r="H91">
        <f>STDEV(B91:D91)</f>
        <v>0.33774635466520064</v>
      </c>
      <c r="I91">
        <f>G91/G89</f>
        <v>0.91605132975771553</v>
      </c>
      <c r="J91">
        <f>H91/H89</f>
        <v>1.818909288786644</v>
      </c>
      <c r="K91">
        <f>STDEV(B91:D91)/SQRT(3)</f>
        <v>0.19499794878376842</v>
      </c>
      <c r="M91" t="s">
        <v>9</v>
      </c>
      <c r="N91">
        <f>AVERAGE(K85,K89,K93)</f>
        <v>0.1157313764829045</v>
      </c>
      <c r="O91">
        <f>AVERAGE(K86,K90,K94)</f>
        <v>0.11015836873420221</v>
      </c>
      <c r="P91">
        <f>AVERAGE(K87,K91,K95)</f>
        <v>0.12293702402134092</v>
      </c>
    </row>
    <row r="93" spans="1:16" x14ac:dyDescent="0.15">
      <c r="B93">
        <v>2.9896984972698801</v>
      </c>
      <c r="C93">
        <v>2.281527431736849</v>
      </c>
      <c r="D93">
        <v>2.8878583910449942</v>
      </c>
      <c r="F93" t="s">
        <v>13</v>
      </c>
      <c r="G93">
        <f>AVERAGE(B93:D93)</f>
        <v>2.7196947733505739</v>
      </c>
      <c r="H93">
        <f>STDEV(B93:D93)</f>
        <v>0.38286527167086692</v>
      </c>
      <c r="I93">
        <f>G93/G93</f>
        <v>1</v>
      </c>
      <c r="J93">
        <f>H93/H93</f>
        <v>1</v>
      </c>
      <c r="K93">
        <f>STDEV(B93:D93)/SQRT(3)</f>
        <v>0.22104736766253424</v>
      </c>
      <c r="N93">
        <f>N91/3</f>
        <v>3.8577125494301499E-2</v>
      </c>
      <c r="O93">
        <f>O91/3</f>
        <v>3.6719456244734071E-2</v>
      </c>
      <c r="P93">
        <f>P91/3</f>
        <v>4.097900800711364E-2</v>
      </c>
    </row>
    <row r="94" spans="1:16" x14ac:dyDescent="0.15">
      <c r="B94">
        <v>2.4622888266898335</v>
      </c>
      <c r="C94">
        <v>2.5668517951258072</v>
      </c>
      <c r="D94">
        <v>2.9690471412580988</v>
      </c>
      <c r="F94" t="s">
        <v>11</v>
      </c>
      <c r="G94">
        <f>AVERAGE(B94:D94)</f>
        <v>2.6660625876912465</v>
      </c>
      <c r="H94">
        <f>STDEV(B94:D94)</f>
        <v>0.26755015112519409</v>
      </c>
      <c r="I94">
        <f>G94/G93</f>
        <v>0.98028007179891941</v>
      </c>
      <c r="J94">
        <f>H94/H93</f>
        <v>0.69881018447448962</v>
      </c>
      <c r="K94">
        <f>STDEV(B94:D94)/SQRT(3)</f>
        <v>0.15447015177385587</v>
      </c>
    </row>
    <row r="95" spans="1:16" x14ac:dyDescent="0.15">
      <c r="B95">
        <v>2.3294671729369099</v>
      </c>
      <c r="C95">
        <v>2.8088897514759985</v>
      </c>
      <c r="D95">
        <v>2.5315131879405595</v>
      </c>
      <c r="F95" t="s">
        <v>12</v>
      </c>
      <c r="G95">
        <f>AVERAGE(B95:D95)</f>
        <v>2.5566233707844894</v>
      </c>
      <c r="H95">
        <f>STDEV(B95:D95)</f>
        <v>0.24069564425869625</v>
      </c>
      <c r="I95">
        <f>G95/G93</f>
        <v>0.94004055007790976</v>
      </c>
      <c r="J95">
        <f>H95/H93</f>
        <v>0.62866930502281781</v>
      </c>
      <c r="K95">
        <f>STDEV(B95:D95)/SQRT(3)</f>
        <v>0.13896569500552869</v>
      </c>
    </row>
    <row r="98" spans="1:16" x14ac:dyDescent="0.15">
      <c r="A98" t="s">
        <v>38</v>
      </c>
      <c r="B98" t="s">
        <v>2</v>
      </c>
      <c r="C98" t="s">
        <v>3</v>
      </c>
      <c r="D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N98" t="s">
        <v>10</v>
      </c>
      <c r="O98" t="s">
        <v>11</v>
      </c>
      <c r="P98" t="s">
        <v>12</v>
      </c>
    </row>
    <row r="99" spans="1:16" x14ac:dyDescent="0.15">
      <c r="B99">
        <v>4.82323131076304</v>
      </c>
      <c r="C99">
        <v>3.9723699817481388</v>
      </c>
      <c r="D99">
        <v>4.3978006462555896</v>
      </c>
      <c r="F99" t="s">
        <v>13</v>
      </c>
      <c r="G99">
        <f>AVERAGE(B99:D99)</f>
        <v>4.3978006462555896</v>
      </c>
      <c r="H99">
        <f>STDEV(B99:D99)</f>
        <v>0.4254306645074506</v>
      </c>
      <c r="I99">
        <f>G99/G99</f>
        <v>1</v>
      </c>
      <c r="J99">
        <f>H99/H99</f>
        <v>1</v>
      </c>
      <c r="K99">
        <f>STDEV(B99:D99)/SQRT(3)</f>
        <v>0.24562250867489799</v>
      </c>
      <c r="M99" t="s">
        <v>28</v>
      </c>
      <c r="N99">
        <v>1</v>
      </c>
      <c r="O99">
        <v>0.93884455178671911</v>
      </c>
      <c r="P99">
        <v>0.94095145695019689</v>
      </c>
    </row>
    <row r="100" spans="1:16" x14ac:dyDescent="0.15">
      <c r="B100">
        <v>4.1821459350196797</v>
      </c>
      <c r="C100">
        <v>4.2088897514759998</v>
      </c>
      <c r="D100">
        <v>3.99551784324784</v>
      </c>
      <c r="F100" t="s">
        <v>11</v>
      </c>
      <c r="G100">
        <f>AVERAGE(B100:D100)</f>
        <v>4.1288511765811728</v>
      </c>
      <c r="H100">
        <f>STDEV(B100:D100)</f>
        <v>0.1162417363213215</v>
      </c>
      <c r="I100">
        <f>G100/G99</f>
        <v>0.93884455178671911</v>
      </c>
      <c r="J100">
        <f>H100/H99</f>
        <v>0.27323309300212834</v>
      </c>
      <c r="K100">
        <f>STDEV(B100:D100)/SQRT(3)</f>
        <v>6.7112197756184475E-2</v>
      </c>
      <c r="N100">
        <v>1</v>
      </c>
      <c r="O100">
        <v>1.0040494748974917</v>
      </c>
      <c r="P100">
        <v>1.0526690120472586</v>
      </c>
    </row>
    <row r="101" spans="1:16" x14ac:dyDescent="0.15">
      <c r="B101">
        <v>4.2780316430915697</v>
      </c>
      <c r="C101">
        <v>4.5315355411831932</v>
      </c>
      <c r="D101">
        <v>3.6047835921373799</v>
      </c>
      <c r="F101" t="s">
        <v>12</v>
      </c>
      <c r="G101">
        <f>AVERAGE(B101:D101)</f>
        <v>4.1381169254707144</v>
      </c>
      <c r="H101">
        <f>STDEV(B101:D101)</f>
        <v>0.4789565637093266</v>
      </c>
      <c r="I101">
        <f>G101/G99</f>
        <v>0.94095145695019689</v>
      </c>
      <c r="J101">
        <f>H101/H99</f>
        <v>1.1258157995353872</v>
      </c>
      <c r="K101">
        <f>STDEV(B101:D101)/SQRT(3)</f>
        <v>0.27652570098771789</v>
      </c>
      <c r="N101">
        <v>1</v>
      </c>
      <c r="O101">
        <v>0.95321444475455364</v>
      </c>
      <c r="P101">
        <v>0.95545093827421079</v>
      </c>
    </row>
    <row r="103" spans="1:16" x14ac:dyDescent="0.15">
      <c r="B103">
        <v>5.8563427837825044</v>
      </c>
      <c r="C103">
        <v>7.3106516018352083</v>
      </c>
      <c r="D103">
        <v>6.5834971928088564</v>
      </c>
      <c r="F103" t="s">
        <v>13</v>
      </c>
      <c r="G103">
        <f>AVERAGE(B103:D103)</f>
        <v>6.5834971928088564</v>
      </c>
      <c r="H103">
        <f>STDEV(B103:D103)</f>
        <v>0.72715440902635198</v>
      </c>
      <c r="I103">
        <f>G103/G103</f>
        <v>1</v>
      </c>
      <c r="J103">
        <f>H103/H103</f>
        <v>1</v>
      </c>
      <c r="K103">
        <f>STDEV(B103:D103)/SQRT(3)</f>
        <v>0.41982279379378756</v>
      </c>
    </row>
    <row r="104" spans="1:16" x14ac:dyDescent="0.15">
      <c r="B104">
        <v>7.3203304949070196</v>
      </c>
      <c r="C104">
        <v>6.233316637284001</v>
      </c>
      <c r="D104">
        <v>6.2768235660955094</v>
      </c>
      <c r="F104" t="s">
        <v>11</v>
      </c>
      <c r="G104">
        <f>AVERAGE(B104:D104)</f>
        <v>6.6101568994288433</v>
      </c>
      <c r="H104">
        <f>STDEV(B104:D104)</f>
        <v>0.61541296297644943</v>
      </c>
      <c r="I104">
        <f>G104/G103</f>
        <v>1.0040494748974917</v>
      </c>
      <c r="J104">
        <f>H104/H103</f>
        <v>0.84633051156284322</v>
      </c>
      <c r="K104">
        <f>STDEV(B104:D104)/SQRT(3)</f>
        <v>0.35530883983723827</v>
      </c>
      <c r="M104" t="s">
        <v>5</v>
      </c>
      <c r="N104">
        <f>AVERAGE(I99,I103,I107)</f>
        <v>1</v>
      </c>
      <c r="O104">
        <f>AVERAGE(I100,I104,I108)</f>
        <v>0.96536949047958809</v>
      </c>
      <c r="P104">
        <f>AVERAGE(I101,I105,I109)</f>
        <v>0.98302380242388876</v>
      </c>
    </row>
    <row r="105" spans="1:16" x14ac:dyDescent="0.15">
      <c r="B105">
        <v>6.4105969536550003</v>
      </c>
      <c r="C105">
        <v>6.9695365499999999</v>
      </c>
      <c r="D105">
        <v>7.4105969536550003</v>
      </c>
      <c r="F105" t="s">
        <v>12</v>
      </c>
      <c r="G105">
        <f>AVERAGE(B105:D105)</f>
        <v>6.9302434857699993</v>
      </c>
      <c r="H105">
        <f>STDEV(B105:D105)</f>
        <v>0.50115662090052959</v>
      </c>
      <c r="I105">
        <f>G105/G103</f>
        <v>1.0526690120472586</v>
      </c>
      <c r="J105">
        <f>H105/H103</f>
        <v>0.68920247842761517</v>
      </c>
      <c r="K105">
        <f>STDEV(B105:D105)/SQRT(3)</f>
        <v>0.28934290998308398</v>
      </c>
      <c r="M105" t="s">
        <v>9</v>
      </c>
      <c r="N105">
        <f>AVERAGE(K99,K103,K107)</f>
        <v>0.58076219041475408</v>
      </c>
      <c r="O105">
        <f>AVERAGE(K100,K104,K108)</f>
        <v>0.44200388883723751</v>
      </c>
      <c r="P105">
        <f>AVERAGE(K101,K105,K109)</f>
        <v>0.80524083035321781</v>
      </c>
    </row>
    <row r="107" spans="1:16" x14ac:dyDescent="0.15">
      <c r="B107">
        <v>23.752377130064787</v>
      </c>
      <c r="C107">
        <v>21.25897302554419</v>
      </c>
      <c r="D107">
        <v>20.10286712836</v>
      </c>
      <c r="F107" t="s">
        <v>13</v>
      </c>
      <c r="G107">
        <f>AVERAGE(B107:D107)</f>
        <v>21.704739094656329</v>
      </c>
      <c r="H107">
        <f>STDEV(B107:D107)</f>
        <v>1.8651437892062321</v>
      </c>
      <c r="I107">
        <f>G107/G107</f>
        <v>1</v>
      </c>
      <c r="J107">
        <f>H107/H107</f>
        <v>1</v>
      </c>
      <c r="K107">
        <f>STDEV(B107:D107)/SQRT(3)</f>
        <v>1.0768412687755768</v>
      </c>
      <c r="N107">
        <f>N105/3</f>
        <v>0.19358739680491802</v>
      </c>
      <c r="O107">
        <f>O105/3</f>
        <v>0.1473346296124125</v>
      </c>
      <c r="P107">
        <f>P105/3</f>
        <v>0.26841361011773929</v>
      </c>
    </row>
    <row r="108" spans="1:16" x14ac:dyDescent="0.15">
      <c r="B108">
        <v>18.895882582872463</v>
      </c>
      <c r="C108">
        <v>21.778959853985199</v>
      </c>
      <c r="D108">
        <v>21.392970037108199</v>
      </c>
      <c r="F108" t="s">
        <v>11</v>
      </c>
      <c r="G108">
        <f>AVERAGE(B108:D108)</f>
        <v>20.689270824655285</v>
      </c>
      <c r="H108">
        <f>STDEV(B108:D108)</f>
        <v>1.5650648785295935</v>
      </c>
      <c r="I108">
        <f>G108/G107</f>
        <v>0.95321444475455364</v>
      </c>
      <c r="J108">
        <f>H108/H107</f>
        <v>0.83911218405078236</v>
      </c>
      <c r="K108">
        <f>STDEV(B108:D108)/SQRT(3)</f>
        <v>0.90359062891828978</v>
      </c>
    </row>
    <row r="109" spans="1:16" x14ac:dyDescent="0.15">
      <c r="B109">
        <v>17.533455663480002</v>
      </c>
      <c r="C109">
        <v>23.941537383288001</v>
      </c>
      <c r="D109">
        <v>20.738446952191001</v>
      </c>
      <c r="F109" t="s">
        <v>12</v>
      </c>
      <c r="G109">
        <f>AVERAGE(B109:D109)</f>
        <v>20.737813332986335</v>
      </c>
      <c r="H109">
        <f>STDEV(B109:D109)</f>
        <v>3.2040409068923164</v>
      </c>
      <c r="I109">
        <f>G109/G107</f>
        <v>0.95545093827421079</v>
      </c>
      <c r="J109">
        <f>H109/H107</f>
        <v>1.7178519562054204</v>
      </c>
      <c r="K109">
        <f>STDEV(B109:D109)/SQRT(3)</f>
        <v>1.8498538800888515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2D4D-EA3B-4F4A-9E47-8326F49D2AEA}">
  <dimension ref="A1:G13"/>
  <sheetViews>
    <sheetView workbookViewId="0">
      <selection activeCell="C23" sqref="C23"/>
    </sheetView>
  </sheetViews>
  <sheetFormatPr baseColWidth="10" defaultRowHeight="14" x14ac:dyDescent="0.15"/>
  <cols>
    <col min="1" max="1" width="32" customWidth="1"/>
  </cols>
  <sheetData>
    <row r="1" spans="1:7" x14ac:dyDescent="0.15">
      <c r="A1" t="s">
        <v>29</v>
      </c>
    </row>
    <row r="2" spans="1:7" x14ac:dyDescent="0.15">
      <c r="A2" s="1" t="s">
        <v>30</v>
      </c>
      <c r="B2" s="4" t="s">
        <v>31</v>
      </c>
      <c r="C2" s="4"/>
      <c r="D2" s="4" t="s">
        <v>32</v>
      </c>
      <c r="E2" s="4"/>
      <c r="F2" s="4" t="s">
        <v>33</v>
      </c>
      <c r="G2" s="4"/>
    </row>
    <row r="3" spans="1:7" x14ac:dyDescent="0.15">
      <c r="A3" s="1"/>
      <c r="B3" s="1" t="s">
        <v>5</v>
      </c>
      <c r="C3" s="1" t="s">
        <v>9</v>
      </c>
      <c r="D3" s="1" t="s">
        <v>5</v>
      </c>
      <c r="E3" s="1" t="s">
        <v>9</v>
      </c>
      <c r="F3" s="1" t="s">
        <v>5</v>
      </c>
      <c r="G3" s="1" t="s">
        <v>9</v>
      </c>
    </row>
    <row r="4" spans="1:7" x14ac:dyDescent="0.15">
      <c r="A4" s="2">
        <v>-50</v>
      </c>
      <c r="B4" s="2">
        <v>-8.7359999999999993E-2</v>
      </c>
      <c r="C4" s="2">
        <v>2.9999000000000001E-2</v>
      </c>
      <c r="D4" s="2">
        <v>-6.0720000000000003E-2</v>
      </c>
      <c r="E4" s="2">
        <v>2.1551000000000001E-2</v>
      </c>
      <c r="F4" s="2">
        <v>-6.6640000000000005E-2</v>
      </c>
      <c r="G4" s="2">
        <v>1.8298999999999999E-2</v>
      </c>
    </row>
    <row r="5" spans="1:7" x14ac:dyDescent="0.15">
      <c r="A5" s="2">
        <v>-40</v>
      </c>
      <c r="B5" s="2">
        <v>-0.35913</v>
      </c>
      <c r="C5" s="2">
        <v>0.25533699999999998</v>
      </c>
      <c r="D5" s="2">
        <v>-0.11181000000000001</v>
      </c>
      <c r="E5" s="2">
        <v>5.6495999999999998E-2</v>
      </c>
      <c r="F5" s="2">
        <v>-0.22533</v>
      </c>
      <c r="G5" s="2">
        <v>5.7801999999999999E-2</v>
      </c>
    </row>
    <row r="6" spans="1:7" x14ac:dyDescent="0.15">
      <c r="A6" s="2">
        <v>-30</v>
      </c>
      <c r="B6" s="2">
        <v>-2.6845300000000001</v>
      </c>
      <c r="C6" s="2">
        <v>1.451465</v>
      </c>
      <c r="D6" s="2">
        <v>-0.92854000000000003</v>
      </c>
      <c r="E6" s="2">
        <v>0.42078599999999999</v>
      </c>
      <c r="F6" s="2">
        <v>-1.23024</v>
      </c>
      <c r="G6" s="2">
        <v>0.24842700000000001</v>
      </c>
    </row>
    <row r="7" spans="1:7" x14ac:dyDescent="0.15">
      <c r="A7" s="2">
        <v>-20</v>
      </c>
      <c r="B7" s="2">
        <v>-5.19801</v>
      </c>
      <c r="C7" s="2">
        <v>2.4206289999999999</v>
      </c>
      <c r="D7" s="2">
        <v>-1.8808800000000001</v>
      </c>
      <c r="E7" s="2">
        <v>0.89853300000000003</v>
      </c>
      <c r="F7" s="2">
        <v>-2.1296400000000002</v>
      </c>
      <c r="G7" s="2">
        <v>0.33981499999999998</v>
      </c>
    </row>
    <row r="8" spans="1:7" x14ac:dyDescent="0.15">
      <c r="A8" s="2">
        <v>-10</v>
      </c>
      <c r="B8" s="2">
        <v>-9.3181499999999993</v>
      </c>
      <c r="C8" s="2">
        <v>3.4905119999999998</v>
      </c>
      <c r="D8" s="2">
        <v>-2.7838799999999999</v>
      </c>
      <c r="E8" s="2">
        <v>0.69025400000000003</v>
      </c>
      <c r="F8" s="2">
        <v>-3.24397</v>
      </c>
      <c r="G8" s="2">
        <v>0.70265299999999997</v>
      </c>
    </row>
    <row r="9" spans="1:7" x14ac:dyDescent="0.15">
      <c r="A9" s="2">
        <v>0</v>
      </c>
      <c r="B9" s="2">
        <v>-10.6364</v>
      </c>
      <c r="C9" s="2">
        <v>3.499425</v>
      </c>
      <c r="D9" s="2">
        <v>-3.12669</v>
      </c>
      <c r="E9" s="2">
        <v>0.65054599999999996</v>
      </c>
      <c r="F9" s="2">
        <v>-3.9944299999999999</v>
      </c>
      <c r="G9" s="2">
        <v>0.82989400000000002</v>
      </c>
    </row>
    <row r="10" spans="1:7" x14ac:dyDescent="0.15">
      <c r="A10" s="2">
        <v>10</v>
      </c>
      <c r="B10" s="2">
        <v>-8.9853400000000008</v>
      </c>
      <c r="C10" s="2">
        <v>2.995622</v>
      </c>
      <c r="D10" s="2">
        <v>-2.5997499999999998</v>
      </c>
      <c r="E10" s="2">
        <v>0.49539</v>
      </c>
      <c r="F10" s="2">
        <v>-3.52765</v>
      </c>
      <c r="G10" s="2">
        <v>0.73738000000000004</v>
      </c>
    </row>
    <row r="11" spans="1:7" x14ac:dyDescent="0.15">
      <c r="A11" s="2">
        <v>20</v>
      </c>
      <c r="B11" s="2">
        <v>-5.5474100000000002</v>
      </c>
      <c r="C11" s="2">
        <v>2.2799130000000001</v>
      </c>
      <c r="D11" s="2">
        <v>-1.5281100000000001</v>
      </c>
      <c r="E11" s="2">
        <v>0.288522</v>
      </c>
      <c r="F11" s="2">
        <v>-2.1485500000000002</v>
      </c>
      <c r="G11" s="2">
        <v>0.53066199999999997</v>
      </c>
    </row>
    <row r="12" spans="1:7" x14ac:dyDescent="0.15">
      <c r="A12" s="2">
        <v>30</v>
      </c>
      <c r="B12" s="2">
        <v>-2.3961600000000001</v>
      </c>
      <c r="C12" s="2">
        <v>1.5827610000000001</v>
      </c>
      <c r="D12" s="2">
        <v>-0.23200999999999999</v>
      </c>
      <c r="E12" s="2">
        <v>0.20414199999999999</v>
      </c>
      <c r="F12" s="2">
        <v>-0.61750000000000005</v>
      </c>
      <c r="G12" s="2">
        <v>0.33028800000000003</v>
      </c>
    </row>
    <row r="13" spans="1:7" x14ac:dyDescent="0.15">
      <c r="A13" s="2">
        <v>40</v>
      </c>
      <c r="B13" s="2">
        <v>0.18330399999999999</v>
      </c>
      <c r="C13" s="2">
        <v>1.078057</v>
      </c>
      <c r="D13" s="2">
        <v>0.84665699999999999</v>
      </c>
      <c r="E13" s="2">
        <v>0.44229200000000002</v>
      </c>
      <c r="F13" s="2">
        <v>0.59147899999999998</v>
      </c>
      <c r="G13" s="2">
        <v>0.20408200000000001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B3F3-008A-6D4E-9299-DDCB3E331CFC}">
  <dimension ref="A1:K12"/>
  <sheetViews>
    <sheetView workbookViewId="0">
      <selection activeCell="K3" sqref="K3:K12"/>
    </sheetView>
  </sheetViews>
  <sheetFormatPr baseColWidth="10" defaultRowHeight="14" x14ac:dyDescent="0.15"/>
  <cols>
    <col min="8" max="8" width="20.5" customWidth="1"/>
    <col min="9" max="9" width="23.33203125" customWidth="1"/>
    <col min="10" max="10" width="24.83203125" customWidth="1"/>
    <col min="11" max="11" width="23.5" customWidth="1"/>
  </cols>
  <sheetData>
    <row r="1" spans="1:11" x14ac:dyDescent="0.15">
      <c r="A1" s="1" t="s">
        <v>30</v>
      </c>
      <c r="B1" s="4" t="s">
        <v>31</v>
      </c>
      <c r="C1" s="4"/>
      <c r="D1" s="4" t="s">
        <v>32</v>
      </c>
      <c r="E1" s="4"/>
      <c r="F1" s="4" t="s">
        <v>33</v>
      </c>
      <c r="G1" s="4"/>
      <c r="H1" s="1" t="s">
        <v>40</v>
      </c>
      <c r="I1" t="s">
        <v>40</v>
      </c>
      <c r="J1" t="s">
        <v>39</v>
      </c>
      <c r="K1" t="s">
        <v>39</v>
      </c>
    </row>
    <row r="2" spans="1:11" x14ac:dyDescent="0.15">
      <c r="A2" s="1"/>
      <c r="B2" s="1" t="s">
        <v>5</v>
      </c>
      <c r="C2" s="1" t="s">
        <v>9</v>
      </c>
      <c r="D2" s="1" t="s">
        <v>5</v>
      </c>
      <c r="E2" s="1" t="s">
        <v>9</v>
      </c>
      <c r="F2" s="1" t="s">
        <v>5</v>
      </c>
      <c r="G2" s="1" t="s">
        <v>9</v>
      </c>
      <c r="H2" s="1" t="s">
        <v>41</v>
      </c>
      <c r="I2" s="1" t="s">
        <v>42</v>
      </c>
      <c r="J2" s="1" t="s">
        <v>43</v>
      </c>
      <c r="K2" s="1" t="s">
        <v>44</v>
      </c>
    </row>
    <row r="3" spans="1:11" x14ac:dyDescent="0.15">
      <c r="A3" s="2">
        <v>-50</v>
      </c>
      <c r="B3" s="2">
        <v>-8.7359999999999993E-2</v>
      </c>
      <c r="C3" s="2">
        <v>2.9999000000000001E-2</v>
      </c>
      <c r="D3" s="2">
        <v>-6.0720000000000003E-2</v>
      </c>
      <c r="E3" s="2">
        <v>2.1551000000000001E-2</v>
      </c>
      <c r="F3" s="2">
        <v>-6.6640000000000005E-2</v>
      </c>
      <c r="G3" s="2">
        <v>1.8298999999999999E-2</v>
      </c>
      <c r="H3" cm="1">
        <f t="array" ref="H3:H12">D3:D12/(B3:B12)</f>
        <v>0.69505494505494514</v>
      </c>
      <c r="I3" s="3" cm="1">
        <f t="array" ref="I3:I12">1-H3:H12</f>
        <v>0.30494505494505486</v>
      </c>
      <c r="J3" cm="1">
        <f t="array" ref="J3:J12">(F3:F12)/(B3:B12)</f>
        <v>0.76282051282051289</v>
      </c>
      <c r="K3" s="3" cm="1">
        <f t="array" ref="K3:K12">1-J3:J12</f>
        <v>0.23717948717948711</v>
      </c>
    </row>
    <row r="4" spans="1:11" x14ac:dyDescent="0.15">
      <c r="A4" s="2">
        <v>-40</v>
      </c>
      <c r="B4" s="2">
        <v>-0.35913</v>
      </c>
      <c r="C4" s="2">
        <v>0.25533699999999998</v>
      </c>
      <c r="D4" s="2">
        <v>-0.11181000000000001</v>
      </c>
      <c r="E4" s="2">
        <v>5.6495999999999998E-2</v>
      </c>
      <c r="F4" s="2">
        <v>-0.22533</v>
      </c>
      <c r="G4" s="2">
        <v>5.7801999999999999E-2</v>
      </c>
      <c r="H4">
        <v>0.31133572800935594</v>
      </c>
      <c r="I4" s="3">
        <v>0.68866427199064406</v>
      </c>
      <c r="J4">
        <v>0.62743296299390194</v>
      </c>
      <c r="K4" s="3">
        <v>0.37256703700609806</v>
      </c>
    </row>
    <row r="5" spans="1:11" x14ac:dyDescent="0.15">
      <c r="A5" s="2">
        <v>-30</v>
      </c>
      <c r="B5" s="2">
        <v>-2.6845300000000001</v>
      </c>
      <c r="C5" s="2">
        <v>1.451465</v>
      </c>
      <c r="D5" s="2">
        <v>-0.92854000000000003</v>
      </c>
      <c r="E5" s="2">
        <v>0.42078599999999999</v>
      </c>
      <c r="F5" s="2">
        <v>-1.23024</v>
      </c>
      <c r="G5" s="2">
        <v>0.24842700000000001</v>
      </c>
      <c r="H5">
        <v>0.34588549951015635</v>
      </c>
      <c r="I5" s="3">
        <v>0.65411450048984365</v>
      </c>
      <c r="J5">
        <v>0.45827016274729654</v>
      </c>
      <c r="K5" s="3">
        <v>0.54172983725270352</v>
      </c>
    </row>
    <row r="6" spans="1:11" x14ac:dyDescent="0.15">
      <c r="A6" s="2">
        <v>-20</v>
      </c>
      <c r="B6" s="2">
        <v>-5.19801</v>
      </c>
      <c r="C6" s="2">
        <v>2.4206289999999999</v>
      </c>
      <c r="D6" s="2">
        <v>-1.8808800000000001</v>
      </c>
      <c r="E6" s="2">
        <v>0.89853300000000003</v>
      </c>
      <c r="F6" s="2">
        <v>-2.1296400000000002</v>
      </c>
      <c r="G6" s="2">
        <v>0.33981499999999998</v>
      </c>
      <c r="H6">
        <v>0.36184616805277409</v>
      </c>
      <c r="I6" s="3">
        <v>0.63815383194722597</v>
      </c>
      <c r="J6">
        <v>0.40970294401126589</v>
      </c>
      <c r="K6" s="3">
        <v>0.59029705598873417</v>
      </c>
    </row>
    <row r="7" spans="1:11" x14ac:dyDescent="0.15">
      <c r="A7" s="2">
        <v>-10</v>
      </c>
      <c r="B7" s="2">
        <v>-9.3181499999999993</v>
      </c>
      <c r="C7" s="2">
        <v>3.4905119999999998</v>
      </c>
      <c r="D7" s="2">
        <v>-2.7838799999999999</v>
      </c>
      <c r="E7" s="2">
        <v>0.69025400000000003</v>
      </c>
      <c r="F7" s="2">
        <v>-3.24397</v>
      </c>
      <c r="G7" s="2">
        <v>0.70265299999999997</v>
      </c>
      <c r="H7">
        <v>0.29875887381078864</v>
      </c>
      <c r="I7" s="3">
        <v>0.70124112618921131</v>
      </c>
      <c r="J7">
        <v>0.34813455460579623</v>
      </c>
      <c r="K7" s="3">
        <v>0.65186544539420377</v>
      </c>
    </row>
    <row r="8" spans="1:11" x14ac:dyDescent="0.15">
      <c r="A8" s="2">
        <v>0</v>
      </c>
      <c r="B8" s="2">
        <v>-10.6364</v>
      </c>
      <c r="C8" s="2">
        <v>3.499425</v>
      </c>
      <c r="D8" s="2">
        <v>-3.12669</v>
      </c>
      <c r="E8" s="2">
        <v>0.65054599999999996</v>
      </c>
      <c r="F8" s="2">
        <v>-3.9944299999999999</v>
      </c>
      <c r="G8" s="2">
        <v>0.82989400000000002</v>
      </c>
      <c r="H8">
        <v>0.29396130269640103</v>
      </c>
      <c r="I8" s="3">
        <v>0.70603869730359903</v>
      </c>
      <c r="J8">
        <v>0.37554341694558308</v>
      </c>
      <c r="K8" s="3">
        <v>0.62445658305441687</v>
      </c>
    </row>
    <row r="9" spans="1:11" x14ac:dyDescent="0.15">
      <c r="A9" s="2">
        <v>10</v>
      </c>
      <c r="B9" s="2">
        <v>-8.9853400000000008</v>
      </c>
      <c r="C9" s="2">
        <v>2.995622</v>
      </c>
      <c r="D9" s="2">
        <v>-2.5997499999999998</v>
      </c>
      <c r="E9" s="2">
        <v>0.49539</v>
      </c>
      <c r="F9" s="2">
        <v>-3.52765</v>
      </c>
      <c r="G9" s="2">
        <v>0.73738000000000004</v>
      </c>
      <c r="H9">
        <v>0.28933240144502037</v>
      </c>
      <c r="I9" s="3">
        <v>0.71066759855497963</v>
      </c>
      <c r="J9">
        <v>0.3926006138888456</v>
      </c>
      <c r="K9" s="3">
        <v>0.6073993861111544</v>
      </c>
    </row>
    <row r="10" spans="1:11" x14ac:dyDescent="0.15">
      <c r="A10" s="2">
        <v>20</v>
      </c>
      <c r="B10" s="2">
        <v>-5.5474100000000002</v>
      </c>
      <c r="C10" s="2">
        <v>2.2799130000000001</v>
      </c>
      <c r="D10" s="2">
        <v>-1.5281100000000001</v>
      </c>
      <c r="E10" s="2">
        <v>0.288522</v>
      </c>
      <c r="F10" s="2">
        <v>-2.1485500000000002</v>
      </c>
      <c r="G10" s="2">
        <v>0.53066199999999997</v>
      </c>
      <c r="H10">
        <v>0.27546368485473399</v>
      </c>
      <c r="I10" s="3">
        <v>0.72453631514526595</v>
      </c>
      <c r="J10">
        <v>0.38730686933181435</v>
      </c>
      <c r="K10" s="3">
        <v>0.61269313066818565</v>
      </c>
    </row>
    <row r="11" spans="1:11" x14ac:dyDescent="0.15">
      <c r="A11" s="2">
        <v>30</v>
      </c>
      <c r="B11" s="2">
        <v>-2.3961600000000001</v>
      </c>
      <c r="C11" s="2">
        <v>1.5827610000000001</v>
      </c>
      <c r="D11" s="2">
        <v>-0.23200999999999999</v>
      </c>
      <c r="E11" s="2">
        <v>0.20414199999999999</v>
      </c>
      <c r="F11" s="2">
        <v>-0.61750000000000005</v>
      </c>
      <c r="G11" s="2">
        <v>0.33028800000000003</v>
      </c>
      <c r="H11">
        <v>9.6825754540598288E-2</v>
      </c>
      <c r="I11" s="3">
        <v>0.90317424545940173</v>
      </c>
      <c r="J11">
        <v>0.25770399305555558</v>
      </c>
      <c r="K11" s="3">
        <v>0.74229600694444442</v>
      </c>
    </row>
    <row r="12" spans="1:11" x14ac:dyDescent="0.15">
      <c r="A12" s="2">
        <v>40</v>
      </c>
      <c r="B12" s="2">
        <v>0.18330399999999999</v>
      </c>
      <c r="C12" s="2">
        <v>1.078057</v>
      </c>
      <c r="D12" s="2">
        <v>0.84665699999999999</v>
      </c>
      <c r="E12" s="2">
        <v>0.44229200000000002</v>
      </c>
      <c r="F12" s="2">
        <v>0.59147899999999998</v>
      </c>
      <c r="G12" s="2">
        <v>0.20408200000000001</v>
      </c>
      <c r="H12">
        <v>4.6188681098066597</v>
      </c>
      <c r="I12" s="3">
        <v>-3.6188681098066597</v>
      </c>
      <c r="J12">
        <v>3.22676537336883</v>
      </c>
      <c r="K12" s="3">
        <v>-2.22676537336883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3A</vt:lpstr>
      <vt:lpstr>Fig. 3B</vt:lpstr>
      <vt:lpstr>Fig. 3D</vt:lpstr>
      <vt:lpstr>to_read_3D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Microsoft Office User</cp:lastModifiedBy>
  <dcterms:created xsi:type="dcterms:W3CDTF">2023-07-21T02:01:45Z</dcterms:created>
  <dcterms:modified xsi:type="dcterms:W3CDTF">2024-01-23T16:47:09Z</dcterms:modified>
</cp:coreProperties>
</file>