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nastasia/Documents/PyCharm/pythonProject/iron_data/"/>
    </mc:Choice>
  </mc:AlternateContent>
  <xr:revisionPtr revIDLastSave="0" documentId="13_ncr:1_{48B1FFC8-3691-C04D-A1C5-DFA620B25F8D}" xr6:coauthVersionLast="47" xr6:coauthVersionMax="47" xr10:uidLastSave="{00000000-0000-0000-0000-000000000000}"/>
  <bookViews>
    <workbookView xWindow="0" yWindow="500" windowWidth="28800" windowHeight="17500" activeTab="1" xr2:uid="{00000000-000D-0000-FFFF-FFFF00000000}"/>
  </bookViews>
  <sheets>
    <sheet name="Exported Labbook" sheetId="1" r:id="rId1"/>
    <sheet name="Fe contents" sheetId="2" r:id="rId2"/>
    <sheet name="Sheet1" sheetId="3" r:id="rId3"/>
    <sheet name="Final results" sheetId="4" r:id="rId4"/>
    <sheet name="Sheet2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93" i="4" l="1"/>
  <c r="Q93" i="4" s="1"/>
  <c r="J90" i="4"/>
  <c r="Q90" i="4" s="1"/>
  <c r="AB57" i="4"/>
  <c r="AC34" i="4"/>
  <c r="AC35" i="4"/>
  <c r="AC36" i="4"/>
  <c r="AC37" i="4"/>
  <c r="AC38" i="4"/>
  <c r="AC39" i="4"/>
  <c r="AC40" i="4"/>
  <c r="L89" i="4" s="1"/>
  <c r="S89" i="4" s="1"/>
  <c r="AC41" i="4"/>
  <c r="AC42" i="4"/>
  <c r="AC43" i="4"/>
  <c r="AC44" i="4"/>
  <c r="AC45" i="4"/>
  <c r="AC46" i="4"/>
  <c r="AC47" i="4"/>
  <c r="AC48" i="4"/>
  <c r="AC49" i="4"/>
  <c r="AC50" i="4"/>
  <c r="AC51" i="4"/>
  <c r="AC52" i="4"/>
  <c r="AC53" i="4"/>
  <c r="AC54" i="4"/>
  <c r="AC55" i="4"/>
  <c r="AC56" i="4"/>
  <c r="AC57" i="4"/>
  <c r="AC58" i="4"/>
  <c r="AC59" i="4"/>
  <c r="AC60" i="4"/>
  <c r="AC61" i="4"/>
  <c r="AC62" i="4"/>
  <c r="AC63" i="4"/>
  <c r="AC31" i="4"/>
  <c r="AC3" i="4"/>
  <c r="AC4" i="4"/>
  <c r="AC5" i="4"/>
  <c r="AC6" i="4"/>
  <c r="AC7" i="4"/>
  <c r="AC8" i="4"/>
  <c r="AC9" i="4"/>
  <c r="AC10" i="4"/>
  <c r="AC11" i="4"/>
  <c r="AC12" i="4"/>
  <c r="AC13" i="4"/>
  <c r="AC14" i="4"/>
  <c r="AC15" i="4"/>
  <c r="AC16" i="4"/>
  <c r="AC17" i="4"/>
  <c r="AC18" i="4"/>
  <c r="AC19" i="4"/>
  <c r="AC20" i="4"/>
  <c r="AC21" i="4"/>
  <c r="AC22" i="4"/>
  <c r="AC23" i="4"/>
  <c r="AC24" i="4"/>
  <c r="AC25" i="4"/>
  <c r="AC26" i="4"/>
  <c r="E78" i="4" s="1"/>
  <c r="AC27" i="4"/>
  <c r="AC28" i="4"/>
  <c r="AC29" i="4"/>
  <c r="AC30" i="4"/>
  <c r="AC2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35" i="4"/>
  <c r="D87" i="4" s="1"/>
  <c r="W36" i="4"/>
  <c r="W37" i="4"/>
  <c r="K88" i="4" s="1"/>
  <c r="R88" i="4" s="1"/>
  <c r="W38" i="4"/>
  <c r="W39" i="4"/>
  <c r="W40" i="4"/>
  <c r="W41" i="4"/>
  <c r="W42" i="4"/>
  <c r="W43" i="4"/>
  <c r="W44" i="4"/>
  <c r="W45" i="4"/>
  <c r="W34" i="4"/>
  <c r="K42" i="4"/>
  <c r="K43" i="4"/>
  <c r="K44" i="4"/>
  <c r="K45" i="4"/>
  <c r="K46" i="4"/>
  <c r="J91" i="4" s="1"/>
  <c r="Q91" i="4" s="1"/>
  <c r="K47" i="4"/>
  <c r="K48" i="4"/>
  <c r="K49" i="4"/>
  <c r="J92" i="4" s="1"/>
  <c r="Q92" i="4" s="1"/>
  <c r="K50" i="4"/>
  <c r="K51" i="4"/>
  <c r="K52" i="4"/>
  <c r="K53" i="4"/>
  <c r="K54" i="4"/>
  <c r="K55" i="4"/>
  <c r="K56" i="4"/>
  <c r="K57" i="4"/>
  <c r="K58" i="4"/>
  <c r="J95" i="4" s="1"/>
  <c r="Q95" i="4" s="1"/>
  <c r="K59" i="4"/>
  <c r="K60" i="4"/>
  <c r="K61" i="4"/>
  <c r="J96" i="4" s="1"/>
  <c r="Q96" i="4" s="1"/>
  <c r="K62" i="4"/>
  <c r="K63" i="4"/>
  <c r="K34" i="4"/>
  <c r="J87" i="4" s="1"/>
  <c r="Q87" i="4" s="1"/>
  <c r="K35" i="4"/>
  <c r="K36" i="4"/>
  <c r="K37" i="4"/>
  <c r="J88" i="4" s="1"/>
  <c r="Q88" i="4" s="1"/>
  <c r="K38" i="4"/>
  <c r="K39" i="4"/>
  <c r="K40" i="4"/>
  <c r="J89" i="4" s="1"/>
  <c r="Q89" i="4" s="1"/>
  <c r="K41" i="4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2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2" i="4"/>
  <c r="E92" i="4" l="1"/>
  <c r="J78" i="4"/>
  <c r="Q78" i="4" s="1"/>
  <c r="L91" i="4"/>
  <c r="S91" i="4" s="1"/>
  <c r="J70" i="4"/>
  <c r="Q70" i="4" s="1"/>
  <c r="D89" i="4"/>
  <c r="E88" i="4"/>
  <c r="C94" i="4"/>
  <c r="J94" i="4"/>
  <c r="Q94" i="4" s="1"/>
  <c r="L93" i="4"/>
  <c r="S93" i="4" s="1"/>
  <c r="J74" i="4"/>
  <c r="Q74" i="4" s="1"/>
  <c r="C88" i="4"/>
  <c r="C90" i="4"/>
  <c r="E95" i="4"/>
  <c r="L90" i="4"/>
  <c r="S90" i="4" s="1"/>
  <c r="L95" i="4"/>
  <c r="S95" i="4" s="1"/>
  <c r="E96" i="4"/>
  <c r="L96" i="4"/>
  <c r="S96" i="4" s="1"/>
  <c r="L94" i="4"/>
  <c r="S94" i="4" s="1"/>
  <c r="E94" i="4"/>
  <c r="E93" i="4"/>
  <c r="L92" i="4"/>
  <c r="S92" i="4" s="1"/>
  <c r="E91" i="4"/>
  <c r="E90" i="4"/>
  <c r="E89" i="4"/>
  <c r="L88" i="4"/>
  <c r="S88" i="4" s="1"/>
  <c r="L87" i="4"/>
  <c r="S87" i="4" s="1"/>
  <c r="E87" i="4"/>
  <c r="K96" i="4"/>
  <c r="R96" i="4" s="1"/>
  <c r="D96" i="4"/>
  <c r="D95" i="4"/>
  <c r="K95" i="4"/>
  <c r="R95" i="4" s="1"/>
  <c r="K94" i="4"/>
  <c r="R94" i="4" s="1"/>
  <c r="D94" i="4"/>
  <c r="D93" i="4"/>
  <c r="K93" i="4"/>
  <c r="R93" i="4" s="1"/>
  <c r="K92" i="4"/>
  <c r="R92" i="4" s="1"/>
  <c r="D92" i="4"/>
  <c r="D91" i="4"/>
  <c r="K91" i="4"/>
  <c r="R91" i="4" s="1"/>
  <c r="K90" i="4"/>
  <c r="R90" i="4" s="1"/>
  <c r="D90" i="4"/>
  <c r="K89" i="4"/>
  <c r="R89" i="4" s="1"/>
  <c r="D88" i="4"/>
  <c r="K87" i="4"/>
  <c r="R87" i="4" s="1"/>
  <c r="J79" i="4"/>
  <c r="Q79" i="4" s="1"/>
  <c r="J75" i="4"/>
  <c r="Q75" i="4" s="1"/>
  <c r="J71" i="4"/>
  <c r="Q71" i="4" s="1"/>
  <c r="C89" i="4"/>
  <c r="C95" i="4"/>
  <c r="C91" i="4"/>
  <c r="J72" i="4"/>
  <c r="Q72" i="4" s="1"/>
  <c r="C92" i="4"/>
  <c r="J76" i="4"/>
  <c r="Q76" i="4" s="1"/>
  <c r="C96" i="4"/>
  <c r="J77" i="4"/>
  <c r="Q77" i="4" s="1"/>
  <c r="J73" i="4"/>
  <c r="Q73" i="4" s="1"/>
  <c r="C87" i="4"/>
  <c r="C93" i="4"/>
  <c r="C70" i="4"/>
  <c r="C74" i="4"/>
  <c r="C78" i="4"/>
  <c r="C71" i="4"/>
  <c r="C75" i="4"/>
  <c r="C79" i="4"/>
  <c r="C72" i="4"/>
  <c r="C76" i="4"/>
  <c r="C73" i="4"/>
  <c r="C77" i="4"/>
  <c r="E2" i="4"/>
  <c r="Q3" i="4" l="1"/>
  <c r="Q4" i="4"/>
  <c r="Q5" i="4"/>
  <c r="Q6" i="4"/>
  <c r="Q7" i="4"/>
  <c r="Q8" i="4"/>
  <c r="Q9" i="4"/>
  <c r="Q10" i="4"/>
  <c r="Q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D78" i="4" s="1"/>
  <c r="W27" i="4"/>
  <c r="W28" i="4"/>
  <c r="W29" i="4"/>
  <c r="W30" i="4"/>
  <c r="W31" i="4"/>
  <c r="W8" i="4"/>
  <c r="W9" i="4"/>
  <c r="W10" i="4"/>
  <c r="W11" i="4"/>
  <c r="W12" i="4"/>
  <c r="W3" i="4"/>
  <c r="W4" i="4"/>
  <c r="W5" i="4"/>
  <c r="W6" i="4"/>
  <c r="W7" i="4"/>
  <c r="W2" i="4"/>
  <c r="E63" i="4"/>
  <c r="E62" i="4"/>
  <c r="E61" i="4"/>
  <c r="E60" i="4"/>
  <c r="E59" i="4"/>
  <c r="E57" i="4"/>
  <c r="E58" i="4"/>
  <c r="E55" i="4"/>
  <c r="E56" i="4"/>
  <c r="E52" i="4"/>
  <c r="E53" i="4"/>
  <c r="E54" i="4"/>
  <c r="E49" i="4"/>
  <c r="E50" i="4"/>
  <c r="E51" i="4"/>
  <c r="E47" i="4"/>
  <c r="E48" i="4"/>
  <c r="E42" i="4"/>
  <c r="E43" i="4"/>
  <c r="E44" i="4"/>
  <c r="E45" i="4"/>
  <c r="E46" i="4"/>
  <c r="E41" i="4"/>
  <c r="E40" i="4"/>
  <c r="E39" i="4"/>
  <c r="E35" i="4"/>
  <c r="E36" i="4"/>
  <c r="E37" i="4"/>
  <c r="E38" i="4"/>
  <c r="E34" i="4"/>
  <c r="E31" i="4"/>
  <c r="E30" i="4"/>
  <c r="E29" i="4"/>
  <c r="E28" i="4"/>
  <c r="E27" i="4"/>
  <c r="E26" i="4"/>
  <c r="E25" i="4"/>
  <c r="E24" i="4"/>
  <c r="E16" i="4"/>
  <c r="E17" i="4"/>
  <c r="E18" i="4"/>
  <c r="E19" i="4"/>
  <c r="E20" i="4"/>
  <c r="E21" i="4"/>
  <c r="E22" i="4"/>
  <c r="E23" i="4"/>
  <c r="E9" i="4"/>
  <c r="E10" i="4"/>
  <c r="E11" i="4"/>
  <c r="E12" i="4"/>
  <c r="E13" i="4"/>
  <c r="E14" i="4"/>
  <c r="E15" i="4"/>
  <c r="E6" i="4"/>
  <c r="E7" i="4"/>
  <c r="E8" i="4"/>
  <c r="E5" i="4"/>
  <c r="E4" i="4"/>
  <c r="E3" i="4"/>
  <c r="D79" i="4" l="1"/>
  <c r="I88" i="4"/>
  <c r="B88" i="4"/>
  <c r="I89" i="4"/>
  <c r="B89" i="4"/>
  <c r="B94" i="4"/>
  <c r="I94" i="4"/>
  <c r="P94" i="4" s="1"/>
  <c r="B90" i="4"/>
  <c r="I90" i="4"/>
  <c r="B95" i="4"/>
  <c r="I95" i="4"/>
  <c r="P95" i="4" s="1"/>
  <c r="B96" i="4"/>
  <c r="I96" i="4"/>
  <c r="B91" i="4"/>
  <c r="I91" i="4"/>
  <c r="P91" i="4" s="1"/>
  <c r="I93" i="4"/>
  <c r="P93" i="4" s="1"/>
  <c r="B93" i="4"/>
  <c r="B87" i="4"/>
  <c r="I87" i="4"/>
  <c r="B92" i="4"/>
  <c r="I92" i="4"/>
  <c r="P92" i="4" s="1"/>
  <c r="P88" i="4"/>
  <c r="P89" i="4"/>
  <c r="I70" i="4"/>
  <c r="P70" i="4" s="1"/>
  <c r="I72" i="4"/>
  <c r="P72" i="4" s="1"/>
  <c r="B72" i="4"/>
  <c r="I75" i="4"/>
  <c r="P75" i="4" s="1"/>
  <c r="B75" i="4"/>
  <c r="I78" i="4"/>
  <c r="P78" i="4" s="1"/>
  <c r="B78" i="4"/>
  <c r="I76" i="4"/>
  <c r="P76" i="4" s="1"/>
  <c r="B76" i="4"/>
  <c r="I71" i="4"/>
  <c r="P71" i="4" s="1"/>
  <c r="B71" i="4"/>
  <c r="I73" i="4"/>
  <c r="P73" i="4" s="1"/>
  <c r="B73" i="4"/>
  <c r="I79" i="4"/>
  <c r="P79" i="4" s="1"/>
  <c r="B79" i="4"/>
  <c r="I74" i="4"/>
  <c r="P74" i="4" s="1"/>
  <c r="B74" i="4"/>
  <c r="I77" i="4"/>
  <c r="P77" i="4" s="1"/>
  <c r="B77" i="4"/>
  <c r="P87" i="4"/>
  <c r="P90" i="4"/>
  <c r="P96" i="4"/>
  <c r="B70" i="4"/>
  <c r="L71" i="4"/>
  <c r="S71" i="4" s="1"/>
  <c r="E71" i="4"/>
  <c r="E77" i="4"/>
  <c r="L77" i="4"/>
  <c r="S77" i="4" s="1"/>
  <c r="E70" i="4"/>
  <c r="L70" i="4"/>
  <c r="S70" i="4" s="1"/>
  <c r="L72" i="4"/>
  <c r="S72" i="4" s="1"/>
  <c r="E72" i="4"/>
  <c r="L78" i="4"/>
  <c r="S78" i="4" s="1"/>
  <c r="E73" i="4"/>
  <c r="L73" i="4"/>
  <c r="S73" i="4" s="1"/>
  <c r="L79" i="4"/>
  <c r="S79" i="4" s="1"/>
  <c r="E79" i="4"/>
  <c r="L75" i="4"/>
  <c r="S75" i="4" s="1"/>
  <c r="E75" i="4"/>
  <c r="E74" i="4"/>
  <c r="L74" i="4"/>
  <c r="S74" i="4" s="1"/>
  <c r="E76" i="4"/>
  <c r="L76" i="4"/>
  <c r="S76" i="4" s="1"/>
  <c r="K78" i="4"/>
  <c r="R78" i="4" s="1"/>
  <c r="D71" i="4"/>
  <c r="K71" i="4"/>
  <c r="R71" i="4" s="1"/>
  <c r="K73" i="4"/>
  <c r="R73" i="4" s="1"/>
  <c r="D73" i="4"/>
  <c r="K77" i="4"/>
  <c r="R77" i="4" s="1"/>
  <c r="D77" i="4"/>
  <c r="K74" i="4"/>
  <c r="R74" i="4" s="1"/>
  <c r="D74" i="4"/>
  <c r="K79" i="4"/>
  <c r="R79" i="4" s="1"/>
  <c r="D75" i="4"/>
  <c r="K75" i="4"/>
  <c r="R75" i="4" s="1"/>
  <c r="K70" i="4"/>
  <c r="R70" i="4" s="1"/>
  <c r="D70" i="4"/>
  <c r="K72" i="4"/>
  <c r="R72" i="4" s="1"/>
  <c r="D72" i="4"/>
  <c r="D76" i="4"/>
  <c r="K76" i="4"/>
  <c r="R76" i="4" s="1"/>
  <c r="CK43" i="2" l="1"/>
  <c r="CG86" i="2" s="1"/>
  <c r="BO34" i="2" l="1"/>
  <c r="BP34" i="2" s="1"/>
  <c r="BO35" i="2"/>
  <c r="BP35" i="2" s="1"/>
  <c r="BO37" i="2"/>
  <c r="BP37" i="2" s="1"/>
  <c r="BO25" i="2"/>
  <c r="BP25" i="2" s="1"/>
  <c r="AX4" i="2"/>
  <c r="AJ23" i="2"/>
  <c r="AK23" i="2"/>
  <c r="AL23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BO23" i="2" s="1"/>
  <c r="BP23" i="2" s="1"/>
  <c r="AY23" i="2"/>
  <c r="AZ23" i="2"/>
  <c r="BA23" i="2"/>
  <c r="BB23" i="2"/>
  <c r="BC23" i="2"/>
  <c r="BD23" i="2"/>
  <c r="BE23" i="2"/>
  <c r="BF23" i="2"/>
  <c r="BG23" i="2"/>
  <c r="BH23" i="2"/>
  <c r="BI23" i="2"/>
  <c r="BJ23" i="2"/>
  <c r="BK23" i="2"/>
  <c r="BL23" i="2"/>
  <c r="BM23" i="2"/>
  <c r="BN23" i="2"/>
  <c r="AJ5" i="2"/>
  <c r="AK5" i="2"/>
  <c r="AL5" i="2"/>
  <c r="AM5" i="2"/>
  <c r="AN5" i="2"/>
  <c r="AO5" i="2"/>
  <c r="AP5" i="2"/>
  <c r="AQ5" i="2"/>
  <c r="AR5" i="2"/>
  <c r="AS5" i="2"/>
  <c r="AT5" i="2"/>
  <c r="AU5" i="2"/>
  <c r="AV5" i="2"/>
  <c r="AW5" i="2"/>
  <c r="AX5" i="2"/>
  <c r="BO5" i="2" s="1"/>
  <c r="BP5" i="2" s="1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AJ6" i="2"/>
  <c r="AK6" i="2"/>
  <c r="AL6" i="2"/>
  <c r="AM6" i="2"/>
  <c r="AN6" i="2"/>
  <c r="AO6" i="2"/>
  <c r="AP6" i="2"/>
  <c r="AQ6" i="2"/>
  <c r="AR6" i="2"/>
  <c r="AS6" i="2"/>
  <c r="AT6" i="2"/>
  <c r="AU6" i="2"/>
  <c r="AV6" i="2"/>
  <c r="AW6" i="2"/>
  <c r="AX6" i="2"/>
  <c r="BO6" i="2" s="1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AJ7" i="2"/>
  <c r="AK7" i="2"/>
  <c r="AL7" i="2"/>
  <c r="AM7" i="2"/>
  <c r="AN7" i="2"/>
  <c r="AO7" i="2"/>
  <c r="AP7" i="2"/>
  <c r="AQ7" i="2"/>
  <c r="AR7" i="2"/>
  <c r="AS7" i="2"/>
  <c r="AT7" i="2"/>
  <c r="AU7" i="2"/>
  <c r="AV7" i="2"/>
  <c r="AW7" i="2"/>
  <c r="AX7" i="2"/>
  <c r="BO7" i="2" s="1"/>
  <c r="BP7" i="2" s="1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AJ8" i="2"/>
  <c r="AK8" i="2"/>
  <c r="AL8" i="2"/>
  <c r="AM8" i="2"/>
  <c r="AN8" i="2"/>
  <c r="AO8" i="2"/>
  <c r="AP8" i="2"/>
  <c r="AQ8" i="2"/>
  <c r="AR8" i="2"/>
  <c r="AS8" i="2"/>
  <c r="AT8" i="2"/>
  <c r="AU8" i="2"/>
  <c r="AV8" i="2"/>
  <c r="AW8" i="2"/>
  <c r="AX8" i="2"/>
  <c r="BO8" i="2" s="1"/>
  <c r="BP8" i="2" s="1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AJ9" i="2"/>
  <c r="AK9" i="2"/>
  <c r="AL9" i="2"/>
  <c r="AM9" i="2"/>
  <c r="AN9" i="2"/>
  <c r="AO9" i="2"/>
  <c r="AP9" i="2"/>
  <c r="AQ9" i="2"/>
  <c r="AR9" i="2"/>
  <c r="AS9" i="2"/>
  <c r="AT9" i="2"/>
  <c r="AU9" i="2"/>
  <c r="AV9" i="2"/>
  <c r="AW9" i="2"/>
  <c r="AX9" i="2"/>
  <c r="BO9" i="2" s="1"/>
  <c r="BP9" i="2" s="1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AJ10" i="2"/>
  <c r="AK10" i="2"/>
  <c r="AL10" i="2"/>
  <c r="AM10" i="2"/>
  <c r="AN10" i="2"/>
  <c r="AO10" i="2"/>
  <c r="AP10" i="2"/>
  <c r="AQ10" i="2"/>
  <c r="AR10" i="2"/>
  <c r="AS10" i="2"/>
  <c r="AT10" i="2"/>
  <c r="AU10" i="2"/>
  <c r="AV10" i="2"/>
  <c r="AW10" i="2"/>
  <c r="AX10" i="2"/>
  <c r="BO10" i="2" s="1"/>
  <c r="BP10" i="2" s="1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AJ11" i="2"/>
  <c r="AK11" i="2"/>
  <c r="AL11" i="2"/>
  <c r="AM11" i="2"/>
  <c r="AN11" i="2"/>
  <c r="AO11" i="2"/>
  <c r="AP11" i="2"/>
  <c r="AQ11" i="2"/>
  <c r="AR11" i="2"/>
  <c r="AS11" i="2"/>
  <c r="AT11" i="2"/>
  <c r="AU11" i="2"/>
  <c r="AV11" i="2"/>
  <c r="AW11" i="2"/>
  <c r="AX11" i="2"/>
  <c r="BO11" i="2" s="1"/>
  <c r="BP11" i="2" s="1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AJ12" i="2"/>
  <c r="AK12" i="2"/>
  <c r="AL12" i="2"/>
  <c r="AM12" i="2"/>
  <c r="AN12" i="2"/>
  <c r="AO12" i="2"/>
  <c r="AP12" i="2"/>
  <c r="AQ12" i="2"/>
  <c r="AR12" i="2"/>
  <c r="AS12" i="2"/>
  <c r="AT12" i="2"/>
  <c r="AU12" i="2"/>
  <c r="AV12" i="2"/>
  <c r="AW12" i="2"/>
  <c r="AX12" i="2"/>
  <c r="BO12" i="2" s="1"/>
  <c r="BP12" i="2" s="1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AJ13" i="2"/>
  <c r="AK13" i="2"/>
  <c r="AL13" i="2"/>
  <c r="AM13" i="2"/>
  <c r="AN13" i="2"/>
  <c r="AO13" i="2"/>
  <c r="AP13" i="2"/>
  <c r="AQ13" i="2"/>
  <c r="AR13" i="2"/>
  <c r="AS13" i="2"/>
  <c r="AT13" i="2"/>
  <c r="AU13" i="2"/>
  <c r="AV13" i="2"/>
  <c r="AW13" i="2"/>
  <c r="AX13" i="2"/>
  <c r="BO13" i="2" s="1"/>
  <c r="BP13" i="2" s="1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AJ14" i="2"/>
  <c r="AK14" i="2"/>
  <c r="AL14" i="2"/>
  <c r="AM14" i="2"/>
  <c r="AN14" i="2"/>
  <c r="AO14" i="2"/>
  <c r="AP14" i="2"/>
  <c r="AQ14" i="2"/>
  <c r="AR14" i="2"/>
  <c r="AS14" i="2"/>
  <c r="AT14" i="2"/>
  <c r="AU14" i="2"/>
  <c r="AV14" i="2"/>
  <c r="AW14" i="2"/>
  <c r="AX14" i="2"/>
  <c r="BO14" i="2" s="1"/>
  <c r="BP14" i="2" s="1"/>
  <c r="AY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AJ15" i="2"/>
  <c r="AK15" i="2"/>
  <c r="AL15" i="2"/>
  <c r="AM15" i="2"/>
  <c r="AN15" i="2"/>
  <c r="AO15" i="2"/>
  <c r="AP15" i="2"/>
  <c r="AQ15" i="2"/>
  <c r="AR15" i="2"/>
  <c r="AS15" i="2"/>
  <c r="AT15" i="2"/>
  <c r="AU15" i="2"/>
  <c r="AV15" i="2"/>
  <c r="AW15" i="2"/>
  <c r="AX15" i="2"/>
  <c r="BO15" i="2" s="1"/>
  <c r="BP15" i="2" s="1"/>
  <c r="AY15" i="2"/>
  <c r="AZ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AJ16" i="2"/>
  <c r="AK16" i="2"/>
  <c r="AL16" i="2"/>
  <c r="AM16" i="2"/>
  <c r="AN16" i="2"/>
  <c r="AO16" i="2"/>
  <c r="AP16" i="2"/>
  <c r="AQ16" i="2"/>
  <c r="AR16" i="2"/>
  <c r="AS16" i="2"/>
  <c r="AT16" i="2"/>
  <c r="AU16" i="2"/>
  <c r="AV16" i="2"/>
  <c r="AW16" i="2"/>
  <c r="AX16" i="2"/>
  <c r="BO16" i="2" s="1"/>
  <c r="BP16" i="2" s="1"/>
  <c r="AY16" i="2"/>
  <c r="AZ16" i="2"/>
  <c r="BA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AJ17" i="2"/>
  <c r="AK17" i="2"/>
  <c r="AL17" i="2"/>
  <c r="AM17" i="2"/>
  <c r="AN17" i="2"/>
  <c r="AO17" i="2"/>
  <c r="AP17" i="2"/>
  <c r="AQ17" i="2"/>
  <c r="AR17" i="2"/>
  <c r="AS17" i="2"/>
  <c r="AT17" i="2"/>
  <c r="AU17" i="2"/>
  <c r="AV17" i="2"/>
  <c r="AW17" i="2"/>
  <c r="AX17" i="2"/>
  <c r="BO17" i="2" s="1"/>
  <c r="BP17" i="2" s="1"/>
  <c r="AY17" i="2"/>
  <c r="AZ17" i="2"/>
  <c r="BA17" i="2"/>
  <c r="BB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AJ18" i="2"/>
  <c r="AK18" i="2"/>
  <c r="AL18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BO18" i="2" s="1"/>
  <c r="BP18" i="2" s="1"/>
  <c r="AY18" i="2"/>
  <c r="AZ18" i="2"/>
  <c r="BA18" i="2"/>
  <c r="BB18" i="2"/>
  <c r="BC18" i="2"/>
  <c r="BD18" i="2"/>
  <c r="BE18" i="2"/>
  <c r="BF18" i="2"/>
  <c r="BG18" i="2"/>
  <c r="BH18" i="2"/>
  <c r="BI18" i="2"/>
  <c r="BJ18" i="2"/>
  <c r="BK18" i="2"/>
  <c r="BL18" i="2"/>
  <c r="BM18" i="2"/>
  <c r="BN18" i="2"/>
  <c r="AJ19" i="2"/>
  <c r="AK19" i="2"/>
  <c r="AL19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BO19" i="2" s="1"/>
  <c r="BP19" i="2" s="1"/>
  <c r="AY19" i="2"/>
  <c r="AZ19" i="2"/>
  <c r="BA19" i="2"/>
  <c r="BB19" i="2"/>
  <c r="BC19" i="2"/>
  <c r="BD19" i="2"/>
  <c r="BE19" i="2"/>
  <c r="BF19" i="2"/>
  <c r="BG19" i="2"/>
  <c r="BH19" i="2"/>
  <c r="BI19" i="2"/>
  <c r="BJ19" i="2"/>
  <c r="BK19" i="2"/>
  <c r="BL19" i="2"/>
  <c r="BM19" i="2"/>
  <c r="BN19" i="2"/>
  <c r="AJ20" i="2"/>
  <c r="AK20" i="2"/>
  <c r="AL20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BO20" i="2" s="1"/>
  <c r="BP20" i="2" s="1"/>
  <c r="AY20" i="2"/>
  <c r="AZ20" i="2"/>
  <c r="BA20" i="2"/>
  <c r="BB20" i="2"/>
  <c r="BC20" i="2"/>
  <c r="BD20" i="2"/>
  <c r="BE20" i="2"/>
  <c r="BF20" i="2"/>
  <c r="BG20" i="2"/>
  <c r="BH20" i="2"/>
  <c r="BI20" i="2"/>
  <c r="BJ20" i="2"/>
  <c r="BK20" i="2"/>
  <c r="BL20" i="2"/>
  <c r="BM20" i="2"/>
  <c r="BN20" i="2"/>
  <c r="AJ21" i="2"/>
  <c r="AK21" i="2"/>
  <c r="AL21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BO21" i="2" s="1"/>
  <c r="BP21" i="2" s="1"/>
  <c r="AY21" i="2"/>
  <c r="AZ21" i="2"/>
  <c r="BA21" i="2"/>
  <c r="BB21" i="2"/>
  <c r="BC21" i="2"/>
  <c r="BD21" i="2"/>
  <c r="BE21" i="2"/>
  <c r="BF21" i="2"/>
  <c r="BG21" i="2"/>
  <c r="BH21" i="2"/>
  <c r="BI21" i="2"/>
  <c r="BJ21" i="2"/>
  <c r="BK21" i="2"/>
  <c r="BL21" i="2"/>
  <c r="BM21" i="2"/>
  <c r="BN21" i="2"/>
  <c r="AJ22" i="2"/>
  <c r="AK22" i="2"/>
  <c r="AL22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BO22" i="2" s="1"/>
  <c r="BP22" i="2" s="1"/>
  <c r="AY22" i="2"/>
  <c r="AZ22" i="2"/>
  <c r="BA22" i="2"/>
  <c r="BB22" i="2"/>
  <c r="BC22" i="2"/>
  <c r="BD22" i="2"/>
  <c r="BE22" i="2"/>
  <c r="BF22" i="2"/>
  <c r="BG22" i="2"/>
  <c r="BH22" i="2"/>
  <c r="BI22" i="2"/>
  <c r="BJ22" i="2"/>
  <c r="BK22" i="2"/>
  <c r="BL22" i="2"/>
  <c r="BM22" i="2"/>
  <c r="BN22" i="2"/>
  <c r="AS4" i="2"/>
  <c r="AT4" i="2"/>
  <c r="AU4" i="2"/>
  <c r="AV4" i="2"/>
  <c r="AW4" i="2"/>
  <c r="AW24" i="2" s="1"/>
  <c r="AY4" i="2"/>
  <c r="AZ4" i="2"/>
  <c r="BA4" i="2"/>
  <c r="BB4" i="2"/>
  <c r="BC4" i="2"/>
  <c r="BD4" i="2"/>
  <c r="BE4" i="2"/>
  <c r="BF4" i="2"/>
  <c r="BF24" i="2" s="1"/>
  <c r="BG4" i="2"/>
  <c r="BH4" i="2"/>
  <c r="BI4" i="2"/>
  <c r="BJ4" i="2"/>
  <c r="BK4" i="2"/>
  <c r="BL4" i="2"/>
  <c r="BM4" i="2"/>
  <c r="BN4" i="2"/>
  <c r="BN24" i="2" s="1"/>
  <c r="AR4" i="2"/>
  <c r="AK4" i="2"/>
  <c r="AL4" i="2"/>
  <c r="AM4" i="2"/>
  <c r="AN4" i="2"/>
  <c r="AO4" i="2"/>
  <c r="AP4" i="2"/>
  <c r="AQ4" i="2"/>
  <c r="AQ24" i="2" s="1"/>
  <c r="AJ4" i="2"/>
  <c r="AM24" i="2" l="1"/>
  <c r="AS24" i="2"/>
  <c r="BB24" i="2"/>
  <c r="BJ24" i="2"/>
  <c r="BM24" i="2"/>
  <c r="BI24" i="2"/>
  <c r="BE24" i="2"/>
  <c r="BA24" i="2"/>
  <c r="AV24" i="2"/>
  <c r="BP6" i="2"/>
  <c r="V11" i="4"/>
  <c r="AO24" i="2"/>
  <c r="AK24" i="2"/>
  <c r="BL24" i="2"/>
  <c r="BH24" i="2"/>
  <c r="BD24" i="2"/>
  <c r="AZ24" i="2"/>
  <c r="AU24" i="2"/>
  <c r="AJ24" i="2"/>
  <c r="AN24" i="2"/>
  <c r="AR24" i="2"/>
  <c r="BK24" i="2"/>
  <c r="BG24" i="2"/>
  <c r="BC24" i="2"/>
  <c r="AY24" i="2"/>
  <c r="AX24" i="2"/>
  <c r="BO24" i="2" s="1"/>
  <c r="BP24" i="2" s="1"/>
  <c r="BO4" i="2"/>
  <c r="BP4" i="2" s="1"/>
  <c r="AP24" i="2"/>
  <c r="AL24" i="2"/>
  <c r="AT24" i="2"/>
  <c r="AJ74" i="2"/>
  <c r="AK74" i="2"/>
  <c r="AL74" i="2"/>
  <c r="AM74" i="2"/>
  <c r="AN74" i="2"/>
  <c r="AO74" i="2"/>
  <c r="AP74" i="2"/>
  <c r="AQ74" i="2"/>
  <c r="AR74" i="2"/>
  <c r="AS74" i="2"/>
  <c r="AT74" i="2"/>
  <c r="AU74" i="2"/>
  <c r="AV74" i="2"/>
  <c r="AW74" i="2"/>
  <c r="AX74" i="2"/>
  <c r="BO74" i="2" s="1"/>
  <c r="V40" i="4" s="1"/>
  <c r="AY74" i="2"/>
  <c r="AZ74" i="2"/>
  <c r="BA74" i="2"/>
  <c r="BB74" i="2"/>
  <c r="BC74" i="2"/>
  <c r="BD74" i="2"/>
  <c r="BE74" i="2"/>
  <c r="BF74" i="2"/>
  <c r="BG74" i="2"/>
  <c r="BH74" i="2"/>
  <c r="BI74" i="2"/>
  <c r="BJ74" i="2"/>
  <c r="BK74" i="2"/>
  <c r="BL74" i="2"/>
  <c r="BM74" i="2"/>
  <c r="BN74" i="2"/>
  <c r="AJ75" i="2"/>
  <c r="AK75" i="2"/>
  <c r="AL75" i="2"/>
  <c r="AM75" i="2"/>
  <c r="AN75" i="2"/>
  <c r="AO75" i="2"/>
  <c r="AP75" i="2"/>
  <c r="AQ75" i="2"/>
  <c r="AR75" i="2"/>
  <c r="AS75" i="2"/>
  <c r="AT75" i="2"/>
  <c r="AU75" i="2"/>
  <c r="AV75" i="2"/>
  <c r="AW75" i="2"/>
  <c r="AX75" i="2"/>
  <c r="BO75" i="2" s="1"/>
  <c r="V41" i="4" s="1"/>
  <c r="AY75" i="2"/>
  <c r="AZ75" i="2"/>
  <c r="BA75" i="2"/>
  <c r="BB75" i="2"/>
  <c r="BC75" i="2"/>
  <c r="BD75" i="2"/>
  <c r="BE75" i="2"/>
  <c r="BF75" i="2"/>
  <c r="BG75" i="2"/>
  <c r="BH75" i="2"/>
  <c r="BI75" i="2"/>
  <c r="BJ75" i="2"/>
  <c r="BK75" i="2"/>
  <c r="BL75" i="2"/>
  <c r="BM75" i="2"/>
  <c r="BN75" i="2"/>
  <c r="AJ76" i="2"/>
  <c r="AK76" i="2"/>
  <c r="AL76" i="2"/>
  <c r="AM76" i="2"/>
  <c r="AN76" i="2"/>
  <c r="AO76" i="2"/>
  <c r="AP76" i="2"/>
  <c r="AQ76" i="2"/>
  <c r="AR76" i="2"/>
  <c r="AS76" i="2"/>
  <c r="AT76" i="2"/>
  <c r="AU76" i="2"/>
  <c r="AV76" i="2"/>
  <c r="AW76" i="2"/>
  <c r="AX76" i="2"/>
  <c r="BO76" i="2" s="1"/>
  <c r="V42" i="4" s="1"/>
  <c r="AY76" i="2"/>
  <c r="AZ76" i="2"/>
  <c r="BA76" i="2"/>
  <c r="BB76" i="2"/>
  <c r="BC76" i="2"/>
  <c r="BD76" i="2"/>
  <c r="BE76" i="2"/>
  <c r="BF76" i="2"/>
  <c r="BG76" i="2"/>
  <c r="BH76" i="2"/>
  <c r="BI76" i="2"/>
  <c r="BJ76" i="2"/>
  <c r="BK76" i="2"/>
  <c r="BL76" i="2"/>
  <c r="BM76" i="2"/>
  <c r="BN76" i="2"/>
  <c r="AJ77" i="2"/>
  <c r="AK77" i="2"/>
  <c r="AL77" i="2"/>
  <c r="AM77" i="2"/>
  <c r="AN77" i="2"/>
  <c r="AO77" i="2"/>
  <c r="AP77" i="2"/>
  <c r="AQ77" i="2"/>
  <c r="AR77" i="2"/>
  <c r="AS77" i="2"/>
  <c r="AT77" i="2"/>
  <c r="AU77" i="2"/>
  <c r="AV77" i="2"/>
  <c r="AW77" i="2"/>
  <c r="AX77" i="2"/>
  <c r="BO77" i="2" s="1"/>
  <c r="V43" i="4" s="1"/>
  <c r="AY77" i="2"/>
  <c r="AZ77" i="2"/>
  <c r="BA77" i="2"/>
  <c r="BB77" i="2"/>
  <c r="BC77" i="2"/>
  <c r="BD77" i="2"/>
  <c r="BE77" i="2"/>
  <c r="BF77" i="2"/>
  <c r="BG77" i="2"/>
  <c r="BH77" i="2"/>
  <c r="BI77" i="2"/>
  <c r="BJ77" i="2"/>
  <c r="BK77" i="2"/>
  <c r="BL77" i="2"/>
  <c r="BM77" i="2"/>
  <c r="BN77" i="2"/>
  <c r="AJ78" i="2"/>
  <c r="AK78" i="2"/>
  <c r="AL78" i="2"/>
  <c r="AM78" i="2"/>
  <c r="AN78" i="2"/>
  <c r="AO78" i="2"/>
  <c r="AP78" i="2"/>
  <c r="AQ78" i="2"/>
  <c r="AR78" i="2"/>
  <c r="AS78" i="2"/>
  <c r="AT78" i="2"/>
  <c r="AU78" i="2"/>
  <c r="AV78" i="2"/>
  <c r="AW78" i="2"/>
  <c r="AX78" i="2"/>
  <c r="BO78" i="2" s="1"/>
  <c r="V44" i="4" s="1"/>
  <c r="AY78" i="2"/>
  <c r="AZ78" i="2"/>
  <c r="BA78" i="2"/>
  <c r="BB78" i="2"/>
  <c r="BC78" i="2"/>
  <c r="BD78" i="2"/>
  <c r="BE78" i="2"/>
  <c r="BF78" i="2"/>
  <c r="BG78" i="2"/>
  <c r="BH78" i="2"/>
  <c r="BI78" i="2"/>
  <c r="BJ78" i="2"/>
  <c r="BK78" i="2"/>
  <c r="BL78" i="2"/>
  <c r="BM78" i="2"/>
  <c r="BN78" i="2"/>
  <c r="AJ79" i="2"/>
  <c r="AK79" i="2"/>
  <c r="AL79" i="2"/>
  <c r="AM79" i="2"/>
  <c r="AN79" i="2"/>
  <c r="AO79" i="2"/>
  <c r="AP79" i="2"/>
  <c r="AQ79" i="2"/>
  <c r="AR79" i="2"/>
  <c r="AS79" i="2"/>
  <c r="AT79" i="2"/>
  <c r="AU79" i="2"/>
  <c r="AV79" i="2"/>
  <c r="AW79" i="2"/>
  <c r="AX79" i="2"/>
  <c r="BO79" i="2" s="1"/>
  <c r="V45" i="4" s="1"/>
  <c r="AY79" i="2"/>
  <c r="AZ79" i="2"/>
  <c r="BA79" i="2"/>
  <c r="BB79" i="2"/>
  <c r="BC79" i="2"/>
  <c r="BD79" i="2"/>
  <c r="BE79" i="2"/>
  <c r="BF79" i="2"/>
  <c r="BG79" i="2"/>
  <c r="BH79" i="2"/>
  <c r="BI79" i="2"/>
  <c r="BJ79" i="2"/>
  <c r="BK79" i="2"/>
  <c r="BL79" i="2"/>
  <c r="BM79" i="2"/>
  <c r="BN79" i="2"/>
  <c r="AJ80" i="2"/>
  <c r="AK80" i="2"/>
  <c r="AL80" i="2"/>
  <c r="AM80" i="2"/>
  <c r="AN80" i="2"/>
  <c r="AO80" i="2"/>
  <c r="AP80" i="2"/>
  <c r="AQ80" i="2"/>
  <c r="AR80" i="2"/>
  <c r="AS80" i="2"/>
  <c r="AT80" i="2"/>
  <c r="AU80" i="2"/>
  <c r="AV80" i="2"/>
  <c r="AW80" i="2"/>
  <c r="AX80" i="2"/>
  <c r="BO80" i="2" s="1"/>
  <c r="V46" i="4" s="1"/>
  <c r="AY80" i="2"/>
  <c r="AZ80" i="2"/>
  <c r="BA80" i="2"/>
  <c r="BB80" i="2"/>
  <c r="BC80" i="2"/>
  <c r="BD80" i="2"/>
  <c r="BE80" i="2"/>
  <c r="BF80" i="2"/>
  <c r="BG80" i="2"/>
  <c r="BH80" i="2"/>
  <c r="BI80" i="2"/>
  <c r="BJ80" i="2"/>
  <c r="BK80" i="2"/>
  <c r="BL80" i="2"/>
  <c r="BM80" i="2"/>
  <c r="BN80" i="2"/>
  <c r="AJ81" i="2"/>
  <c r="AK81" i="2"/>
  <c r="AL81" i="2"/>
  <c r="AM81" i="2"/>
  <c r="AN81" i="2"/>
  <c r="AO81" i="2"/>
  <c r="AP81" i="2"/>
  <c r="AQ81" i="2"/>
  <c r="AR81" i="2"/>
  <c r="AS81" i="2"/>
  <c r="AT81" i="2"/>
  <c r="AU81" i="2"/>
  <c r="AV81" i="2"/>
  <c r="AW81" i="2"/>
  <c r="AX81" i="2"/>
  <c r="BO81" i="2" s="1"/>
  <c r="V47" i="4" s="1"/>
  <c r="AY81" i="2"/>
  <c r="AZ81" i="2"/>
  <c r="BA81" i="2"/>
  <c r="BB81" i="2"/>
  <c r="BC81" i="2"/>
  <c r="BD81" i="2"/>
  <c r="BE81" i="2"/>
  <c r="BF81" i="2"/>
  <c r="BG81" i="2"/>
  <c r="BH81" i="2"/>
  <c r="BI81" i="2"/>
  <c r="BJ81" i="2"/>
  <c r="BK81" i="2"/>
  <c r="BL81" i="2"/>
  <c r="BM81" i="2"/>
  <c r="BN81" i="2"/>
  <c r="AJ82" i="2"/>
  <c r="AK82" i="2"/>
  <c r="AL82" i="2"/>
  <c r="AM82" i="2"/>
  <c r="AN82" i="2"/>
  <c r="AO82" i="2"/>
  <c r="AP82" i="2"/>
  <c r="AQ82" i="2"/>
  <c r="AR82" i="2"/>
  <c r="AS82" i="2"/>
  <c r="AT82" i="2"/>
  <c r="AU82" i="2"/>
  <c r="AV82" i="2"/>
  <c r="AW82" i="2"/>
  <c r="AX82" i="2"/>
  <c r="BO82" i="2" s="1"/>
  <c r="V48" i="4" s="1"/>
  <c r="AY82" i="2"/>
  <c r="AZ82" i="2"/>
  <c r="BA82" i="2"/>
  <c r="BB82" i="2"/>
  <c r="BC82" i="2"/>
  <c r="BD82" i="2"/>
  <c r="BE82" i="2"/>
  <c r="BF82" i="2"/>
  <c r="BG82" i="2"/>
  <c r="BH82" i="2"/>
  <c r="BI82" i="2"/>
  <c r="BJ82" i="2"/>
  <c r="BK82" i="2"/>
  <c r="BL82" i="2"/>
  <c r="BM82" i="2"/>
  <c r="BN82" i="2"/>
  <c r="AJ83" i="2"/>
  <c r="AK83" i="2"/>
  <c r="AL83" i="2"/>
  <c r="AM83" i="2"/>
  <c r="AN83" i="2"/>
  <c r="AO83" i="2"/>
  <c r="AP83" i="2"/>
  <c r="AQ83" i="2"/>
  <c r="AR83" i="2"/>
  <c r="AS83" i="2"/>
  <c r="AT83" i="2"/>
  <c r="AU83" i="2"/>
  <c r="AV83" i="2"/>
  <c r="AW83" i="2"/>
  <c r="AX83" i="2"/>
  <c r="BO83" i="2" s="1"/>
  <c r="V49" i="4" s="1"/>
  <c r="AY83" i="2"/>
  <c r="AZ83" i="2"/>
  <c r="BA83" i="2"/>
  <c r="BB83" i="2"/>
  <c r="BC83" i="2"/>
  <c r="BD83" i="2"/>
  <c r="BE83" i="2"/>
  <c r="BF83" i="2"/>
  <c r="BG83" i="2"/>
  <c r="BH83" i="2"/>
  <c r="BI83" i="2"/>
  <c r="BJ83" i="2"/>
  <c r="BK83" i="2"/>
  <c r="BL83" i="2"/>
  <c r="BM83" i="2"/>
  <c r="BN83" i="2"/>
  <c r="AJ84" i="2"/>
  <c r="AK84" i="2"/>
  <c r="AL84" i="2"/>
  <c r="AM84" i="2"/>
  <c r="AN84" i="2"/>
  <c r="AO84" i="2"/>
  <c r="AP84" i="2"/>
  <c r="AQ84" i="2"/>
  <c r="AR84" i="2"/>
  <c r="AS84" i="2"/>
  <c r="AT84" i="2"/>
  <c r="AU84" i="2"/>
  <c r="AV84" i="2"/>
  <c r="AW84" i="2"/>
  <c r="AX84" i="2"/>
  <c r="BO84" i="2" s="1"/>
  <c r="V50" i="4" s="1"/>
  <c r="AY84" i="2"/>
  <c r="AZ84" i="2"/>
  <c r="BA84" i="2"/>
  <c r="BB84" i="2"/>
  <c r="BC84" i="2"/>
  <c r="BD84" i="2"/>
  <c r="BE84" i="2"/>
  <c r="BF84" i="2"/>
  <c r="BG84" i="2"/>
  <c r="BH84" i="2"/>
  <c r="BI84" i="2"/>
  <c r="BJ84" i="2"/>
  <c r="BK84" i="2"/>
  <c r="BL84" i="2"/>
  <c r="BM84" i="2"/>
  <c r="BN84" i="2"/>
  <c r="AJ85" i="2"/>
  <c r="AK85" i="2"/>
  <c r="AL85" i="2"/>
  <c r="AM85" i="2"/>
  <c r="AN85" i="2"/>
  <c r="AO85" i="2"/>
  <c r="AP85" i="2"/>
  <c r="AQ85" i="2"/>
  <c r="AR85" i="2"/>
  <c r="AS85" i="2"/>
  <c r="AT85" i="2"/>
  <c r="AU85" i="2"/>
  <c r="AV85" i="2"/>
  <c r="AW85" i="2"/>
  <c r="AX85" i="2"/>
  <c r="BO85" i="2" s="1"/>
  <c r="V51" i="4" s="1"/>
  <c r="AY85" i="2"/>
  <c r="AZ85" i="2"/>
  <c r="BA85" i="2"/>
  <c r="BB85" i="2"/>
  <c r="BC85" i="2"/>
  <c r="BD85" i="2"/>
  <c r="BE85" i="2"/>
  <c r="BF85" i="2"/>
  <c r="BG85" i="2"/>
  <c r="BH85" i="2"/>
  <c r="BI85" i="2"/>
  <c r="BJ85" i="2"/>
  <c r="BK85" i="2"/>
  <c r="BL85" i="2"/>
  <c r="BM85" i="2"/>
  <c r="BN85" i="2"/>
  <c r="AJ86" i="2"/>
  <c r="AK86" i="2"/>
  <c r="AL86" i="2"/>
  <c r="AM86" i="2"/>
  <c r="AN86" i="2"/>
  <c r="AO86" i="2"/>
  <c r="AP86" i="2"/>
  <c r="AQ86" i="2"/>
  <c r="AR86" i="2"/>
  <c r="AS86" i="2"/>
  <c r="AT86" i="2"/>
  <c r="AU86" i="2"/>
  <c r="AV86" i="2"/>
  <c r="AW86" i="2"/>
  <c r="AX86" i="2"/>
  <c r="BO86" i="2" s="1"/>
  <c r="V52" i="4" s="1"/>
  <c r="AY86" i="2"/>
  <c r="AZ86" i="2"/>
  <c r="BA86" i="2"/>
  <c r="BB86" i="2"/>
  <c r="BC86" i="2"/>
  <c r="BD86" i="2"/>
  <c r="BE86" i="2"/>
  <c r="BF86" i="2"/>
  <c r="BG86" i="2"/>
  <c r="BH86" i="2"/>
  <c r="BI86" i="2"/>
  <c r="BJ86" i="2"/>
  <c r="BK86" i="2"/>
  <c r="BL86" i="2"/>
  <c r="BM86" i="2"/>
  <c r="BN86" i="2"/>
  <c r="AJ87" i="2"/>
  <c r="AK87" i="2"/>
  <c r="AL87" i="2"/>
  <c r="AM87" i="2"/>
  <c r="AN87" i="2"/>
  <c r="AO87" i="2"/>
  <c r="AP87" i="2"/>
  <c r="AQ87" i="2"/>
  <c r="AR87" i="2"/>
  <c r="AS87" i="2"/>
  <c r="AT87" i="2"/>
  <c r="AU87" i="2"/>
  <c r="AV87" i="2"/>
  <c r="AW87" i="2"/>
  <c r="AX87" i="2"/>
  <c r="BO87" i="2" s="1"/>
  <c r="V53" i="4" s="1"/>
  <c r="AY87" i="2"/>
  <c r="AZ87" i="2"/>
  <c r="BA87" i="2"/>
  <c r="BB87" i="2"/>
  <c r="BC87" i="2"/>
  <c r="BD87" i="2"/>
  <c r="BE87" i="2"/>
  <c r="BF87" i="2"/>
  <c r="BG87" i="2"/>
  <c r="BH87" i="2"/>
  <c r="BI87" i="2"/>
  <c r="BJ87" i="2"/>
  <c r="BK87" i="2"/>
  <c r="BL87" i="2"/>
  <c r="BM87" i="2"/>
  <c r="BN87" i="2"/>
  <c r="AJ88" i="2"/>
  <c r="AK88" i="2"/>
  <c r="AL88" i="2"/>
  <c r="AM88" i="2"/>
  <c r="AN88" i="2"/>
  <c r="AO88" i="2"/>
  <c r="AP88" i="2"/>
  <c r="AQ88" i="2"/>
  <c r="AR88" i="2"/>
  <c r="AS88" i="2"/>
  <c r="AT88" i="2"/>
  <c r="AU88" i="2"/>
  <c r="AV88" i="2"/>
  <c r="AW88" i="2"/>
  <c r="AX88" i="2"/>
  <c r="BO88" i="2" s="1"/>
  <c r="V54" i="4" s="1"/>
  <c r="AY88" i="2"/>
  <c r="AZ88" i="2"/>
  <c r="BA88" i="2"/>
  <c r="BB88" i="2"/>
  <c r="BC88" i="2"/>
  <c r="BD88" i="2"/>
  <c r="BE88" i="2"/>
  <c r="BF88" i="2"/>
  <c r="BG88" i="2"/>
  <c r="BH88" i="2"/>
  <c r="BI88" i="2"/>
  <c r="BJ88" i="2"/>
  <c r="BK88" i="2"/>
  <c r="BL88" i="2"/>
  <c r="BM88" i="2"/>
  <c r="BN88" i="2"/>
  <c r="AJ89" i="2"/>
  <c r="AK89" i="2"/>
  <c r="AL89" i="2"/>
  <c r="AM89" i="2"/>
  <c r="AN89" i="2"/>
  <c r="AO89" i="2"/>
  <c r="AP89" i="2"/>
  <c r="AQ89" i="2"/>
  <c r="AR89" i="2"/>
  <c r="AS89" i="2"/>
  <c r="AT89" i="2"/>
  <c r="AU89" i="2"/>
  <c r="AV89" i="2"/>
  <c r="AW89" i="2"/>
  <c r="AX89" i="2"/>
  <c r="BO89" i="2" s="1"/>
  <c r="V55" i="4" s="1"/>
  <c r="AY89" i="2"/>
  <c r="AZ89" i="2"/>
  <c r="BA89" i="2"/>
  <c r="BB89" i="2"/>
  <c r="BC89" i="2"/>
  <c r="BD89" i="2"/>
  <c r="BE89" i="2"/>
  <c r="BF89" i="2"/>
  <c r="BG89" i="2"/>
  <c r="BH89" i="2"/>
  <c r="BI89" i="2"/>
  <c r="BJ89" i="2"/>
  <c r="BK89" i="2"/>
  <c r="BL89" i="2"/>
  <c r="BM89" i="2"/>
  <c r="BN89" i="2"/>
  <c r="AJ90" i="2"/>
  <c r="AK90" i="2"/>
  <c r="AL90" i="2"/>
  <c r="AM90" i="2"/>
  <c r="AN90" i="2"/>
  <c r="AO90" i="2"/>
  <c r="AP90" i="2"/>
  <c r="AQ90" i="2"/>
  <c r="AR90" i="2"/>
  <c r="AS90" i="2"/>
  <c r="AT90" i="2"/>
  <c r="AU90" i="2"/>
  <c r="AV90" i="2"/>
  <c r="AW90" i="2"/>
  <c r="AX90" i="2"/>
  <c r="BO90" i="2" s="1"/>
  <c r="V56" i="4" s="1"/>
  <c r="AY90" i="2"/>
  <c r="AZ90" i="2"/>
  <c r="BA90" i="2"/>
  <c r="BB90" i="2"/>
  <c r="BC90" i="2"/>
  <c r="BD90" i="2"/>
  <c r="BE90" i="2"/>
  <c r="BF90" i="2"/>
  <c r="BG90" i="2"/>
  <c r="BH90" i="2"/>
  <c r="BI90" i="2"/>
  <c r="BJ90" i="2"/>
  <c r="BK90" i="2"/>
  <c r="BL90" i="2"/>
  <c r="BM90" i="2"/>
  <c r="BN90" i="2"/>
  <c r="AJ91" i="2"/>
  <c r="AK91" i="2"/>
  <c r="AL91" i="2"/>
  <c r="AM91" i="2"/>
  <c r="AN91" i="2"/>
  <c r="AO91" i="2"/>
  <c r="AP91" i="2"/>
  <c r="AQ91" i="2"/>
  <c r="AR91" i="2"/>
  <c r="AS91" i="2"/>
  <c r="AT91" i="2"/>
  <c r="AU91" i="2"/>
  <c r="AV91" i="2"/>
  <c r="AW91" i="2"/>
  <c r="AX91" i="2"/>
  <c r="BO91" i="2" s="1"/>
  <c r="V57" i="4" s="1"/>
  <c r="AY91" i="2"/>
  <c r="AZ91" i="2"/>
  <c r="BA91" i="2"/>
  <c r="BB91" i="2"/>
  <c r="BC91" i="2"/>
  <c r="BD91" i="2"/>
  <c r="BE91" i="2"/>
  <c r="BF91" i="2"/>
  <c r="BG91" i="2"/>
  <c r="BH91" i="2"/>
  <c r="BI91" i="2"/>
  <c r="BJ91" i="2"/>
  <c r="BK91" i="2"/>
  <c r="BL91" i="2"/>
  <c r="BM91" i="2"/>
  <c r="BN91" i="2"/>
  <c r="AJ92" i="2"/>
  <c r="AK92" i="2"/>
  <c r="AL92" i="2"/>
  <c r="AM92" i="2"/>
  <c r="AN92" i="2"/>
  <c r="AO92" i="2"/>
  <c r="AP92" i="2"/>
  <c r="AQ92" i="2"/>
  <c r="AR92" i="2"/>
  <c r="AS92" i="2"/>
  <c r="AT92" i="2"/>
  <c r="AU92" i="2"/>
  <c r="AV92" i="2"/>
  <c r="AW92" i="2"/>
  <c r="AX92" i="2"/>
  <c r="BO92" i="2" s="1"/>
  <c r="V58" i="4" s="1"/>
  <c r="AY92" i="2"/>
  <c r="AZ92" i="2"/>
  <c r="BA92" i="2"/>
  <c r="BB92" i="2"/>
  <c r="BC92" i="2"/>
  <c r="BD92" i="2"/>
  <c r="BE92" i="2"/>
  <c r="BF92" i="2"/>
  <c r="BG92" i="2"/>
  <c r="BH92" i="2"/>
  <c r="BI92" i="2"/>
  <c r="BJ92" i="2"/>
  <c r="BK92" i="2"/>
  <c r="BL92" i="2"/>
  <c r="BM92" i="2"/>
  <c r="BN92" i="2"/>
  <c r="AJ93" i="2"/>
  <c r="AK93" i="2"/>
  <c r="AL93" i="2"/>
  <c r="AM93" i="2"/>
  <c r="AN93" i="2"/>
  <c r="AO93" i="2"/>
  <c r="AP93" i="2"/>
  <c r="AQ93" i="2"/>
  <c r="AR93" i="2"/>
  <c r="AS93" i="2"/>
  <c r="AT93" i="2"/>
  <c r="AU93" i="2"/>
  <c r="AV93" i="2"/>
  <c r="AW93" i="2"/>
  <c r="AX93" i="2"/>
  <c r="BO93" i="2" s="1"/>
  <c r="V59" i="4" s="1"/>
  <c r="AY93" i="2"/>
  <c r="AZ93" i="2"/>
  <c r="BA93" i="2"/>
  <c r="BB93" i="2"/>
  <c r="BC93" i="2"/>
  <c r="BD93" i="2"/>
  <c r="BE93" i="2"/>
  <c r="BF93" i="2"/>
  <c r="BG93" i="2"/>
  <c r="BH93" i="2"/>
  <c r="BI93" i="2"/>
  <c r="BJ93" i="2"/>
  <c r="BK93" i="2"/>
  <c r="BL93" i="2"/>
  <c r="BM93" i="2"/>
  <c r="BN93" i="2"/>
  <c r="AJ94" i="2"/>
  <c r="AK94" i="2"/>
  <c r="AL94" i="2"/>
  <c r="AM94" i="2"/>
  <c r="AN94" i="2"/>
  <c r="AO94" i="2"/>
  <c r="AP94" i="2"/>
  <c r="AQ94" i="2"/>
  <c r="AR94" i="2"/>
  <c r="AS94" i="2"/>
  <c r="AT94" i="2"/>
  <c r="AU94" i="2"/>
  <c r="AV94" i="2"/>
  <c r="AW94" i="2"/>
  <c r="AX94" i="2"/>
  <c r="BO94" i="2" s="1"/>
  <c r="V60" i="4" s="1"/>
  <c r="AY94" i="2"/>
  <c r="AZ94" i="2"/>
  <c r="BA94" i="2"/>
  <c r="BB94" i="2"/>
  <c r="BC94" i="2"/>
  <c r="BD94" i="2"/>
  <c r="BE94" i="2"/>
  <c r="BF94" i="2"/>
  <c r="BG94" i="2"/>
  <c r="BH94" i="2"/>
  <c r="BI94" i="2"/>
  <c r="BJ94" i="2"/>
  <c r="BK94" i="2"/>
  <c r="BL94" i="2"/>
  <c r="BM94" i="2"/>
  <c r="BN94" i="2"/>
  <c r="AJ95" i="2"/>
  <c r="AK95" i="2"/>
  <c r="AL95" i="2"/>
  <c r="AM95" i="2"/>
  <c r="AN95" i="2"/>
  <c r="AO95" i="2"/>
  <c r="AP95" i="2"/>
  <c r="AQ95" i="2"/>
  <c r="AR95" i="2"/>
  <c r="AS95" i="2"/>
  <c r="AT95" i="2"/>
  <c r="AU95" i="2"/>
  <c r="AV95" i="2"/>
  <c r="AW95" i="2"/>
  <c r="AX95" i="2"/>
  <c r="BO95" i="2" s="1"/>
  <c r="V61" i="4" s="1"/>
  <c r="AY95" i="2"/>
  <c r="AZ95" i="2"/>
  <c r="BA95" i="2"/>
  <c r="BB95" i="2"/>
  <c r="BC95" i="2"/>
  <c r="BD95" i="2"/>
  <c r="BE95" i="2"/>
  <c r="BF95" i="2"/>
  <c r="BG95" i="2"/>
  <c r="BH95" i="2"/>
  <c r="BI95" i="2"/>
  <c r="BJ95" i="2"/>
  <c r="BK95" i="2"/>
  <c r="BL95" i="2"/>
  <c r="BM95" i="2"/>
  <c r="BN95" i="2"/>
  <c r="AJ96" i="2"/>
  <c r="AK96" i="2"/>
  <c r="AL96" i="2"/>
  <c r="AM96" i="2"/>
  <c r="AN96" i="2"/>
  <c r="AO96" i="2"/>
  <c r="AP96" i="2"/>
  <c r="AQ96" i="2"/>
  <c r="AR96" i="2"/>
  <c r="AS96" i="2"/>
  <c r="AT96" i="2"/>
  <c r="AU96" i="2"/>
  <c r="AV96" i="2"/>
  <c r="AW96" i="2"/>
  <c r="AX96" i="2"/>
  <c r="BO96" i="2" s="1"/>
  <c r="V62" i="4" s="1"/>
  <c r="AY96" i="2"/>
  <c r="AZ96" i="2"/>
  <c r="BA96" i="2"/>
  <c r="BB96" i="2"/>
  <c r="BC96" i="2"/>
  <c r="BD96" i="2"/>
  <c r="BE96" i="2"/>
  <c r="BF96" i="2"/>
  <c r="BG96" i="2"/>
  <c r="BH96" i="2"/>
  <c r="BI96" i="2"/>
  <c r="BJ96" i="2"/>
  <c r="BK96" i="2"/>
  <c r="BL96" i="2"/>
  <c r="BM96" i="2"/>
  <c r="BN96" i="2"/>
  <c r="AJ97" i="2"/>
  <c r="AK97" i="2"/>
  <c r="AL97" i="2"/>
  <c r="AM97" i="2"/>
  <c r="AN97" i="2"/>
  <c r="AO97" i="2"/>
  <c r="AP97" i="2"/>
  <c r="AQ97" i="2"/>
  <c r="AR97" i="2"/>
  <c r="AS97" i="2"/>
  <c r="AT97" i="2"/>
  <c r="AU97" i="2"/>
  <c r="AV97" i="2"/>
  <c r="AW97" i="2"/>
  <c r="AX97" i="2"/>
  <c r="BO97" i="2" s="1"/>
  <c r="V63" i="4" s="1"/>
  <c r="AY97" i="2"/>
  <c r="AZ97" i="2"/>
  <c r="BA97" i="2"/>
  <c r="BB97" i="2"/>
  <c r="BC97" i="2"/>
  <c r="BD97" i="2"/>
  <c r="BE97" i="2"/>
  <c r="BF97" i="2"/>
  <c r="BG97" i="2"/>
  <c r="BH97" i="2"/>
  <c r="BI97" i="2"/>
  <c r="BJ97" i="2"/>
  <c r="BK97" i="2"/>
  <c r="BL97" i="2"/>
  <c r="BM97" i="2"/>
  <c r="BN97" i="2"/>
  <c r="AJ98" i="2"/>
  <c r="AK98" i="2"/>
  <c r="AL98" i="2"/>
  <c r="AM98" i="2"/>
  <c r="AN98" i="2"/>
  <c r="AO98" i="2"/>
  <c r="AP98" i="2"/>
  <c r="AQ98" i="2"/>
  <c r="AR98" i="2"/>
  <c r="AS98" i="2"/>
  <c r="AT98" i="2"/>
  <c r="AU98" i="2"/>
  <c r="AV98" i="2"/>
  <c r="AW98" i="2"/>
  <c r="AX98" i="2"/>
  <c r="BO98" i="2" s="1"/>
  <c r="AB2" i="4" s="1"/>
  <c r="AY98" i="2"/>
  <c r="AZ98" i="2"/>
  <c r="BA98" i="2"/>
  <c r="BB98" i="2"/>
  <c r="BC98" i="2"/>
  <c r="BD98" i="2"/>
  <c r="BE98" i="2"/>
  <c r="BF98" i="2"/>
  <c r="BG98" i="2"/>
  <c r="BH98" i="2"/>
  <c r="BI98" i="2"/>
  <c r="BJ98" i="2"/>
  <c r="BK98" i="2"/>
  <c r="BL98" i="2"/>
  <c r="BM98" i="2"/>
  <c r="BN98" i="2"/>
  <c r="AJ99" i="2"/>
  <c r="AK99" i="2"/>
  <c r="AL99" i="2"/>
  <c r="AM99" i="2"/>
  <c r="AN99" i="2"/>
  <c r="AO99" i="2"/>
  <c r="AP99" i="2"/>
  <c r="AQ99" i="2"/>
  <c r="AR99" i="2"/>
  <c r="AS99" i="2"/>
  <c r="AT99" i="2"/>
  <c r="AU99" i="2"/>
  <c r="AV99" i="2"/>
  <c r="AW99" i="2"/>
  <c r="AX99" i="2"/>
  <c r="BO99" i="2" s="1"/>
  <c r="AB3" i="4" s="1"/>
  <c r="AY99" i="2"/>
  <c r="AZ99" i="2"/>
  <c r="BA99" i="2"/>
  <c r="BB99" i="2"/>
  <c r="BC99" i="2"/>
  <c r="BD99" i="2"/>
  <c r="BE99" i="2"/>
  <c r="BF99" i="2"/>
  <c r="BG99" i="2"/>
  <c r="BH99" i="2"/>
  <c r="BI99" i="2"/>
  <c r="BJ99" i="2"/>
  <c r="BK99" i="2"/>
  <c r="BL99" i="2"/>
  <c r="BM99" i="2"/>
  <c r="BN99" i="2"/>
  <c r="AJ100" i="2"/>
  <c r="AK100" i="2"/>
  <c r="AL100" i="2"/>
  <c r="AM100" i="2"/>
  <c r="AN100" i="2"/>
  <c r="AO100" i="2"/>
  <c r="AP100" i="2"/>
  <c r="AQ100" i="2"/>
  <c r="AR100" i="2"/>
  <c r="AS100" i="2"/>
  <c r="AT100" i="2"/>
  <c r="AU100" i="2"/>
  <c r="AV100" i="2"/>
  <c r="AW100" i="2"/>
  <c r="AX100" i="2"/>
  <c r="BO100" i="2" s="1"/>
  <c r="AB4" i="4" s="1"/>
  <c r="AY100" i="2"/>
  <c r="AZ100" i="2"/>
  <c r="BA100" i="2"/>
  <c r="BB100" i="2"/>
  <c r="BC100" i="2"/>
  <c r="BD100" i="2"/>
  <c r="BE100" i="2"/>
  <c r="BF100" i="2"/>
  <c r="BG100" i="2"/>
  <c r="BH100" i="2"/>
  <c r="BI100" i="2"/>
  <c r="BJ100" i="2"/>
  <c r="BK100" i="2"/>
  <c r="BL100" i="2"/>
  <c r="BM100" i="2"/>
  <c r="BN100" i="2"/>
  <c r="AJ101" i="2"/>
  <c r="AK101" i="2"/>
  <c r="AL101" i="2"/>
  <c r="AM101" i="2"/>
  <c r="AN101" i="2"/>
  <c r="AO101" i="2"/>
  <c r="AP101" i="2"/>
  <c r="AQ101" i="2"/>
  <c r="AR101" i="2"/>
  <c r="AS101" i="2"/>
  <c r="AT101" i="2"/>
  <c r="AU101" i="2"/>
  <c r="AV101" i="2"/>
  <c r="AW101" i="2"/>
  <c r="AX101" i="2"/>
  <c r="BO101" i="2" s="1"/>
  <c r="AB5" i="4" s="1"/>
  <c r="AY101" i="2"/>
  <c r="AZ101" i="2"/>
  <c r="BA101" i="2"/>
  <c r="BB101" i="2"/>
  <c r="BC101" i="2"/>
  <c r="BD101" i="2"/>
  <c r="BE101" i="2"/>
  <c r="BF101" i="2"/>
  <c r="BG101" i="2"/>
  <c r="BH101" i="2"/>
  <c r="BI101" i="2"/>
  <c r="BJ101" i="2"/>
  <c r="BK101" i="2"/>
  <c r="BL101" i="2"/>
  <c r="BM101" i="2"/>
  <c r="BN101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BO102" i="2" s="1"/>
  <c r="AB6" i="4" s="1"/>
  <c r="AY102" i="2"/>
  <c r="AZ102" i="2"/>
  <c r="BA102" i="2"/>
  <c r="BB102" i="2"/>
  <c r="BC102" i="2"/>
  <c r="BD102" i="2"/>
  <c r="BE102" i="2"/>
  <c r="BF102" i="2"/>
  <c r="BG102" i="2"/>
  <c r="BH102" i="2"/>
  <c r="BI102" i="2"/>
  <c r="BJ102" i="2"/>
  <c r="BK102" i="2"/>
  <c r="BL102" i="2"/>
  <c r="BM102" i="2"/>
  <c r="BN102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  <c r="BO103" i="2" s="1"/>
  <c r="AB7" i="4" s="1"/>
  <c r="AY103" i="2"/>
  <c r="AZ103" i="2"/>
  <c r="BA103" i="2"/>
  <c r="BB103" i="2"/>
  <c r="BC103" i="2"/>
  <c r="BD103" i="2"/>
  <c r="BE103" i="2"/>
  <c r="BF103" i="2"/>
  <c r="BG103" i="2"/>
  <c r="BH103" i="2"/>
  <c r="BI103" i="2"/>
  <c r="BJ103" i="2"/>
  <c r="BK103" i="2"/>
  <c r="BL103" i="2"/>
  <c r="BM103" i="2"/>
  <c r="BN103" i="2"/>
  <c r="AJ104" i="2"/>
  <c r="AK104" i="2"/>
  <c r="AL104" i="2"/>
  <c r="AM104" i="2"/>
  <c r="AN104" i="2"/>
  <c r="AO104" i="2"/>
  <c r="AP104" i="2"/>
  <c r="AQ104" i="2"/>
  <c r="AR104" i="2"/>
  <c r="AS104" i="2"/>
  <c r="AT104" i="2"/>
  <c r="AU104" i="2"/>
  <c r="AV104" i="2"/>
  <c r="AW104" i="2"/>
  <c r="AX104" i="2"/>
  <c r="BO104" i="2" s="1"/>
  <c r="AB8" i="4" s="1"/>
  <c r="AY104" i="2"/>
  <c r="AZ104" i="2"/>
  <c r="BA104" i="2"/>
  <c r="BB104" i="2"/>
  <c r="BC104" i="2"/>
  <c r="BD104" i="2"/>
  <c r="BE104" i="2"/>
  <c r="BF104" i="2"/>
  <c r="BG104" i="2"/>
  <c r="BH104" i="2"/>
  <c r="BI104" i="2"/>
  <c r="BJ104" i="2"/>
  <c r="BK104" i="2"/>
  <c r="BL104" i="2"/>
  <c r="BM104" i="2"/>
  <c r="BN104" i="2"/>
  <c r="AJ105" i="2"/>
  <c r="AK105" i="2"/>
  <c r="AL105" i="2"/>
  <c r="AM105" i="2"/>
  <c r="AN105" i="2"/>
  <c r="AO105" i="2"/>
  <c r="AP105" i="2"/>
  <c r="AQ105" i="2"/>
  <c r="AR105" i="2"/>
  <c r="AS105" i="2"/>
  <c r="AT105" i="2"/>
  <c r="AU105" i="2"/>
  <c r="AV105" i="2"/>
  <c r="AW105" i="2"/>
  <c r="AX105" i="2"/>
  <c r="BO105" i="2" s="1"/>
  <c r="AB9" i="4" s="1"/>
  <c r="AY105" i="2"/>
  <c r="AZ105" i="2"/>
  <c r="BA105" i="2"/>
  <c r="BB105" i="2"/>
  <c r="BC105" i="2"/>
  <c r="BD105" i="2"/>
  <c r="BE105" i="2"/>
  <c r="BF105" i="2"/>
  <c r="BG105" i="2"/>
  <c r="BH105" i="2"/>
  <c r="BI105" i="2"/>
  <c r="BJ105" i="2"/>
  <c r="BK105" i="2"/>
  <c r="BL105" i="2"/>
  <c r="BM105" i="2"/>
  <c r="BN105" i="2"/>
  <c r="AJ106" i="2"/>
  <c r="AK106" i="2"/>
  <c r="AL106" i="2"/>
  <c r="AM106" i="2"/>
  <c r="AN106" i="2"/>
  <c r="AO106" i="2"/>
  <c r="AP106" i="2"/>
  <c r="AQ106" i="2"/>
  <c r="AR106" i="2"/>
  <c r="AS106" i="2"/>
  <c r="AT106" i="2"/>
  <c r="AU106" i="2"/>
  <c r="AV106" i="2"/>
  <c r="AW106" i="2"/>
  <c r="AX106" i="2"/>
  <c r="BO106" i="2" s="1"/>
  <c r="AB10" i="4" s="1"/>
  <c r="AY106" i="2"/>
  <c r="AZ106" i="2"/>
  <c r="BA106" i="2"/>
  <c r="BB106" i="2"/>
  <c r="BC106" i="2"/>
  <c r="BD106" i="2"/>
  <c r="BE106" i="2"/>
  <c r="BF106" i="2"/>
  <c r="BG106" i="2"/>
  <c r="BH106" i="2"/>
  <c r="BI106" i="2"/>
  <c r="BJ106" i="2"/>
  <c r="BK106" i="2"/>
  <c r="BL106" i="2"/>
  <c r="BM106" i="2"/>
  <c r="BN106" i="2"/>
  <c r="AJ107" i="2"/>
  <c r="AK107" i="2"/>
  <c r="AL107" i="2"/>
  <c r="AM107" i="2"/>
  <c r="AN107" i="2"/>
  <c r="AO107" i="2"/>
  <c r="AP107" i="2"/>
  <c r="AQ107" i="2"/>
  <c r="AR107" i="2"/>
  <c r="AS107" i="2"/>
  <c r="AT107" i="2"/>
  <c r="AU107" i="2"/>
  <c r="AV107" i="2"/>
  <c r="AW107" i="2"/>
  <c r="AX107" i="2"/>
  <c r="BO107" i="2" s="1"/>
  <c r="AB11" i="4" s="1"/>
  <c r="AY107" i="2"/>
  <c r="AZ107" i="2"/>
  <c r="BA107" i="2"/>
  <c r="BB107" i="2"/>
  <c r="BC107" i="2"/>
  <c r="BD107" i="2"/>
  <c r="BE107" i="2"/>
  <c r="BF107" i="2"/>
  <c r="BG107" i="2"/>
  <c r="BH107" i="2"/>
  <c r="BI107" i="2"/>
  <c r="BJ107" i="2"/>
  <c r="BK107" i="2"/>
  <c r="BL107" i="2"/>
  <c r="BM107" i="2"/>
  <c r="BN107" i="2"/>
  <c r="AJ108" i="2"/>
  <c r="AK108" i="2"/>
  <c r="AL108" i="2"/>
  <c r="AM108" i="2"/>
  <c r="AN108" i="2"/>
  <c r="AO108" i="2"/>
  <c r="AP108" i="2"/>
  <c r="AQ108" i="2"/>
  <c r="AR108" i="2"/>
  <c r="AS108" i="2"/>
  <c r="AT108" i="2"/>
  <c r="AU108" i="2"/>
  <c r="AV108" i="2"/>
  <c r="AW108" i="2"/>
  <c r="AX108" i="2"/>
  <c r="BO108" i="2" s="1"/>
  <c r="AB12" i="4" s="1"/>
  <c r="AY108" i="2"/>
  <c r="AZ108" i="2"/>
  <c r="BA108" i="2"/>
  <c r="BB108" i="2"/>
  <c r="BC108" i="2"/>
  <c r="BD108" i="2"/>
  <c r="BE108" i="2"/>
  <c r="BF108" i="2"/>
  <c r="BG108" i="2"/>
  <c r="BH108" i="2"/>
  <c r="BI108" i="2"/>
  <c r="BJ108" i="2"/>
  <c r="BK108" i="2"/>
  <c r="BL108" i="2"/>
  <c r="BM108" i="2"/>
  <c r="BN108" i="2"/>
  <c r="AJ109" i="2"/>
  <c r="AK109" i="2"/>
  <c r="AL109" i="2"/>
  <c r="AM109" i="2"/>
  <c r="AN109" i="2"/>
  <c r="AO109" i="2"/>
  <c r="AP109" i="2"/>
  <c r="AQ109" i="2"/>
  <c r="AR109" i="2"/>
  <c r="AS109" i="2"/>
  <c r="AT109" i="2"/>
  <c r="AU109" i="2"/>
  <c r="AV109" i="2"/>
  <c r="AW109" i="2"/>
  <c r="AX109" i="2"/>
  <c r="BO109" i="2" s="1"/>
  <c r="AB13" i="4" s="1"/>
  <c r="AY109" i="2"/>
  <c r="AZ109" i="2"/>
  <c r="BA109" i="2"/>
  <c r="BB109" i="2"/>
  <c r="BC109" i="2"/>
  <c r="BD109" i="2"/>
  <c r="BE109" i="2"/>
  <c r="BF109" i="2"/>
  <c r="BG109" i="2"/>
  <c r="BH109" i="2"/>
  <c r="BI109" i="2"/>
  <c r="BJ109" i="2"/>
  <c r="BK109" i="2"/>
  <c r="BL109" i="2"/>
  <c r="BM109" i="2"/>
  <c r="BN109" i="2"/>
  <c r="AJ110" i="2"/>
  <c r="AK110" i="2"/>
  <c r="AL110" i="2"/>
  <c r="AM110" i="2"/>
  <c r="AN110" i="2"/>
  <c r="AO110" i="2"/>
  <c r="AP110" i="2"/>
  <c r="AQ110" i="2"/>
  <c r="AR110" i="2"/>
  <c r="AS110" i="2"/>
  <c r="AT110" i="2"/>
  <c r="AU110" i="2"/>
  <c r="AV110" i="2"/>
  <c r="AW110" i="2"/>
  <c r="AX110" i="2"/>
  <c r="BO110" i="2" s="1"/>
  <c r="AB14" i="4" s="1"/>
  <c r="AY110" i="2"/>
  <c r="AZ110" i="2"/>
  <c r="BA110" i="2"/>
  <c r="BB110" i="2"/>
  <c r="BC110" i="2"/>
  <c r="BD110" i="2"/>
  <c r="BE110" i="2"/>
  <c r="BF110" i="2"/>
  <c r="BG110" i="2"/>
  <c r="BH110" i="2"/>
  <c r="BI110" i="2"/>
  <c r="BJ110" i="2"/>
  <c r="BK110" i="2"/>
  <c r="BL110" i="2"/>
  <c r="BM110" i="2"/>
  <c r="BN110" i="2"/>
  <c r="AJ111" i="2"/>
  <c r="AK111" i="2"/>
  <c r="AL111" i="2"/>
  <c r="AM111" i="2"/>
  <c r="AN111" i="2"/>
  <c r="AO111" i="2"/>
  <c r="AP111" i="2"/>
  <c r="AQ111" i="2"/>
  <c r="AR111" i="2"/>
  <c r="AS111" i="2"/>
  <c r="AT111" i="2"/>
  <c r="AU111" i="2"/>
  <c r="AV111" i="2"/>
  <c r="AW111" i="2"/>
  <c r="AX111" i="2"/>
  <c r="BO111" i="2" s="1"/>
  <c r="AB15" i="4" s="1"/>
  <c r="AY111" i="2"/>
  <c r="AZ111" i="2"/>
  <c r="BA111" i="2"/>
  <c r="BB111" i="2"/>
  <c r="BC111" i="2"/>
  <c r="BD111" i="2"/>
  <c r="BE111" i="2"/>
  <c r="BF111" i="2"/>
  <c r="BG111" i="2"/>
  <c r="BH111" i="2"/>
  <c r="BI111" i="2"/>
  <c r="BJ111" i="2"/>
  <c r="BK111" i="2"/>
  <c r="BL111" i="2"/>
  <c r="BM111" i="2"/>
  <c r="BN111" i="2"/>
  <c r="AJ112" i="2"/>
  <c r="AK112" i="2"/>
  <c r="AL112" i="2"/>
  <c r="AM112" i="2"/>
  <c r="AN112" i="2"/>
  <c r="AO112" i="2"/>
  <c r="AP112" i="2"/>
  <c r="AQ112" i="2"/>
  <c r="AR112" i="2"/>
  <c r="AS112" i="2"/>
  <c r="AT112" i="2"/>
  <c r="AU112" i="2"/>
  <c r="AV112" i="2"/>
  <c r="AW112" i="2"/>
  <c r="AX112" i="2"/>
  <c r="BO112" i="2" s="1"/>
  <c r="AB16" i="4" s="1"/>
  <c r="AY112" i="2"/>
  <c r="AZ112" i="2"/>
  <c r="BA112" i="2"/>
  <c r="BB112" i="2"/>
  <c r="BC112" i="2"/>
  <c r="BD112" i="2"/>
  <c r="BE112" i="2"/>
  <c r="BF112" i="2"/>
  <c r="BG112" i="2"/>
  <c r="BH112" i="2"/>
  <c r="BI112" i="2"/>
  <c r="BJ112" i="2"/>
  <c r="BK112" i="2"/>
  <c r="BL112" i="2"/>
  <c r="BM112" i="2"/>
  <c r="BN112" i="2"/>
  <c r="AJ113" i="2"/>
  <c r="AK113" i="2"/>
  <c r="AL113" i="2"/>
  <c r="AM113" i="2"/>
  <c r="AN113" i="2"/>
  <c r="AO113" i="2"/>
  <c r="AP113" i="2"/>
  <c r="AQ113" i="2"/>
  <c r="AR113" i="2"/>
  <c r="AS113" i="2"/>
  <c r="AT113" i="2"/>
  <c r="AU113" i="2"/>
  <c r="AV113" i="2"/>
  <c r="AW113" i="2"/>
  <c r="AX113" i="2"/>
  <c r="BO113" i="2" s="1"/>
  <c r="AB17" i="4" s="1"/>
  <c r="AY113" i="2"/>
  <c r="AZ113" i="2"/>
  <c r="BA113" i="2"/>
  <c r="BB113" i="2"/>
  <c r="BC113" i="2"/>
  <c r="BD113" i="2"/>
  <c r="BE113" i="2"/>
  <c r="BF113" i="2"/>
  <c r="BG113" i="2"/>
  <c r="BH113" i="2"/>
  <c r="BI113" i="2"/>
  <c r="BJ113" i="2"/>
  <c r="BK113" i="2"/>
  <c r="BL113" i="2"/>
  <c r="BM113" i="2"/>
  <c r="BN113" i="2"/>
  <c r="AJ114" i="2"/>
  <c r="AK114" i="2"/>
  <c r="AL114" i="2"/>
  <c r="AM114" i="2"/>
  <c r="AN114" i="2"/>
  <c r="AO114" i="2"/>
  <c r="AP114" i="2"/>
  <c r="AQ114" i="2"/>
  <c r="AR114" i="2"/>
  <c r="AS114" i="2"/>
  <c r="AT114" i="2"/>
  <c r="AU114" i="2"/>
  <c r="AV114" i="2"/>
  <c r="AW114" i="2"/>
  <c r="AX114" i="2"/>
  <c r="BO114" i="2" s="1"/>
  <c r="AB18" i="4" s="1"/>
  <c r="AY114" i="2"/>
  <c r="AZ114" i="2"/>
  <c r="BA114" i="2"/>
  <c r="BB114" i="2"/>
  <c r="BC114" i="2"/>
  <c r="BD114" i="2"/>
  <c r="BE114" i="2"/>
  <c r="BF114" i="2"/>
  <c r="BG114" i="2"/>
  <c r="BH114" i="2"/>
  <c r="BI114" i="2"/>
  <c r="BJ114" i="2"/>
  <c r="BK114" i="2"/>
  <c r="BL114" i="2"/>
  <c r="BM114" i="2"/>
  <c r="BN114" i="2"/>
  <c r="AJ115" i="2"/>
  <c r="AK115" i="2"/>
  <c r="AL115" i="2"/>
  <c r="AM115" i="2"/>
  <c r="AN115" i="2"/>
  <c r="AO115" i="2"/>
  <c r="AP115" i="2"/>
  <c r="AQ115" i="2"/>
  <c r="AR115" i="2"/>
  <c r="AS115" i="2"/>
  <c r="AT115" i="2"/>
  <c r="AU115" i="2"/>
  <c r="AV115" i="2"/>
  <c r="AW115" i="2"/>
  <c r="AX115" i="2"/>
  <c r="BO115" i="2" s="1"/>
  <c r="AB19" i="4" s="1"/>
  <c r="AY115" i="2"/>
  <c r="AZ115" i="2"/>
  <c r="BA115" i="2"/>
  <c r="BB115" i="2"/>
  <c r="BC115" i="2"/>
  <c r="BD115" i="2"/>
  <c r="BE115" i="2"/>
  <c r="BF115" i="2"/>
  <c r="BG115" i="2"/>
  <c r="BH115" i="2"/>
  <c r="BI115" i="2"/>
  <c r="BJ115" i="2"/>
  <c r="BK115" i="2"/>
  <c r="BL115" i="2"/>
  <c r="BM115" i="2"/>
  <c r="BN115" i="2"/>
  <c r="AJ116" i="2"/>
  <c r="AK116" i="2"/>
  <c r="AL116" i="2"/>
  <c r="AM116" i="2"/>
  <c r="AN116" i="2"/>
  <c r="AO116" i="2"/>
  <c r="AP116" i="2"/>
  <c r="AQ116" i="2"/>
  <c r="AR116" i="2"/>
  <c r="AS116" i="2"/>
  <c r="AT116" i="2"/>
  <c r="AU116" i="2"/>
  <c r="AV116" i="2"/>
  <c r="AW116" i="2"/>
  <c r="AX116" i="2"/>
  <c r="BO116" i="2" s="1"/>
  <c r="AB20" i="4" s="1"/>
  <c r="AY116" i="2"/>
  <c r="AZ116" i="2"/>
  <c r="BA116" i="2"/>
  <c r="BB116" i="2"/>
  <c r="BC116" i="2"/>
  <c r="BD116" i="2"/>
  <c r="BE116" i="2"/>
  <c r="BF116" i="2"/>
  <c r="BG116" i="2"/>
  <c r="BH116" i="2"/>
  <c r="BI116" i="2"/>
  <c r="BJ116" i="2"/>
  <c r="BK116" i="2"/>
  <c r="BL116" i="2"/>
  <c r="BM116" i="2"/>
  <c r="BN116" i="2"/>
  <c r="AJ117" i="2"/>
  <c r="AK117" i="2"/>
  <c r="AL117" i="2"/>
  <c r="AM117" i="2"/>
  <c r="AN117" i="2"/>
  <c r="AO117" i="2"/>
  <c r="AP117" i="2"/>
  <c r="AQ117" i="2"/>
  <c r="AR117" i="2"/>
  <c r="AS117" i="2"/>
  <c r="AT117" i="2"/>
  <c r="AU117" i="2"/>
  <c r="AV117" i="2"/>
  <c r="AW117" i="2"/>
  <c r="AX117" i="2"/>
  <c r="BO117" i="2" s="1"/>
  <c r="AB21" i="4" s="1"/>
  <c r="AY117" i="2"/>
  <c r="AZ117" i="2"/>
  <c r="BA117" i="2"/>
  <c r="BB117" i="2"/>
  <c r="BC117" i="2"/>
  <c r="BD117" i="2"/>
  <c r="BE117" i="2"/>
  <c r="BF117" i="2"/>
  <c r="BG117" i="2"/>
  <c r="BH117" i="2"/>
  <c r="BI117" i="2"/>
  <c r="BJ117" i="2"/>
  <c r="BK117" i="2"/>
  <c r="BL117" i="2"/>
  <c r="BM117" i="2"/>
  <c r="BN117" i="2"/>
  <c r="AJ118" i="2"/>
  <c r="AK118" i="2"/>
  <c r="AL118" i="2"/>
  <c r="AM118" i="2"/>
  <c r="AN118" i="2"/>
  <c r="AO118" i="2"/>
  <c r="AP118" i="2"/>
  <c r="AQ118" i="2"/>
  <c r="AR118" i="2"/>
  <c r="AS118" i="2"/>
  <c r="AT118" i="2"/>
  <c r="AU118" i="2"/>
  <c r="AV118" i="2"/>
  <c r="AW118" i="2"/>
  <c r="AX118" i="2"/>
  <c r="BO118" i="2" s="1"/>
  <c r="AB22" i="4" s="1"/>
  <c r="AY118" i="2"/>
  <c r="AZ118" i="2"/>
  <c r="BA118" i="2"/>
  <c r="BB118" i="2"/>
  <c r="BC118" i="2"/>
  <c r="BD118" i="2"/>
  <c r="BE118" i="2"/>
  <c r="BF118" i="2"/>
  <c r="BG118" i="2"/>
  <c r="BH118" i="2"/>
  <c r="BI118" i="2"/>
  <c r="BJ118" i="2"/>
  <c r="BK118" i="2"/>
  <c r="BL118" i="2"/>
  <c r="BM118" i="2"/>
  <c r="BN118" i="2"/>
  <c r="AJ119" i="2"/>
  <c r="AK119" i="2"/>
  <c r="AL119" i="2"/>
  <c r="AM119" i="2"/>
  <c r="AN119" i="2"/>
  <c r="AO119" i="2"/>
  <c r="AP119" i="2"/>
  <c r="AQ119" i="2"/>
  <c r="AR119" i="2"/>
  <c r="AS119" i="2"/>
  <c r="AT119" i="2"/>
  <c r="AU119" i="2"/>
  <c r="AV119" i="2"/>
  <c r="AW119" i="2"/>
  <c r="AX119" i="2"/>
  <c r="BO119" i="2" s="1"/>
  <c r="AB23" i="4" s="1"/>
  <c r="AY119" i="2"/>
  <c r="AZ119" i="2"/>
  <c r="BA119" i="2"/>
  <c r="BB119" i="2"/>
  <c r="BC119" i="2"/>
  <c r="BD119" i="2"/>
  <c r="BE119" i="2"/>
  <c r="BF119" i="2"/>
  <c r="BG119" i="2"/>
  <c r="BH119" i="2"/>
  <c r="BI119" i="2"/>
  <c r="BJ119" i="2"/>
  <c r="BK119" i="2"/>
  <c r="BL119" i="2"/>
  <c r="BM119" i="2"/>
  <c r="BN119" i="2"/>
  <c r="AJ120" i="2"/>
  <c r="AK120" i="2"/>
  <c r="AL120" i="2"/>
  <c r="AM120" i="2"/>
  <c r="AN120" i="2"/>
  <c r="AO120" i="2"/>
  <c r="AP120" i="2"/>
  <c r="AQ120" i="2"/>
  <c r="AR120" i="2"/>
  <c r="AS120" i="2"/>
  <c r="AT120" i="2"/>
  <c r="AU120" i="2"/>
  <c r="AV120" i="2"/>
  <c r="AW120" i="2"/>
  <c r="AX120" i="2"/>
  <c r="BO120" i="2" s="1"/>
  <c r="AB24" i="4" s="1"/>
  <c r="AY120" i="2"/>
  <c r="AZ120" i="2"/>
  <c r="BA120" i="2"/>
  <c r="BB120" i="2"/>
  <c r="BC120" i="2"/>
  <c r="BD120" i="2"/>
  <c r="BE120" i="2"/>
  <c r="BF120" i="2"/>
  <c r="BG120" i="2"/>
  <c r="BH120" i="2"/>
  <c r="BI120" i="2"/>
  <c r="BJ120" i="2"/>
  <c r="BK120" i="2"/>
  <c r="BL120" i="2"/>
  <c r="BM120" i="2"/>
  <c r="BN120" i="2"/>
  <c r="AJ121" i="2"/>
  <c r="AK121" i="2"/>
  <c r="AL121" i="2"/>
  <c r="AM121" i="2"/>
  <c r="AN121" i="2"/>
  <c r="AO121" i="2"/>
  <c r="AP121" i="2"/>
  <c r="AQ121" i="2"/>
  <c r="AR121" i="2"/>
  <c r="AS121" i="2"/>
  <c r="AT121" i="2"/>
  <c r="AU121" i="2"/>
  <c r="AV121" i="2"/>
  <c r="AW121" i="2"/>
  <c r="AX121" i="2"/>
  <c r="BO121" i="2" s="1"/>
  <c r="AB25" i="4" s="1"/>
  <c r="AY121" i="2"/>
  <c r="AZ121" i="2"/>
  <c r="BA121" i="2"/>
  <c r="BB121" i="2"/>
  <c r="BC121" i="2"/>
  <c r="BD121" i="2"/>
  <c r="BE121" i="2"/>
  <c r="BF121" i="2"/>
  <c r="BG121" i="2"/>
  <c r="BH121" i="2"/>
  <c r="BI121" i="2"/>
  <c r="BJ121" i="2"/>
  <c r="BK121" i="2"/>
  <c r="BL121" i="2"/>
  <c r="BM121" i="2"/>
  <c r="BN121" i="2"/>
  <c r="AJ122" i="2"/>
  <c r="AK122" i="2"/>
  <c r="AL122" i="2"/>
  <c r="AM122" i="2"/>
  <c r="AN122" i="2"/>
  <c r="AO122" i="2"/>
  <c r="AP122" i="2"/>
  <c r="AQ122" i="2"/>
  <c r="AR122" i="2"/>
  <c r="AS122" i="2"/>
  <c r="AT122" i="2"/>
  <c r="AU122" i="2"/>
  <c r="AV122" i="2"/>
  <c r="AW122" i="2"/>
  <c r="AX122" i="2"/>
  <c r="BO122" i="2" s="1"/>
  <c r="AB26" i="4" s="1"/>
  <c r="AY122" i="2"/>
  <c r="AZ122" i="2"/>
  <c r="BA122" i="2"/>
  <c r="BB122" i="2"/>
  <c r="BC122" i="2"/>
  <c r="BD122" i="2"/>
  <c r="BE122" i="2"/>
  <c r="BF122" i="2"/>
  <c r="BG122" i="2"/>
  <c r="BH122" i="2"/>
  <c r="BI122" i="2"/>
  <c r="BJ122" i="2"/>
  <c r="BK122" i="2"/>
  <c r="BL122" i="2"/>
  <c r="BM122" i="2"/>
  <c r="BN122" i="2"/>
  <c r="AJ123" i="2"/>
  <c r="AK123" i="2"/>
  <c r="AL123" i="2"/>
  <c r="AM123" i="2"/>
  <c r="AN123" i="2"/>
  <c r="AO123" i="2"/>
  <c r="AP123" i="2"/>
  <c r="AQ123" i="2"/>
  <c r="AR123" i="2"/>
  <c r="AS123" i="2"/>
  <c r="AT123" i="2"/>
  <c r="AU123" i="2"/>
  <c r="AV123" i="2"/>
  <c r="AW123" i="2"/>
  <c r="AX123" i="2"/>
  <c r="BO123" i="2" s="1"/>
  <c r="AB27" i="4" s="1"/>
  <c r="AY123" i="2"/>
  <c r="AZ123" i="2"/>
  <c r="BA123" i="2"/>
  <c r="BB123" i="2"/>
  <c r="BC123" i="2"/>
  <c r="BD123" i="2"/>
  <c r="BE123" i="2"/>
  <c r="BF123" i="2"/>
  <c r="BG123" i="2"/>
  <c r="BH123" i="2"/>
  <c r="BI123" i="2"/>
  <c r="BJ123" i="2"/>
  <c r="BK123" i="2"/>
  <c r="BL123" i="2"/>
  <c r="BM123" i="2"/>
  <c r="BN123" i="2"/>
  <c r="AJ124" i="2"/>
  <c r="AK124" i="2"/>
  <c r="AL124" i="2"/>
  <c r="AM124" i="2"/>
  <c r="AN124" i="2"/>
  <c r="AO124" i="2"/>
  <c r="AP124" i="2"/>
  <c r="AQ124" i="2"/>
  <c r="AR124" i="2"/>
  <c r="AS124" i="2"/>
  <c r="AT124" i="2"/>
  <c r="AU124" i="2"/>
  <c r="AV124" i="2"/>
  <c r="AW124" i="2"/>
  <c r="AX124" i="2"/>
  <c r="BO124" i="2" s="1"/>
  <c r="AB28" i="4" s="1"/>
  <c r="AY124" i="2"/>
  <c r="AZ124" i="2"/>
  <c r="BA124" i="2"/>
  <c r="BB124" i="2"/>
  <c r="BC124" i="2"/>
  <c r="BD124" i="2"/>
  <c r="BE124" i="2"/>
  <c r="BF124" i="2"/>
  <c r="BG124" i="2"/>
  <c r="BH124" i="2"/>
  <c r="BI124" i="2"/>
  <c r="BJ124" i="2"/>
  <c r="BK124" i="2"/>
  <c r="BL124" i="2"/>
  <c r="BM124" i="2"/>
  <c r="BN124" i="2"/>
  <c r="AJ125" i="2"/>
  <c r="AK125" i="2"/>
  <c r="AL125" i="2"/>
  <c r="AM125" i="2"/>
  <c r="AN125" i="2"/>
  <c r="AO125" i="2"/>
  <c r="AP125" i="2"/>
  <c r="AQ125" i="2"/>
  <c r="AR125" i="2"/>
  <c r="AS125" i="2"/>
  <c r="AT125" i="2"/>
  <c r="AU125" i="2"/>
  <c r="AV125" i="2"/>
  <c r="AW125" i="2"/>
  <c r="AX125" i="2"/>
  <c r="BO125" i="2" s="1"/>
  <c r="AB29" i="4" s="1"/>
  <c r="AY125" i="2"/>
  <c r="AZ125" i="2"/>
  <c r="BA125" i="2"/>
  <c r="BB125" i="2"/>
  <c r="BC125" i="2"/>
  <c r="BD125" i="2"/>
  <c r="BE125" i="2"/>
  <c r="BF125" i="2"/>
  <c r="BG125" i="2"/>
  <c r="BH125" i="2"/>
  <c r="BI125" i="2"/>
  <c r="BJ125" i="2"/>
  <c r="BK125" i="2"/>
  <c r="BL125" i="2"/>
  <c r="BM125" i="2"/>
  <c r="BN125" i="2"/>
  <c r="AJ126" i="2"/>
  <c r="AK126" i="2"/>
  <c r="AL126" i="2"/>
  <c r="AM126" i="2"/>
  <c r="AN126" i="2"/>
  <c r="AO126" i="2"/>
  <c r="AP126" i="2"/>
  <c r="AQ126" i="2"/>
  <c r="AR126" i="2"/>
  <c r="AS126" i="2"/>
  <c r="AT126" i="2"/>
  <c r="AU126" i="2"/>
  <c r="AV126" i="2"/>
  <c r="AW126" i="2"/>
  <c r="AX126" i="2"/>
  <c r="BO126" i="2" s="1"/>
  <c r="AB30" i="4" s="1"/>
  <c r="AY126" i="2"/>
  <c r="AZ126" i="2"/>
  <c r="BA126" i="2"/>
  <c r="BB126" i="2"/>
  <c r="BC126" i="2"/>
  <c r="BD126" i="2"/>
  <c r="BE126" i="2"/>
  <c r="BF126" i="2"/>
  <c r="BG126" i="2"/>
  <c r="BH126" i="2"/>
  <c r="BI126" i="2"/>
  <c r="BJ126" i="2"/>
  <c r="BK126" i="2"/>
  <c r="BL126" i="2"/>
  <c r="BM126" i="2"/>
  <c r="BN126" i="2"/>
  <c r="AJ127" i="2"/>
  <c r="AK127" i="2"/>
  <c r="AL127" i="2"/>
  <c r="AM127" i="2"/>
  <c r="AN127" i="2"/>
  <c r="AO127" i="2"/>
  <c r="AP127" i="2"/>
  <c r="AQ127" i="2"/>
  <c r="AR127" i="2"/>
  <c r="AS127" i="2"/>
  <c r="AT127" i="2"/>
  <c r="AU127" i="2"/>
  <c r="AV127" i="2"/>
  <c r="AW127" i="2"/>
  <c r="AX127" i="2"/>
  <c r="BO127" i="2" s="1"/>
  <c r="AB31" i="4" s="1"/>
  <c r="AY127" i="2"/>
  <c r="AZ127" i="2"/>
  <c r="BA127" i="2"/>
  <c r="BB127" i="2"/>
  <c r="BC127" i="2"/>
  <c r="BD127" i="2"/>
  <c r="BE127" i="2"/>
  <c r="BF127" i="2"/>
  <c r="BG127" i="2"/>
  <c r="BH127" i="2"/>
  <c r="BI127" i="2"/>
  <c r="BJ127" i="2"/>
  <c r="BK127" i="2"/>
  <c r="BL127" i="2"/>
  <c r="BM127" i="2"/>
  <c r="BN127" i="2"/>
  <c r="AJ128" i="2"/>
  <c r="AK128" i="2"/>
  <c r="AL128" i="2"/>
  <c r="AM128" i="2"/>
  <c r="AN128" i="2"/>
  <c r="AO128" i="2"/>
  <c r="AP128" i="2"/>
  <c r="AQ128" i="2"/>
  <c r="AR128" i="2"/>
  <c r="AS128" i="2"/>
  <c r="AT128" i="2"/>
  <c r="AU128" i="2"/>
  <c r="AV128" i="2"/>
  <c r="AW128" i="2"/>
  <c r="AX128" i="2"/>
  <c r="BO128" i="2" s="1"/>
  <c r="AB34" i="4" s="1"/>
  <c r="AY128" i="2"/>
  <c r="AZ128" i="2"/>
  <c r="BA128" i="2"/>
  <c r="BB128" i="2"/>
  <c r="BC128" i="2"/>
  <c r="BD128" i="2"/>
  <c r="BE128" i="2"/>
  <c r="BF128" i="2"/>
  <c r="BG128" i="2"/>
  <c r="BH128" i="2"/>
  <c r="BI128" i="2"/>
  <c r="BJ128" i="2"/>
  <c r="BK128" i="2"/>
  <c r="BL128" i="2"/>
  <c r="BM128" i="2"/>
  <c r="BN128" i="2"/>
  <c r="AJ129" i="2"/>
  <c r="AK129" i="2"/>
  <c r="AL129" i="2"/>
  <c r="AM129" i="2"/>
  <c r="AN129" i="2"/>
  <c r="AO129" i="2"/>
  <c r="AP129" i="2"/>
  <c r="AQ129" i="2"/>
  <c r="AR129" i="2"/>
  <c r="AS129" i="2"/>
  <c r="AT129" i="2"/>
  <c r="AU129" i="2"/>
  <c r="AV129" i="2"/>
  <c r="AW129" i="2"/>
  <c r="AX129" i="2"/>
  <c r="BO129" i="2" s="1"/>
  <c r="AB35" i="4" s="1"/>
  <c r="AY129" i="2"/>
  <c r="AZ129" i="2"/>
  <c r="BA129" i="2"/>
  <c r="BB129" i="2"/>
  <c r="BC129" i="2"/>
  <c r="BD129" i="2"/>
  <c r="BE129" i="2"/>
  <c r="BF129" i="2"/>
  <c r="BG129" i="2"/>
  <c r="BH129" i="2"/>
  <c r="BI129" i="2"/>
  <c r="BJ129" i="2"/>
  <c r="BK129" i="2"/>
  <c r="BL129" i="2"/>
  <c r="BM129" i="2"/>
  <c r="BN129" i="2"/>
  <c r="AJ130" i="2"/>
  <c r="AK130" i="2"/>
  <c r="AL130" i="2"/>
  <c r="AM130" i="2"/>
  <c r="AN130" i="2"/>
  <c r="AO130" i="2"/>
  <c r="AP130" i="2"/>
  <c r="AQ130" i="2"/>
  <c r="AR130" i="2"/>
  <c r="AS130" i="2"/>
  <c r="AT130" i="2"/>
  <c r="AU130" i="2"/>
  <c r="AV130" i="2"/>
  <c r="AW130" i="2"/>
  <c r="AX130" i="2"/>
  <c r="BO130" i="2" s="1"/>
  <c r="AB36" i="4" s="1"/>
  <c r="AY130" i="2"/>
  <c r="AZ130" i="2"/>
  <c r="BA130" i="2"/>
  <c r="BB130" i="2"/>
  <c r="BC130" i="2"/>
  <c r="BD130" i="2"/>
  <c r="BE130" i="2"/>
  <c r="BF130" i="2"/>
  <c r="BG130" i="2"/>
  <c r="BH130" i="2"/>
  <c r="BI130" i="2"/>
  <c r="BJ130" i="2"/>
  <c r="BK130" i="2"/>
  <c r="BL130" i="2"/>
  <c r="BM130" i="2"/>
  <c r="BN130" i="2"/>
  <c r="AJ131" i="2"/>
  <c r="AK131" i="2"/>
  <c r="AL131" i="2"/>
  <c r="AM131" i="2"/>
  <c r="AN131" i="2"/>
  <c r="AO131" i="2"/>
  <c r="AP131" i="2"/>
  <c r="AQ131" i="2"/>
  <c r="AR131" i="2"/>
  <c r="AS131" i="2"/>
  <c r="AT131" i="2"/>
  <c r="AU131" i="2"/>
  <c r="AV131" i="2"/>
  <c r="AW131" i="2"/>
  <c r="AX131" i="2"/>
  <c r="BO131" i="2" s="1"/>
  <c r="AB37" i="4" s="1"/>
  <c r="AY131" i="2"/>
  <c r="AZ131" i="2"/>
  <c r="BA131" i="2"/>
  <c r="BB131" i="2"/>
  <c r="BC131" i="2"/>
  <c r="BD131" i="2"/>
  <c r="BE131" i="2"/>
  <c r="BF131" i="2"/>
  <c r="BG131" i="2"/>
  <c r="BH131" i="2"/>
  <c r="BI131" i="2"/>
  <c r="BJ131" i="2"/>
  <c r="BK131" i="2"/>
  <c r="BL131" i="2"/>
  <c r="BM131" i="2"/>
  <c r="BN131" i="2"/>
  <c r="AJ132" i="2"/>
  <c r="AK132" i="2"/>
  <c r="AL132" i="2"/>
  <c r="AM132" i="2"/>
  <c r="AN132" i="2"/>
  <c r="AO132" i="2"/>
  <c r="AP132" i="2"/>
  <c r="AQ132" i="2"/>
  <c r="AR132" i="2"/>
  <c r="AS132" i="2"/>
  <c r="AT132" i="2"/>
  <c r="AU132" i="2"/>
  <c r="AV132" i="2"/>
  <c r="AW132" i="2"/>
  <c r="AX132" i="2"/>
  <c r="BO132" i="2" s="1"/>
  <c r="AB38" i="4" s="1"/>
  <c r="AY132" i="2"/>
  <c r="AZ132" i="2"/>
  <c r="BA132" i="2"/>
  <c r="BB132" i="2"/>
  <c r="BC132" i="2"/>
  <c r="BD132" i="2"/>
  <c r="BE132" i="2"/>
  <c r="BF132" i="2"/>
  <c r="BG132" i="2"/>
  <c r="BH132" i="2"/>
  <c r="BI132" i="2"/>
  <c r="BJ132" i="2"/>
  <c r="BK132" i="2"/>
  <c r="BL132" i="2"/>
  <c r="BM132" i="2"/>
  <c r="BN132" i="2"/>
  <c r="AJ133" i="2"/>
  <c r="AK133" i="2"/>
  <c r="AL133" i="2"/>
  <c r="AM133" i="2"/>
  <c r="AN133" i="2"/>
  <c r="AO133" i="2"/>
  <c r="AP133" i="2"/>
  <c r="AQ133" i="2"/>
  <c r="AR133" i="2"/>
  <c r="AS133" i="2"/>
  <c r="AT133" i="2"/>
  <c r="AU133" i="2"/>
  <c r="AV133" i="2"/>
  <c r="AW133" i="2"/>
  <c r="AX133" i="2"/>
  <c r="BO133" i="2" s="1"/>
  <c r="AB39" i="4" s="1"/>
  <c r="AY133" i="2"/>
  <c r="AZ133" i="2"/>
  <c r="BA133" i="2"/>
  <c r="BB133" i="2"/>
  <c r="BC133" i="2"/>
  <c r="BD133" i="2"/>
  <c r="BE133" i="2"/>
  <c r="BF133" i="2"/>
  <c r="BG133" i="2"/>
  <c r="BH133" i="2"/>
  <c r="BI133" i="2"/>
  <c r="BJ133" i="2"/>
  <c r="BK133" i="2"/>
  <c r="BL133" i="2"/>
  <c r="BM133" i="2"/>
  <c r="BN133" i="2"/>
  <c r="AJ134" i="2"/>
  <c r="AK134" i="2"/>
  <c r="AL134" i="2"/>
  <c r="AM134" i="2"/>
  <c r="AN134" i="2"/>
  <c r="AO134" i="2"/>
  <c r="AP134" i="2"/>
  <c r="AQ134" i="2"/>
  <c r="AR134" i="2"/>
  <c r="AS134" i="2"/>
  <c r="AT134" i="2"/>
  <c r="AU134" i="2"/>
  <c r="AV134" i="2"/>
  <c r="AW134" i="2"/>
  <c r="AX134" i="2"/>
  <c r="BO134" i="2" s="1"/>
  <c r="AB40" i="4" s="1"/>
  <c r="AY134" i="2"/>
  <c r="AZ134" i="2"/>
  <c r="BA134" i="2"/>
  <c r="BB134" i="2"/>
  <c r="BC134" i="2"/>
  <c r="BD134" i="2"/>
  <c r="BE134" i="2"/>
  <c r="BF134" i="2"/>
  <c r="BG134" i="2"/>
  <c r="BH134" i="2"/>
  <c r="BI134" i="2"/>
  <c r="BJ134" i="2"/>
  <c r="BK134" i="2"/>
  <c r="BL134" i="2"/>
  <c r="BM134" i="2"/>
  <c r="BN134" i="2"/>
  <c r="AJ135" i="2"/>
  <c r="AK135" i="2"/>
  <c r="AL135" i="2"/>
  <c r="AM135" i="2"/>
  <c r="AN135" i="2"/>
  <c r="AO135" i="2"/>
  <c r="AP135" i="2"/>
  <c r="AQ135" i="2"/>
  <c r="AR135" i="2"/>
  <c r="AS135" i="2"/>
  <c r="AT135" i="2"/>
  <c r="AU135" i="2"/>
  <c r="AV135" i="2"/>
  <c r="AW135" i="2"/>
  <c r="AX135" i="2"/>
  <c r="BO135" i="2" s="1"/>
  <c r="AB41" i="4" s="1"/>
  <c r="AY135" i="2"/>
  <c r="AZ135" i="2"/>
  <c r="BA135" i="2"/>
  <c r="BB135" i="2"/>
  <c r="BC135" i="2"/>
  <c r="BD135" i="2"/>
  <c r="BE135" i="2"/>
  <c r="BF135" i="2"/>
  <c r="BG135" i="2"/>
  <c r="BH135" i="2"/>
  <c r="BI135" i="2"/>
  <c r="BJ135" i="2"/>
  <c r="BK135" i="2"/>
  <c r="BL135" i="2"/>
  <c r="BM135" i="2"/>
  <c r="BN135" i="2"/>
  <c r="AJ136" i="2"/>
  <c r="AK136" i="2"/>
  <c r="AL136" i="2"/>
  <c r="AM136" i="2"/>
  <c r="AN136" i="2"/>
  <c r="AO136" i="2"/>
  <c r="AP136" i="2"/>
  <c r="AQ136" i="2"/>
  <c r="AR136" i="2"/>
  <c r="AS136" i="2"/>
  <c r="AT136" i="2"/>
  <c r="AU136" i="2"/>
  <c r="AV136" i="2"/>
  <c r="AW136" i="2"/>
  <c r="AX136" i="2"/>
  <c r="BO136" i="2" s="1"/>
  <c r="AB42" i="4" s="1"/>
  <c r="AY136" i="2"/>
  <c r="AZ136" i="2"/>
  <c r="BA136" i="2"/>
  <c r="BB136" i="2"/>
  <c r="BC136" i="2"/>
  <c r="BD136" i="2"/>
  <c r="BE136" i="2"/>
  <c r="BF136" i="2"/>
  <c r="BG136" i="2"/>
  <c r="BH136" i="2"/>
  <c r="BI136" i="2"/>
  <c r="BJ136" i="2"/>
  <c r="BK136" i="2"/>
  <c r="BL136" i="2"/>
  <c r="BM136" i="2"/>
  <c r="BN136" i="2"/>
  <c r="AJ137" i="2"/>
  <c r="AK137" i="2"/>
  <c r="AL137" i="2"/>
  <c r="AM137" i="2"/>
  <c r="AN137" i="2"/>
  <c r="AO137" i="2"/>
  <c r="AP137" i="2"/>
  <c r="AQ137" i="2"/>
  <c r="AR137" i="2"/>
  <c r="AS137" i="2"/>
  <c r="AT137" i="2"/>
  <c r="AU137" i="2"/>
  <c r="AV137" i="2"/>
  <c r="AW137" i="2"/>
  <c r="AX137" i="2"/>
  <c r="BO137" i="2" s="1"/>
  <c r="AB43" i="4" s="1"/>
  <c r="AY137" i="2"/>
  <c r="AZ137" i="2"/>
  <c r="BA137" i="2"/>
  <c r="BB137" i="2"/>
  <c r="BC137" i="2"/>
  <c r="BD137" i="2"/>
  <c r="BE137" i="2"/>
  <c r="BF137" i="2"/>
  <c r="BG137" i="2"/>
  <c r="BH137" i="2"/>
  <c r="BI137" i="2"/>
  <c r="BJ137" i="2"/>
  <c r="BK137" i="2"/>
  <c r="BL137" i="2"/>
  <c r="BM137" i="2"/>
  <c r="BN137" i="2"/>
  <c r="AJ138" i="2"/>
  <c r="AK138" i="2"/>
  <c r="AL138" i="2"/>
  <c r="AM138" i="2"/>
  <c r="AN138" i="2"/>
  <c r="AO138" i="2"/>
  <c r="AP138" i="2"/>
  <c r="AQ138" i="2"/>
  <c r="AR138" i="2"/>
  <c r="AS138" i="2"/>
  <c r="AT138" i="2"/>
  <c r="AU138" i="2"/>
  <c r="AV138" i="2"/>
  <c r="AW138" i="2"/>
  <c r="AX138" i="2"/>
  <c r="BO138" i="2" s="1"/>
  <c r="AB44" i="4" s="1"/>
  <c r="AY138" i="2"/>
  <c r="AZ138" i="2"/>
  <c r="BA138" i="2"/>
  <c r="BB138" i="2"/>
  <c r="BC138" i="2"/>
  <c r="BD138" i="2"/>
  <c r="BE138" i="2"/>
  <c r="BF138" i="2"/>
  <c r="BG138" i="2"/>
  <c r="BH138" i="2"/>
  <c r="BI138" i="2"/>
  <c r="BJ138" i="2"/>
  <c r="BK138" i="2"/>
  <c r="BL138" i="2"/>
  <c r="BM138" i="2"/>
  <c r="BN138" i="2"/>
  <c r="AJ139" i="2"/>
  <c r="AK139" i="2"/>
  <c r="AL139" i="2"/>
  <c r="AM139" i="2"/>
  <c r="AN139" i="2"/>
  <c r="AO139" i="2"/>
  <c r="AP139" i="2"/>
  <c r="AQ139" i="2"/>
  <c r="AR139" i="2"/>
  <c r="AS139" i="2"/>
  <c r="AT139" i="2"/>
  <c r="AU139" i="2"/>
  <c r="AV139" i="2"/>
  <c r="AW139" i="2"/>
  <c r="AX139" i="2"/>
  <c r="BO139" i="2" s="1"/>
  <c r="AB45" i="4" s="1"/>
  <c r="AY139" i="2"/>
  <c r="AZ139" i="2"/>
  <c r="BA139" i="2"/>
  <c r="BB139" i="2"/>
  <c r="BC139" i="2"/>
  <c r="BD139" i="2"/>
  <c r="BE139" i="2"/>
  <c r="BF139" i="2"/>
  <c r="BG139" i="2"/>
  <c r="BH139" i="2"/>
  <c r="BI139" i="2"/>
  <c r="BJ139" i="2"/>
  <c r="BK139" i="2"/>
  <c r="BL139" i="2"/>
  <c r="BM139" i="2"/>
  <c r="BN139" i="2"/>
  <c r="AJ140" i="2"/>
  <c r="AK140" i="2"/>
  <c r="AL140" i="2"/>
  <c r="AM140" i="2"/>
  <c r="AN140" i="2"/>
  <c r="AO140" i="2"/>
  <c r="AP140" i="2"/>
  <c r="AQ140" i="2"/>
  <c r="AR140" i="2"/>
  <c r="AS140" i="2"/>
  <c r="AT140" i="2"/>
  <c r="AU140" i="2"/>
  <c r="AV140" i="2"/>
  <c r="AW140" i="2"/>
  <c r="AX140" i="2"/>
  <c r="BO140" i="2" s="1"/>
  <c r="AB46" i="4" s="1"/>
  <c r="AY140" i="2"/>
  <c r="AZ140" i="2"/>
  <c r="BA140" i="2"/>
  <c r="BB140" i="2"/>
  <c r="BC140" i="2"/>
  <c r="BD140" i="2"/>
  <c r="BE140" i="2"/>
  <c r="BF140" i="2"/>
  <c r="BG140" i="2"/>
  <c r="BH140" i="2"/>
  <c r="BI140" i="2"/>
  <c r="BJ140" i="2"/>
  <c r="BK140" i="2"/>
  <c r="BL140" i="2"/>
  <c r="BM140" i="2"/>
  <c r="BN140" i="2"/>
  <c r="AJ141" i="2"/>
  <c r="AK141" i="2"/>
  <c r="AL141" i="2"/>
  <c r="AM141" i="2"/>
  <c r="AN141" i="2"/>
  <c r="AO141" i="2"/>
  <c r="AP141" i="2"/>
  <c r="AQ141" i="2"/>
  <c r="AR141" i="2"/>
  <c r="AS141" i="2"/>
  <c r="AT141" i="2"/>
  <c r="AU141" i="2"/>
  <c r="AV141" i="2"/>
  <c r="AW141" i="2"/>
  <c r="AX141" i="2"/>
  <c r="BO141" i="2" s="1"/>
  <c r="AB47" i="4" s="1"/>
  <c r="AY141" i="2"/>
  <c r="AZ141" i="2"/>
  <c r="BA141" i="2"/>
  <c r="BB141" i="2"/>
  <c r="BC141" i="2"/>
  <c r="BD141" i="2"/>
  <c r="BE141" i="2"/>
  <c r="BF141" i="2"/>
  <c r="BG141" i="2"/>
  <c r="BH141" i="2"/>
  <c r="BI141" i="2"/>
  <c r="BJ141" i="2"/>
  <c r="BK141" i="2"/>
  <c r="BL141" i="2"/>
  <c r="BM141" i="2"/>
  <c r="BN141" i="2"/>
  <c r="AJ142" i="2"/>
  <c r="AK142" i="2"/>
  <c r="AL142" i="2"/>
  <c r="AM142" i="2"/>
  <c r="AN142" i="2"/>
  <c r="AO142" i="2"/>
  <c r="AP142" i="2"/>
  <c r="AQ142" i="2"/>
  <c r="AR142" i="2"/>
  <c r="AS142" i="2"/>
  <c r="AT142" i="2"/>
  <c r="AU142" i="2"/>
  <c r="AV142" i="2"/>
  <c r="AW142" i="2"/>
  <c r="AX142" i="2"/>
  <c r="BO142" i="2" s="1"/>
  <c r="AB48" i="4" s="1"/>
  <c r="AY142" i="2"/>
  <c r="AZ142" i="2"/>
  <c r="BA142" i="2"/>
  <c r="BB142" i="2"/>
  <c r="BC142" i="2"/>
  <c r="BD142" i="2"/>
  <c r="BE142" i="2"/>
  <c r="BF142" i="2"/>
  <c r="BG142" i="2"/>
  <c r="BH142" i="2"/>
  <c r="BI142" i="2"/>
  <c r="BJ142" i="2"/>
  <c r="BK142" i="2"/>
  <c r="BL142" i="2"/>
  <c r="BM142" i="2"/>
  <c r="BN142" i="2"/>
  <c r="AJ143" i="2"/>
  <c r="AK143" i="2"/>
  <c r="AL143" i="2"/>
  <c r="AM143" i="2"/>
  <c r="AN143" i="2"/>
  <c r="AO143" i="2"/>
  <c r="AP143" i="2"/>
  <c r="AQ143" i="2"/>
  <c r="AR143" i="2"/>
  <c r="AS143" i="2"/>
  <c r="AT143" i="2"/>
  <c r="AU143" i="2"/>
  <c r="AV143" i="2"/>
  <c r="AW143" i="2"/>
  <c r="AX143" i="2"/>
  <c r="BO143" i="2" s="1"/>
  <c r="AB49" i="4" s="1"/>
  <c r="AY143" i="2"/>
  <c r="AZ143" i="2"/>
  <c r="BA143" i="2"/>
  <c r="BB143" i="2"/>
  <c r="BC143" i="2"/>
  <c r="BD143" i="2"/>
  <c r="BE143" i="2"/>
  <c r="BF143" i="2"/>
  <c r="BG143" i="2"/>
  <c r="BH143" i="2"/>
  <c r="BI143" i="2"/>
  <c r="BJ143" i="2"/>
  <c r="BK143" i="2"/>
  <c r="BL143" i="2"/>
  <c r="BM143" i="2"/>
  <c r="BN143" i="2"/>
  <c r="AJ144" i="2"/>
  <c r="AK144" i="2"/>
  <c r="AL144" i="2"/>
  <c r="AM144" i="2"/>
  <c r="AN144" i="2"/>
  <c r="AO144" i="2"/>
  <c r="AP144" i="2"/>
  <c r="AQ144" i="2"/>
  <c r="AR144" i="2"/>
  <c r="AS144" i="2"/>
  <c r="AT144" i="2"/>
  <c r="AU144" i="2"/>
  <c r="AV144" i="2"/>
  <c r="AW144" i="2"/>
  <c r="AX144" i="2"/>
  <c r="BO144" i="2" s="1"/>
  <c r="AB50" i="4" s="1"/>
  <c r="AY144" i="2"/>
  <c r="AZ144" i="2"/>
  <c r="BA144" i="2"/>
  <c r="BB144" i="2"/>
  <c r="BC144" i="2"/>
  <c r="BD144" i="2"/>
  <c r="BE144" i="2"/>
  <c r="BF144" i="2"/>
  <c r="BG144" i="2"/>
  <c r="BH144" i="2"/>
  <c r="BI144" i="2"/>
  <c r="BJ144" i="2"/>
  <c r="BK144" i="2"/>
  <c r="BL144" i="2"/>
  <c r="BM144" i="2"/>
  <c r="BN144" i="2"/>
  <c r="AJ145" i="2"/>
  <c r="AK145" i="2"/>
  <c r="AL145" i="2"/>
  <c r="AM145" i="2"/>
  <c r="AN145" i="2"/>
  <c r="AO145" i="2"/>
  <c r="AP145" i="2"/>
  <c r="AQ145" i="2"/>
  <c r="AR145" i="2"/>
  <c r="AS145" i="2"/>
  <c r="AT145" i="2"/>
  <c r="AU145" i="2"/>
  <c r="AV145" i="2"/>
  <c r="AW145" i="2"/>
  <c r="AX145" i="2"/>
  <c r="BO145" i="2" s="1"/>
  <c r="AB51" i="4" s="1"/>
  <c r="AY145" i="2"/>
  <c r="AZ145" i="2"/>
  <c r="BA145" i="2"/>
  <c r="BB145" i="2"/>
  <c r="BC145" i="2"/>
  <c r="BD145" i="2"/>
  <c r="BE145" i="2"/>
  <c r="BF145" i="2"/>
  <c r="BG145" i="2"/>
  <c r="BH145" i="2"/>
  <c r="BI145" i="2"/>
  <c r="BJ145" i="2"/>
  <c r="BK145" i="2"/>
  <c r="BL145" i="2"/>
  <c r="BM145" i="2"/>
  <c r="BN145" i="2"/>
  <c r="AJ146" i="2"/>
  <c r="AK146" i="2"/>
  <c r="AL146" i="2"/>
  <c r="AM146" i="2"/>
  <c r="AN146" i="2"/>
  <c r="AO146" i="2"/>
  <c r="AP146" i="2"/>
  <c r="AQ146" i="2"/>
  <c r="AR146" i="2"/>
  <c r="AS146" i="2"/>
  <c r="AT146" i="2"/>
  <c r="AU146" i="2"/>
  <c r="AV146" i="2"/>
  <c r="AW146" i="2"/>
  <c r="AX146" i="2"/>
  <c r="BO146" i="2" s="1"/>
  <c r="AB52" i="4" s="1"/>
  <c r="AY146" i="2"/>
  <c r="AZ146" i="2"/>
  <c r="BA146" i="2"/>
  <c r="BB146" i="2"/>
  <c r="BC146" i="2"/>
  <c r="BD146" i="2"/>
  <c r="BE146" i="2"/>
  <c r="BF146" i="2"/>
  <c r="BG146" i="2"/>
  <c r="BH146" i="2"/>
  <c r="BI146" i="2"/>
  <c r="BJ146" i="2"/>
  <c r="BK146" i="2"/>
  <c r="BL146" i="2"/>
  <c r="BM146" i="2"/>
  <c r="BN146" i="2"/>
  <c r="AJ147" i="2"/>
  <c r="AK147" i="2"/>
  <c r="AL147" i="2"/>
  <c r="AM147" i="2"/>
  <c r="AN147" i="2"/>
  <c r="AO147" i="2"/>
  <c r="AP147" i="2"/>
  <c r="AQ147" i="2"/>
  <c r="AR147" i="2"/>
  <c r="AS147" i="2"/>
  <c r="AT147" i="2"/>
  <c r="AU147" i="2"/>
  <c r="AV147" i="2"/>
  <c r="AW147" i="2"/>
  <c r="AX147" i="2"/>
  <c r="BO147" i="2" s="1"/>
  <c r="AB53" i="4" s="1"/>
  <c r="AY147" i="2"/>
  <c r="AZ147" i="2"/>
  <c r="BA147" i="2"/>
  <c r="BB147" i="2"/>
  <c r="BC147" i="2"/>
  <c r="BD147" i="2"/>
  <c r="BE147" i="2"/>
  <c r="BF147" i="2"/>
  <c r="BG147" i="2"/>
  <c r="BH147" i="2"/>
  <c r="BI147" i="2"/>
  <c r="BJ147" i="2"/>
  <c r="BK147" i="2"/>
  <c r="BL147" i="2"/>
  <c r="BM147" i="2"/>
  <c r="BN147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BO148" i="2" s="1"/>
  <c r="AB54" i="4" s="1"/>
  <c r="AY148" i="2"/>
  <c r="AZ148" i="2"/>
  <c r="BA148" i="2"/>
  <c r="BB148" i="2"/>
  <c r="BC148" i="2"/>
  <c r="BD148" i="2"/>
  <c r="BE148" i="2"/>
  <c r="BF148" i="2"/>
  <c r="BG148" i="2"/>
  <c r="BH148" i="2"/>
  <c r="BI148" i="2"/>
  <c r="BJ148" i="2"/>
  <c r="BK148" i="2"/>
  <c r="BL148" i="2"/>
  <c r="BM148" i="2"/>
  <c r="BN148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BO149" i="2" s="1"/>
  <c r="AB55" i="4" s="1"/>
  <c r="AY149" i="2"/>
  <c r="AZ149" i="2"/>
  <c r="BA149" i="2"/>
  <c r="BB149" i="2"/>
  <c r="BC149" i="2"/>
  <c r="BD149" i="2"/>
  <c r="BE149" i="2"/>
  <c r="BF149" i="2"/>
  <c r="BG149" i="2"/>
  <c r="BH149" i="2"/>
  <c r="BI149" i="2"/>
  <c r="BJ149" i="2"/>
  <c r="BK149" i="2"/>
  <c r="BL149" i="2"/>
  <c r="BM149" i="2"/>
  <c r="BN149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BO150" i="2" s="1"/>
  <c r="AB56" i="4" s="1"/>
  <c r="AY150" i="2"/>
  <c r="AZ150" i="2"/>
  <c r="BA150" i="2"/>
  <c r="BB150" i="2"/>
  <c r="BC150" i="2"/>
  <c r="BD150" i="2"/>
  <c r="BE150" i="2"/>
  <c r="BF150" i="2"/>
  <c r="BG150" i="2"/>
  <c r="BH150" i="2"/>
  <c r="BI150" i="2"/>
  <c r="BJ150" i="2"/>
  <c r="BK150" i="2"/>
  <c r="BL150" i="2"/>
  <c r="BM150" i="2"/>
  <c r="BN150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BB151" i="2"/>
  <c r="BC151" i="2"/>
  <c r="BD151" i="2"/>
  <c r="BE151" i="2"/>
  <c r="BF151" i="2"/>
  <c r="BG151" i="2"/>
  <c r="BH151" i="2"/>
  <c r="BI151" i="2"/>
  <c r="BJ151" i="2"/>
  <c r="BK151" i="2"/>
  <c r="BL151" i="2"/>
  <c r="BM151" i="2"/>
  <c r="BN151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BO152" i="2" s="1"/>
  <c r="AB58" i="4" s="1"/>
  <c r="AY152" i="2"/>
  <c r="AZ152" i="2"/>
  <c r="BA152" i="2"/>
  <c r="BB152" i="2"/>
  <c r="BC152" i="2"/>
  <c r="BD152" i="2"/>
  <c r="BE152" i="2"/>
  <c r="BF152" i="2"/>
  <c r="BG152" i="2"/>
  <c r="BH152" i="2"/>
  <c r="BI152" i="2"/>
  <c r="BJ152" i="2"/>
  <c r="BK152" i="2"/>
  <c r="BL152" i="2"/>
  <c r="BM152" i="2"/>
  <c r="BN152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BO153" i="2" s="1"/>
  <c r="AB59" i="4" s="1"/>
  <c r="AY153" i="2"/>
  <c r="AZ153" i="2"/>
  <c r="BA153" i="2"/>
  <c r="BB153" i="2"/>
  <c r="BC153" i="2"/>
  <c r="BD153" i="2"/>
  <c r="BE153" i="2"/>
  <c r="BF153" i="2"/>
  <c r="BG153" i="2"/>
  <c r="BH153" i="2"/>
  <c r="BI153" i="2"/>
  <c r="BJ153" i="2"/>
  <c r="BK153" i="2"/>
  <c r="BL153" i="2"/>
  <c r="BM153" i="2"/>
  <c r="BN153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BO154" i="2" s="1"/>
  <c r="AB60" i="4" s="1"/>
  <c r="AY154" i="2"/>
  <c r="AZ154" i="2"/>
  <c r="BA154" i="2"/>
  <c r="BB154" i="2"/>
  <c r="BC154" i="2"/>
  <c r="BD154" i="2"/>
  <c r="BE154" i="2"/>
  <c r="BF154" i="2"/>
  <c r="BG154" i="2"/>
  <c r="BH154" i="2"/>
  <c r="BI154" i="2"/>
  <c r="BJ154" i="2"/>
  <c r="BK154" i="2"/>
  <c r="BL154" i="2"/>
  <c r="BM154" i="2"/>
  <c r="BN154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BO155" i="2" s="1"/>
  <c r="AB61" i="4" s="1"/>
  <c r="AY155" i="2"/>
  <c r="AZ155" i="2"/>
  <c r="BA155" i="2"/>
  <c r="BB155" i="2"/>
  <c r="BC155" i="2"/>
  <c r="BD155" i="2"/>
  <c r="BE155" i="2"/>
  <c r="BF155" i="2"/>
  <c r="BG155" i="2"/>
  <c r="BH155" i="2"/>
  <c r="BI155" i="2"/>
  <c r="BJ155" i="2"/>
  <c r="BK155" i="2"/>
  <c r="BL155" i="2"/>
  <c r="BM155" i="2"/>
  <c r="BN155" i="2"/>
  <c r="AJ156" i="2"/>
  <c r="AK156" i="2"/>
  <c r="AL156" i="2"/>
  <c r="AM156" i="2"/>
  <c r="AN156" i="2"/>
  <c r="AO156" i="2"/>
  <c r="AP156" i="2"/>
  <c r="AQ156" i="2"/>
  <c r="AR156" i="2"/>
  <c r="AS156" i="2"/>
  <c r="AT156" i="2"/>
  <c r="AU156" i="2"/>
  <c r="AV156" i="2"/>
  <c r="AW156" i="2"/>
  <c r="AX156" i="2"/>
  <c r="BO156" i="2" s="1"/>
  <c r="AB62" i="4" s="1"/>
  <c r="AY156" i="2"/>
  <c r="AZ156" i="2"/>
  <c r="BA156" i="2"/>
  <c r="BB156" i="2"/>
  <c r="BC156" i="2"/>
  <c r="BD156" i="2"/>
  <c r="BE156" i="2"/>
  <c r="BF156" i="2"/>
  <c r="BG156" i="2"/>
  <c r="BH156" i="2"/>
  <c r="BI156" i="2"/>
  <c r="BJ156" i="2"/>
  <c r="BK156" i="2"/>
  <c r="BL156" i="2"/>
  <c r="BM156" i="2"/>
  <c r="BN156" i="2"/>
  <c r="AJ157" i="2"/>
  <c r="AK157" i="2"/>
  <c r="AL157" i="2"/>
  <c r="AM157" i="2"/>
  <c r="AN157" i="2"/>
  <c r="AO157" i="2"/>
  <c r="AP157" i="2"/>
  <c r="AQ157" i="2"/>
  <c r="AR157" i="2"/>
  <c r="AS157" i="2"/>
  <c r="AT157" i="2"/>
  <c r="AU157" i="2"/>
  <c r="AV157" i="2"/>
  <c r="AW157" i="2"/>
  <c r="AX157" i="2"/>
  <c r="BO157" i="2" s="1"/>
  <c r="AB63" i="4" s="1"/>
  <c r="AY157" i="2"/>
  <c r="AZ157" i="2"/>
  <c r="BA157" i="2"/>
  <c r="BB157" i="2"/>
  <c r="BC157" i="2"/>
  <c r="BD157" i="2"/>
  <c r="BE157" i="2"/>
  <c r="BF157" i="2"/>
  <c r="BG157" i="2"/>
  <c r="BH157" i="2"/>
  <c r="BI157" i="2"/>
  <c r="BJ157" i="2"/>
  <c r="BK157" i="2"/>
  <c r="BL157" i="2"/>
  <c r="BM157" i="2"/>
  <c r="BN157" i="2"/>
  <c r="AJ158" i="2"/>
  <c r="AK158" i="2"/>
  <c r="AL158" i="2"/>
  <c r="AM158" i="2"/>
  <c r="AN158" i="2"/>
  <c r="AO158" i="2"/>
  <c r="AP158" i="2"/>
  <c r="AQ158" i="2"/>
  <c r="AR158" i="2"/>
  <c r="AS158" i="2"/>
  <c r="AT158" i="2"/>
  <c r="AU158" i="2"/>
  <c r="AV158" i="2"/>
  <c r="AW158" i="2"/>
  <c r="AX158" i="2"/>
  <c r="BO158" i="2" s="1"/>
  <c r="D2" i="4" s="1"/>
  <c r="AY158" i="2"/>
  <c r="AZ158" i="2"/>
  <c r="BA158" i="2"/>
  <c r="BB158" i="2"/>
  <c r="BC158" i="2"/>
  <c r="BD158" i="2"/>
  <c r="BE158" i="2"/>
  <c r="BF158" i="2"/>
  <c r="BG158" i="2"/>
  <c r="BH158" i="2"/>
  <c r="BI158" i="2"/>
  <c r="BJ158" i="2"/>
  <c r="BK158" i="2"/>
  <c r="BL158" i="2"/>
  <c r="BM158" i="2"/>
  <c r="BN158" i="2"/>
  <c r="AJ159" i="2"/>
  <c r="AK159" i="2"/>
  <c r="AL159" i="2"/>
  <c r="AM159" i="2"/>
  <c r="AN159" i="2"/>
  <c r="AO159" i="2"/>
  <c r="AP159" i="2"/>
  <c r="AQ159" i="2"/>
  <c r="AR159" i="2"/>
  <c r="AS159" i="2"/>
  <c r="AT159" i="2"/>
  <c r="AU159" i="2"/>
  <c r="AV159" i="2"/>
  <c r="AW159" i="2"/>
  <c r="AX159" i="2"/>
  <c r="BO159" i="2" s="1"/>
  <c r="AY159" i="2"/>
  <c r="AZ159" i="2"/>
  <c r="BA159" i="2"/>
  <c r="BB159" i="2"/>
  <c r="BC159" i="2"/>
  <c r="BD159" i="2"/>
  <c r="BE159" i="2"/>
  <c r="BF159" i="2"/>
  <c r="BG159" i="2"/>
  <c r="BH159" i="2"/>
  <c r="BI159" i="2"/>
  <c r="BJ159" i="2"/>
  <c r="BK159" i="2"/>
  <c r="BL159" i="2"/>
  <c r="BM159" i="2"/>
  <c r="BN159" i="2"/>
  <c r="AJ160" i="2"/>
  <c r="AK160" i="2"/>
  <c r="AL160" i="2"/>
  <c r="AM160" i="2"/>
  <c r="AN160" i="2"/>
  <c r="AO160" i="2"/>
  <c r="AP160" i="2"/>
  <c r="AQ160" i="2"/>
  <c r="AR160" i="2"/>
  <c r="AS160" i="2"/>
  <c r="AT160" i="2"/>
  <c r="AU160" i="2"/>
  <c r="AV160" i="2"/>
  <c r="AW160" i="2"/>
  <c r="AX160" i="2"/>
  <c r="BO160" i="2" s="1"/>
  <c r="AY160" i="2"/>
  <c r="AZ160" i="2"/>
  <c r="BA160" i="2"/>
  <c r="BB160" i="2"/>
  <c r="BC160" i="2"/>
  <c r="BD160" i="2"/>
  <c r="BE160" i="2"/>
  <c r="BF160" i="2"/>
  <c r="BG160" i="2"/>
  <c r="BH160" i="2"/>
  <c r="BI160" i="2"/>
  <c r="BJ160" i="2"/>
  <c r="BK160" i="2"/>
  <c r="BL160" i="2"/>
  <c r="BM160" i="2"/>
  <c r="BN160" i="2"/>
  <c r="AJ161" i="2"/>
  <c r="AK161" i="2"/>
  <c r="AL161" i="2"/>
  <c r="AM161" i="2"/>
  <c r="AN161" i="2"/>
  <c r="AO161" i="2"/>
  <c r="AP161" i="2"/>
  <c r="AQ161" i="2"/>
  <c r="AR161" i="2"/>
  <c r="AS161" i="2"/>
  <c r="AT161" i="2"/>
  <c r="AU161" i="2"/>
  <c r="AV161" i="2"/>
  <c r="AW161" i="2"/>
  <c r="AX161" i="2"/>
  <c r="BO161" i="2" s="1"/>
  <c r="AY161" i="2"/>
  <c r="AZ161" i="2"/>
  <c r="BA161" i="2"/>
  <c r="BB161" i="2"/>
  <c r="BC161" i="2"/>
  <c r="BD161" i="2"/>
  <c r="BE161" i="2"/>
  <c r="BF161" i="2"/>
  <c r="BG161" i="2"/>
  <c r="BH161" i="2"/>
  <c r="BI161" i="2"/>
  <c r="BJ161" i="2"/>
  <c r="BK161" i="2"/>
  <c r="BL161" i="2"/>
  <c r="BM161" i="2"/>
  <c r="BN161" i="2"/>
  <c r="AJ162" i="2"/>
  <c r="AK162" i="2"/>
  <c r="AL162" i="2"/>
  <c r="AM162" i="2"/>
  <c r="AN162" i="2"/>
  <c r="AO162" i="2"/>
  <c r="AP162" i="2"/>
  <c r="AQ162" i="2"/>
  <c r="AR162" i="2"/>
  <c r="AS162" i="2"/>
  <c r="AT162" i="2"/>
  <c r="AU162" i="2"/>
  <c r="AV162" i="2"/>
  <c r="AW162" i="2"/>
  <c r="AX162" i="2"/>
  <c r="BO162" i="2" s="1"/>
  <c r="AY162" i="2"/>
  <c r="AZ162" i="2"/>
  <c r="BA162" i="2"/>
  <c r="BB162" i="2"/>
  <c r="BC162" i="2"/>
  <c r="BD162" i="2"/>
  <c r="BE162" i="2"/>
  <c r="BF162" i="2"/>
  <c r="BG162" i="2"/>
  <c r="BH162" i="2"/>
  <c r="BI162" i="2"/>
  <c r="BJ162" i="2"/>
  <c r="BK162" i="2"/>
  <c r="BL162" i="2"/>
  <c r="BM162" i="2"/>
  <c r="BN162" i="2"/>
  <c r="AJ163" i="2"/>
  <c r="AK163" i="2"/>
  <c r="AL163" i="2"/>
  <c r="AM163" i="2"/>
  <c r="AN163" i="2"/>
  <c r="AO163" i="2"/>
  <c r="AP163" i="2"/>
  <c r="AQ163" i="2"/>
  <c r="AR163" i="2"/>
  <c r="AS163" i="2"/>
  <c r="AT163" i="2"/>
  <c r="AU163" i="2"/>
  <c r="AV163" i="2"/>
  <c r="AW163" i="2"/>
  <c r="AX163" i="2"/>
  <c r="BO163" i="2" s="1"/>
  <c r="AY163" i="2"/>
  <c r="AZ163" i="2"/>
  <c r="BA163" i="2"/>
  <c r="BB163" i="2"/>
  <c r="BC163" i="2"/>
  <c r="BD163" i="2"/>
  <c r="BE163" i="2"/>
  <c r="BF163" i="2"/>
  <c r="BG163" i="2"/>
  <c r="BH163" i="2"/>
  <c r="BI163" i="2"/>
  <c r="BJ163" i="2"/>
  <c r="BK163" i="2"/>
  <c r="BL163" i="2"/>
  <c r="BM163" i="2"/>
  <c r="BN163" i="2"/>
  <c r="AJ164" i="2"/>
  <c r="AK164" i="2"/>
  <c r="AL164" i="2"/>
  <c r="AM164" i="2"/>
  <c r="AN164" i="2"/>
  <c r="AO164" i="2"/>
  <c r="AP164" i="2"/>
  <c r="AQ164" i="2"/>
  <c r="AR164" i="2"/>
  <c r="AS164" i="2"/>
  <c r="AT164" i="2"/>
  <c r="AU164" i="2"/>
  <c r="AV164" i="2"/>
  <c r="AW164" i="2"/>
  <c r="AX164" i="2"/>
  <c r="BO164" i="2" s="1"/>
  <c r="AY164" i="2"/>
  <c r="AZ164" i="2"/>
  <c r="BA164" i="2"/>
  <c r="BB164" i="2"/>
  <c r="BC164" i="2"/>
  <c r="BD164" i="2"/>
  <c r="BE164" i="2"/>
  <c r="BF164" i="2"/>
  <c r="BG164" i="2"/>
  <c r="BH164" i="2"/>
  <c r="BI164" i="2"/>
  <c r="BJ164" i="2"/>
  <c r="BK164" i="2"/>
  <c r="BL164" i="2"/>
  <c r="BM164" i="2"/>
  <c r="BN164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BO165" i="2" s="1"/>
  <c r="AY165" i="2"/>
  <c r="AZ165" i="2"/>
  <c r="BA165" i="2"/>
  <c r="BB165" i="2"/>
  <c r="BC165" i="2"/>
  <c r="BD165" i="2"/>
  <c r="BE165" i="2"/>
  <c r="BF165" i="2"/>
  <c r="BG165" i="2"/>
  <c r="BH165" i="2"/>
  <c r="BI165" i="2"/>
  <c r="BJ165" i="2"/>
  <c r="BK165" i="2"/>
  <c r="BL165" i="2"/>
  <c r="BM165" i="2"/>
  <c r="BN165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BO166" i="2" s="1"/>
  <c r="AY166" i="2"/>
  <c r="AZ166" i="2"/>
  <c r="BA166" i="2"/>
  <c r="BB166" i="2"/>
  <c r="BC166" i="2"/>
  <c r="BD166" i="2"/>
  <c r="BE166" i="2"/>
  <c r="BF166" i="2"/>
  <c r="BG166" i="2"/>
  <c r="BH166" i="2"/>
  <c r="BI166" i="2"/>
  <c r="BJ166" i="2"/>
  <c r="BK166" i="2"/>
  <c r="BL166" i="2"/>
  <c r="BM166" i="2"/>
  <c r="BN166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BO167" i="2" s="1"/>
  <c r="AY167" i="2"/>
  <c r="AZ167" i="2"/>
  <c r="BA167" i="2"/>
  <c r="BB167" i="2"/>
  <c r="BC167" i="2"/>
  <c r="BD167" i="2"/>
  <c r="BE167" i="2"/>
  <c r="BF167" i="2"/>
  <c r="BG167" i="2"/>
  <c r="BH167" i="2"/>
  <c r="BI167" i="2"/>
  <c r="BJ167" i="2"/>
  <c r="BK167" i="2"/>
  <c r="BL167" i="2"/>
  <c r="BM167" i="2"/>
  <c r="BN167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BO168" i="2" s="1"/>
  <c r="AY168" i="2"/>
  <c r="AZ168" i="2"/>
  <c r="BA168" i="2"/>
  <c r="BB168" i="2"/>
  <c r="BC168" i="2"/>
  <c r="BD168" i="2"/>
  <c r="BE168" i="2"/>
  <c r="BF168" i="2"/>
  <c r="BG168" i="2"/>
  <c r="BH168" i="2"/>
  <c r="BI168" i="2"/>
  <c r="BJ168" i="2"/>
  <c r="BK168" i="2"/>
  <c r="BL168" i="2"/>
  <c r="BM168" i="2"/>
  <c r="BN168" i="2"/>
  <c r="AJ169" i="2"/>
  <c r="AK169" i="2"/>
  <c r="AL169" i="2"/>
  <c r="AM169" i="2"/>
  <c r="AN169" i="2"/>
  <c r="AO169" i="2"/>
  <c r="AP169" i="2"/>
  <c r="AQ169" i="2"/>
  <c r="AR169" i="2"/>
  <c r="AS169" i="2"/>
  <c r="AT169" i="2"/>
  <c r="AU169" i="2"/>
  <c r="AV169" i="2"/>
  <c r="AW169" i="2"/>
  <c r="AX169" i="2"/>
  <c r="BO169" i="2" s="1"/>
  <c r="AY169" i="2"/>
  <c r="AZ169" i="2"/>
  <c r="BA169" i="2"/>
  <c r="BB169" i="2"/>
  <c r="BC169" i="2"/>
  <c r="BD169" i="2"/>
  <c r="BE169" i="2"/>
  <c r="BF169" i="2"/>
  <c r="BG169" i="2"/>
  <c r="BH169" i="2"/>
  <c r="BI169" i="2"/>
  <c r="BJ169" i="2"/>
  <c r="BK169" i="2"/>
  <c r="BL169" i="2"/>
  <c r="BM169" i="2"/>
  <c r="BN169" i="2"/>
  <c r="AJ170" i="2"/>
  <c r="AK170" i="2"/>
  <c r="AL170" i="2"/>
  <c r="AM170" i="2"/>
  <c r="AN170" i="2"/>
  <c r="AO170" i="2"/>
  <c r="AP170" i="2"/>
  <c r="AQ170" i="2"/>
  <c r="AR170" i="2"/>
  <c r="AS170" i="2"/>
  <c r="AT170" i="2"/>
  <c r="AU170" i="2"/>
  <c r="AV170" i="2"/>
  <c r="AW170" i="2"/>
  <c r="AX170" i="2"/>
  <c r="BO170" i="2" s="1"/>
  <c r="AY170" i="2"/>
  <c r="AZ170" i="2"/>
  <c r="BA170" i="2"/>
  <c r="BB170" i="2"/>
  <c r="BC170" i="2"/>
  <c r="BD170" i="2"/>
  <c r="BE170" i="2"/>
  <c r="BF170" i="2"/>
  <c r="BG170" i="2"/>
  <c r="BH170" i="2"/>
  <c r="BI170" i="2"/>
  <c r="BJ170" i="2"/>
  <c r="BK170" i="2"/>
  <c r="BL170" i="2"/>
  <c r="BM170" i="2"/>
  <c r="BN170" i="2"/>
  <c r="AJ171" i="2"/>
  <c r="AK171" i="2"/>
  <c r="AL171" i="2"/>
  <c r="AM171" i="2"/>
  <c r="AN171" i="2"/>
  <c r="AO171" i="2"/>
  <c r="AP171" i="2"/>
  <c r="AQ171" i="2"/>
  <c r="AR171" i="2"/>
  <c r="AS171" i="2"/>
  <c r="AT171" i="2"/>
  <c r="AU171" i="2"/>
  <c r="AV171" i="2"/>
  <c r="AW171" i="2"/>
  <c r="AX171" i="2"/>
  <c r="BO171" i="2" s="1"/>
  <c r="AY171" i="2"/>
  <c r="AZ171" i="2"/>
  <c r="BA171" i="2"/>
  <c r="BB171" i="2"/>
  <c r="BC171" i="2"/>
  <c r="BD171" i="2"/>
  <c r="BE171" i="2"/>
  <c r="BF171" i="2"/>
  <c r="BG171" i="2"/>
  <c r="BH171" i="2"/>
  <c r="BI171" i="2"/>
  <c r="BJ171" i="2"/>
  <c r="BK171" i="2"/>
  <c r="BL171" i="2"/>
  <c r="BM171" i="2"/>
  <c r="BN171" i="2"/>
  <c r="AJ172" i="2"/>
  <c r="AK172" i="2"/>
  <c r="AL172" i="2"/>
  <c r="AM172" i="2"/>
  <c r="AN172" i="2"/>
  <c r="AO172" i="2"/>
  <c r="AP172" i="2"/>
  <c r="AQ172" i="2"/>
  <c r="AR172" i="2"/>
  <c r="AS172" i="2"/>
  <c r="AT172" i="2"/>
  <c r="AU172" i="2"/>
  <c r="AV172" i="2"/>
  <c r="AW172" i="2"/>
  <c r="AX172" i="2"/>
  <c r="BO172" i="2" s="1"/>
  <c r="AY172" i="2"/>
  <c r="AZ172" i="2"/>
  <c r="BA172" i="2"/>
  <c r="BB172" i="2"/>
  <c r="BC172" i="2"/>
  <c r="BD172" i="2"/>
  <c r="BE172" i="2"/>
  <c r="BF172" i="2"/>
  <c r="BG172" i="2"/>
  <c r="BH172" i="2"/>
  <c r="BI172" i="2"/>
  <c r="BJ172" i="2"/>
  <c r="BK172" i="2"/>
  <c r="BL172" i="2"/>
  <c r="BM172" i="2"/>
  <c r="BN172" i="2"/>
  <c r="AJ173" i="2"/>
  <c r="AK173" i="2"/>
  <c r="AL173" i="2"/>
  <c r="AM173" i="2"/>
  <c r="AN173" i="2"/>
  <c r="AO173" i="2"/>
  <c r="AP173" i="2"/>
  <c r="AQ173" i="2"/>
  <c r="AR173" i="2"/>
  <c r="AS173" i="2"/>
  <c r="AT173" i="2"/>
  <c r="AU173" i="2"/>
  <c r="AV173" i="2"/>
  <c r="AW173" i="2"/>
  <c r="AX173" i="2"/>
  <c r="BO173" i="2" s="1"/>
  <c r="AY173" i="2"/>
  <c r="AZ173" i="2"/>
  <c r="BA173" i="2"/>
  <c r="BB173" i="2"/>
  <c r="BC173" i="2"/>
  <c r="BD173" i="2"/>
  <c r="BE173" i="2"/>
  <c r="BF173" i="2"/>
  <c r="BG173" i="2"/>
  <c r="BH173" i="2"/>
  <c r="BI173" i="2"/>
  <c r="BJ173" i="2"/>
  <c r="BK173" i="2"/>
  <c r="BL173" i="2"/>
  <c r="BM173" i="2"/>
  <c r="BN173" i="2"/>
  <c r="AJ174" i="2"/>
  <c r="AK174" i="2"/>
  <c r="AL174" i="2"/>
  <c r="AM174" i="2"/>
  <c r="AN174" i="2"/>
  <c r="AO174" i="2"/>
  <c r="AP174" i="2"/>
  <c r="AQ174" i="2"/>
  <c r="AR174" i="2"/>
  <c r="AS174" i="2"/>
  <c r="AT174" i="2"/>
  <c r="AU174" i="2"/>
  <c r="AV174" i="2"/>
  <c r="AW174" i="2"/>
  <c r="AX174" i="2"/>
  <c r="BO174" i="2" s="1"/>
  <c r="AY174" i="2"/>
  <c r="AZ174" i="2"/>
  <c r="BA174" i="2"/>
  <c r="BB174" i="2"/>
  <c r="BC174" i="2"/>
  <c r="BD174" i="2"/>
  <c r="BE174" i="2"/>
  <c r="BF174" i="2"/>
  <c r="BG174" i="2"/>
  <c r="BH174" i="2"/>
  <c r="BI174" i="2"/>
  <c r="BJ174" i="2"/>
  <c r="BK174" i="2"/>
  <c r="BL174" i="2"/>
  <c r="BM174" i="2"/>
  <c r="BN174" i="2"/>
  <c r="AJ175" i="2"/>
  <c r="AK175" i="2"/>
  <c r="AL175" i="2"/>
  <c r="AM175" i="2"/>
  <c r="AN175" i="2"/>
  <c r="AO175" i="2"/>
  <c r="AP175" i="2"/>
  <c r="AQ175" i="2"/>
  <c r="AR175" i="2"/>
  <c r="AS175" i="2"/>
  <c r="AT175" i="2"/>
  <c r="AU175" i="2"/>
  <c r="AV175" i="2"/>
  <c r="AW175" i="2"/>
  <c r="AX175" i="2"/>
  <c r="BO175" i="2" s="1"/>
  <c r="AY175" i="2"/>
  <c r="AZ175" i="2"/>
  <c r="BA175" i="2"/>
  <c r="BB175" i="2"/>
  <c r="BC175" i="2"/>
  <c r="BD175" i="2"/>
  <c r="BE175" i="2"/>
  <c r="BF175" i="2"/>
  <c r="BG175" i="2"/>
  <c r="BH175" i="2"/>
  <c r="BI175" i="2"/>
  <c r="BJ175" i="2"/>
  <c r="BK175" i="2"/>
  <c r="BL175" i="2"/>
  <c r="BM175" i="2"/>
  <c r="BN175" i="2"/>
  <c r="AJ176" i="2"/>
  <c r="AK176" i="2"/>
  <c r="AL176" i="2"/>
  <c r="AM176" i="2"/>
  <c r="AN176" i="2"/>
  <c r="AO176" i="2"/>
  <c r="AP176" i="2"/>
  <c r="AQ176" i="2"/>
  <c r="AR176" i="2"/>
  <c r="AS176" i="2"/>
  <c r="AT176" i="2"/>
  <c r="AU176" i="2"/>
  <c r="AV176" i="2"/>
  <c r="AW176" i="2"/>
  <c r="AX176" i="2"/>
  <c r="BO176" i="2" s="1"/>
  <c r="AY176" i="2"/>
  <c r="AZ176" i="2"/>
  <c r="BA176" i="2"/>
  <c r="BB176" i="2"/>
  <c r="BC176" i="2"/>
  <c r="BD176" i="2"/>
  <c r="BE176" i="2"/>
  <c r="BF176" i="2"/>
  <c r="BG176" i="2"/>
  <c r="BH176" i="2"/>
  <c r="BI176" i="2"/>
  <c r="BJ176" i="2"/>
  <c r="BK176" i="2"/>
  <c r="BL176" i="2"/>
  <c r="BM176" i="2"/>
  <c r="BN176" i="2"/>
  <c r="AJ177" i="2"/>
  <c r="AK177" i="2"/>
  <c r="AL177" i="2"/>
  <c r="AM177" i="2"/>
  <c r="AN177" i="2"/>
  <c r="AO177" i="2"/>
  <c r="AP177" i="2"/>
  <c r="AQ177" i="2"/>
  <c r="AR177" i="2"/>
  <c r="AS177" i="2"/>
  <c r="AT177" i="2"/>
  <c r="AU177" i="2"/>
  <c r="AV177" i="2"/>
  <c r="AW177" i="2"/>
  <c r="AX177" i="2"/>
  <c r="BO177" i="2" s="1"/>
  <c r="AY177" i="2"/>
  <c r="AZ177" i="2"/>
  <c r="BA177" i="2"/>
  <c r="BB177" i="2"/>
  <c r="BC177" i="2"/>
  <c r="BD177" i="2"/>
  <c r="BE177" i="2"/>
  <c r="BF177" i="2"/>
  <c r="BG177" i="2"/>
  <c r="BH177" i="2"/>
  <c r="BI177" i="2"/>
  <c r="BJ177" i="2"/>
  <c r="BK177" i="2"/>
  <c r="BL177" i="2"/>
  <c r="BM177" i="2"/>
  <c r="BN177" i="2"/>
  <c r="AJ178" i="2"/>
  <c r="AK178" i="2"/>
  <c r="AL178" i="2"/>
  <c r="AM178" i="2"/>
  <c r="AN178" i="2"/>
  <c r="AO178" i="2"/>
  <c r="AP178" i="2"/>
  <c r="AQ178" i="2"/>
  <c r="AR178" i="2"/>
  <c r="AS178" i="2"/>
  <c r="AT178" i="2"/>
  <c r="AU178" i="2"/>
  <c r="AV178" i="2"/>
  <c r="AW178" i="2"/>
  <c r="AX178" i="2"/>
  <c r="BO178" i="2" s="1"/>
  <c r="AY178" i="2"/>
  <c r="AZ178" i="2"/>
  <c r="BA178" i="2"/>
  <c r="BB178" i="2"/>
  <c r="BC178" i="2"/>
  <c r="BD178" i="2"/>
  <c r="BE178" i="2"/>
  <c r="BF178" i="2"/>
  <c r="BG178" i="2"/>
  <c r="BH178" i="2"/>
  <c r="BI178" i="2"/>
  <c r="BJ178" i="2"/>
  <c r="BK178" i="2"/>
  <c r="BL178" i="2"/>
  <c r="BM178" i="2"/>
  <c r="BN178" i="2"/>
  <c r="AJ179" i="2"/>
  <c r="AK179" i="2"/>
  <c r="AL179" i="2"/>
  <c r="AM179" i="2"/>
  <c r="AN179" i="2"/>
  <c r="AO179" i="2"/>
  <c r="AP179" i="2"/>
  <c r="AQ179" i="2"/>
  <c r="AR179" i="2"/>
  <c r="AS179" i="2"/>
  <c r="AT179" i="2"/>
  <c r="AU179" i="2"/>
  <c r="AV179" i="2"/>
  <c r="AW179" i="2"/>
  <c r="AX179" i="2"/>
  <c r="BO179" i="2" s="1"/>
  <c r="AY179" i="2"/>
  <c r="AZ179" i="2"/>
  <c r="BA179" i="2"/>
  <c r="BB179" i="2"/>
  <c r="BC179" i="2"/>
  <c r="BD179" i="2"/>
  <c r="BE179" i="2"/>
  <c r="BF179" i="2"/>
  <c r="BG179" i="2"/>
  <c r="BH179" i="2"/>
  <c r="BI179" i="2"/>
  <c r="BJ179" i="2"/>
  <c r="BK179" i="2"/>
  <c r="BL179" i="2"/>
  <c r="BM179" i="2"/>
  <c r="BN179" i="2"/>
  <c r="AJ180" i="2"/>
  <c r="AK180" i="2"/>
  <c r="AL180" i="2"/>
  <c r="AM180" i="2"/>
  <c r="AN180" i="2"/>
  <c r="AO180" i="2"/>
  <c r="AP180" i="2"/>
  <c r="AQ180" i="2"/>
  <c r="AR180" i="2"/>
  <c r="AS180" i="2"/>
  <c r="AT180" i="2"/>
  <c r="AU180" i="2"/>
  <c r="AV180" i="2"/>
  <c r="AW180" i="2"/>
  <c r="AX180" i="2"/>
  <c r="BO180" i="2" s="1"/>
  <c r="AY180" i="2"/>
  <c r="AZ180" i="2"/>
  <c r="BA180" i="2"/>
  <c r="BB180" i="2"/>
  <c r="BC180" i="2"/>
  <c r="BD180" i="2"/>
  <c r="BE180" i="2"/>
  <c r="BF180" i="2"/>
  <c r="BG180" i="2"/>
  <c r="BH180" i="2"/>
  <c r="BI180" i="2"/>
  <c r="BJ180" i="2"/>
  <c r="BK180" i="2"/>
  <c r="BL180" i="2"/>
  <c r="BM180" i="2"/>
  <c r="BN180" i="2"/>
  <c r="AJ181" i="2"/>
  <c r="AK181" i="2"/>
  <c r="AL181" i="2"/>
  <c r="AM181" i="2"/>
  <c r="AN181" i="2"/>
  <c r="AO181" i="2"/>
  <c r="AP181" i="2"/>
  <c r="AQ181" i="2"/>
  <c r="AR181" i="2"/>
  <c r="AS181" i="2"/>
  <c r="AT181" i="2"/>
  <c r="AU181" i="2"/>
  <c r="AV181" i="2"/>
  <c r="AW181" i="2"/>
  <c r="AX181" i="2"/>
  <c r="BO181" i="2" s="1"/>
  <c r="AY181" i="2"/>
  <c r="AZ181" i="2"/>
  <c r="BA181" i="2"/>
  <c r="BB181" i="2"/>
  <c r="BC181" i="2"/>
  <c r="BD181" i="2"/>
  <c r="BE181" i="2"/>
  <c r="BF181" i="2"/>
  <c r="BG181" i="2"/>
  <c r="BH181" i="2"/>
  <c r="BI181" i="2"/>
  <c r="BJ181" i="2"/>
  <c r="BK181" i="2"/>
  <c r="BL181" i="2"/>
  <c r="BM181" i="2"/>
  <c r="BN181" i="2"/>
  <c r="AJ182" i="2"/>
  <c r="AK182" i="2"/>
  <c r="AL182" i="2"/>
  <c r="AM182" i="2"/>
  <c r="AN182" i="2"/>
  <c r="AO182" i="2"/>
  <c r="AP182" i="2"/>
  <c r="AQ182" i="2"/>
  <c r="AR182" i="2"/>
  <c r="AS182" i="2"/>
  <c r="AT182" i="2"/>
  <c r="AU182" i="2"/>
  <c r="AV182" i="2"/>
  <c r="AW182" i="2"/>
  <c r="AX182" i="2"/>
  <c r="BO182" i="2" s="1"/>
  <c r="AY182" i="2"/>
  <c r="AZ182" i="2"/>
  <c r="BA182" i="2"/>
  <c r="BB182" i="2"/>
  <c r="BC182" i="2"/>
  <c r="BD182" i="2"/>
  <c r="BE182" i="2"/>
  <c r="BF182" i="2"/>
  <c r="BG182" i="2"/>
  <c r="BH182" i="2"/>
  <c r="BI182" i="2"/>
  <c r="BJ182" i="2"/>
  <c r="BK182" i="2"/>
  <c r="BL182" i="2"/>
  <c r="BM182" i="2"/>
  <c r="BN182" i="2"/>
  <c r="AJ183" i="2"/>
  <c r="AK183" i="2"/>
  <c r="AL183" i="2"/>
  <c r="AM183" i="2"/>
  <c r="AN183" i="2"/>
  <c r="AO183" i="2"/>
  <c r="AP183" i="2"/>
  <c r="AQ183" i="2"/>
  <c r="AR183" i="2"/>
  <c r="AS183" i="2"/>
  <c r="AT183" i="2"/>
  <c r="AU183" i="2"/>
  <c r="AV183" i="2"/>
  <c r="AW183" i="2"/>
  <c r="AX183" i="2"/>
  <c r="BO183" i="2" s="1"/>
  <c r="AY183" i="2"/>
  <c r="AZ183" i="2"/>
  <c r="BA183" i="2"/>
  <c r="BB183" i="2"/>
  <c r="BC183" i="2"/>
  <c r="BD183" i="2"/>
  <c r="BE183" i="2"/>
  <c r="BF183" i="2"/>
  <c r="BG183" i="2"/>
  <c r="BH183" i="2"/>
  <c r="BI183" i="2"/>
  <c r="BJ183" i="2"/>
  <c r="BK183" i="2"/>
  <c r="BL183" i="2"/>
  <c r="BM183" i="2"/>
  <c r="BN183" i="2"/>
  <c r="AJ184" i="2"/>
  <c r="AK184" i="2"/>
  <c r="AL184" i="2"/>
  <c r="AM184" i="2"/>
  <c r="AN184" i="2"/>
  <c r="AO184" i="2"/>
  <c r="AP184" i="2"/>
  <c r="AQ184" i="2"/>
  <c r="AR184" i="2"/>
  <c r="AS184" i="2"/>
  <c r="AT184" i="2"/>
  <c r="AU184" i="2"/>
  <c r="AV184" i="2"/>
  <c r="AW184" i="2"/>
  <c r="AX184" i="2"/>
  <c r="BO184" i="2" s="1"/>
  <c r="AY184" i="2"/>
  <c r="AZ184" i="2"/>
  <c r="BA184" i="2"/>
  <c r="BB184" i="2"/>
  <c r="BC184" i="2"/>
  <c r="BD184" i="2"/>
  <c r="BE184" i="2"/>
  <c r="BF184" i="2"/>
  <c r="BG184" i="2"/>
  <c r="BH184" i="2"/>
  <c r="BI184" i="2"/>
  <c r="BJ184" i="2"/>
  <c r="BK184" i="2"/>
  <c r="BL184" i="2"/>
  <c r="BM184" i="2"/>
  <c r="BN184" i="2"/>
  <c r="AJ185" i="2"/>
  <c r="AK185" i="2"/>
  <c r="AL185" i="2"/>
  <c r="AM185" i="2"/>
  <c r="AN185" i="2"/>
  <c r="AO185" i="2"/>
  <c r="AP185" i="2"/>
  <c r="AQ185" i="2"/>
  <c r="AR185" i="2"/>
  <c r="AS185" i="2"/>
  <c r="AT185" i="2"/>
  <c r="AU185" i="2"/>
  <c r="AV185" i="2"/>
  <c r="AW185" i="2"/>
  <c r="AX185" i="2"/>
  <c r="BO185" i="2" s="1"/>
  <c r="AY185" i="2"/>
  <c r="AZ185" i="2"/>
  <c r="BA185" i="2"/>
  <c r="BB185" i="2"/>
  <c r="BC185" i="2"/>
  <c r="BD185" i="2"/>
  <c r="BE185" i="2"/>
  <c r="BF185" i="2"/>
  <c r="BG185" i="2"/>
  <c r="BH185" i="2"/>
  <c r="BI185" i="2"/>
  <c r="BJ185" i="2"/>
  <c r="BK185" i="2"/>
  <c r="BL185" i="2"/>
  <c r="BM185" i="2"/>
  <c r="BN185" i="2"/>
  <c r="AJ186" i="2"/>
  <c r="AK186" i="2"/>
  <c r="AL186" i="2"/>
  <c r="AM186" i="2"/>
  <c r="AN186" i="2"/>
  <c r="AO186" i="2"/>
  <c r="AP186" i="2"/>
  <c r="AQ186" i="2"/>
  <c r="AR186" i="2"/>
  <c r="AS186" i="2"/>
  <c r="AT186" i="2"/>
  <c r="AU186" i="2"/>
  <c r="AV186" i="2"/>
  <c r="AW186" i="2"/>
  <c r="AX186" i="2"/>
  <c r="BO186" i="2" s="1"/>
  <c r="AY186" i="2"/>
  <c r="AZ186" i="2"/>
  <c r="BA186" i="2"/>
  <c r="BB186" i="2"/>
  <c r="BC186" i="2"/>
  <c r="BD186" i="2"/>
  <c r="BE186" i="2"/>
  <c r="BF186" i="2"/>
  <c r="BG186" i="2"/>
  <c r="BH186" i="2"/>
  <c r="BI186" i="2"/>
  <c r="BJ186" i="2"/>
  <c r="BK186" i="2"/>
  <c r="BL186" i="2"/>
  <c r="BM186" i="2"/>
  <c r="BN186" i="2"/>
  <c r="AJ187" i="2"/>
  <c r="AK187" i="2"/>
  <c r="AL187" i="2"/>
  <c r="AM187" i="2"/>
  <c r="AN187" i="2"/>
  <c r="AO187" i="2"/>
  <c r="AP187" i="2"/>
  <c r="AQ187" i="2"/>
  <c r="AR187" i="2"/>
  <c r="AS187" i="2"/>
  <c r="AT187" i="2"/>
  <c r="AU187" i="2"/>
  <c r="AV187" i="2"/>
  <c r="AW187" i="2"/>
  <c r="AX187" i="2"/>
  <c r="BO187" i="2" s="1"/>
  <c r="AY187" i="2"/>
  <c r="AZ187" i="2"/>
  <c r="BA187" i="2"/>
  <c r="BB187" i="2"/>
  <c r="BC187" i="2"/>
  <c r="BD187" i="2"/>
  <c r="BE187" i="2"/>
  <c r="BF187" i="2"/>
  <c r="BG187" i="2"/>
  <c r="BH187" i="2"/>
  <c r="BI187" i="2"/>
  <c r="BJ187" i="2"/>
  <c r="BK187" i="2"/>
  <c r="BL187" i="2"/>
  <c r="BM187" i="2"/>
  <c r="BN187" i="2"/>
  <c r="AJ188" i="2"/>
  <c r="AK188" i="2"/>
  <c r="AL188" i="2"/>
  <c r="AM188" i="2"/>
  <c r="AN188" i="2"/>
  <c r="AO188" i="2"/>
  <c r="AP188" i="2"/>
  <c r="AQ188" i="2"/>
  <c r="AR188" i="2"/>
  <c r="AS188" i="2"/>
  <c r="AT188" i="2"/>
  <c r="AU188" i="2"/>
  <c r="AV188" i="2"/>
  <c r="AW188" i="2"/>
  <c r="AX188" i="2"/>
  <c r="BO188" i="2" s="1"/>
  <c r="AY188" i="2"/>
  <c r="AZ188" i="2"/>
  <c r="BA188" i="2"/>
  <c r="BB188" i="2"/>
  <c r="BC188" i="2"/>
  <c r="BD188" i="2"/>
  <c r="BE188" i="2"/>
  <c r="BF188" i="2"/>
  <c r="BG188" i="2"/>
  <c r="BH188" i="2"/>
  <c r="BI188" i="2"/>
  <c r="BJ188" i="2"/>
  <c r="BK188" i="2"/>
  <c r="BL188" i="2"/>
  <c r="BM188" i="2"/>
  <c r="BN188" i="2"/>
  <c r="AJ189" i="2"/>
  <c r="AK189" i="2"/>
  <c r="AL189" i="2"/>
  <c r="AM189" i="2"/>
  <c r="AN189" i="2"/>
  <c r="AO189" i="2"/>
  <c r="AP189" i="2"/>
  <c r="AQ189" i="2"/>
  <c r="AR189" i="2"/>
  <c r="AS189" i="2"/>
  <c r="AT189" i="2"/>
  <c r="AU189" i="2"/>
  <c r="AV189" i="2"/>
  <c r="AW189" i="2"/>
  <c r="AX189" i="2"/>
  <c r="BO189" i="2" s="1"/>
  <c r="AY189" i="2"/>
  <c r="AZ189" i="2"/>
  <c r="BA189" i="2"/>
  <c r="BB189" i="2"/>
  <c r="BC189" i="2"/>
  <c r="BD189" i="2"/>
  <c r="BE189" i="2"/>
  <c r="BF189" i="2"/>
  <c r="BG189" i="2"/>
  <c r="BH189" i="2"/>
  <c r="BI189" i="2"/>
  <c r="BJ189" i="2"/>
  <c r="BK189" i="2"/>
  <c r="BL189" i="2"/>
  <c r="BM189" i="2"/>
  <c r="BN189" i="2"/>
  <c r="AJ190" i="2"/>
  <c r="AK190" i="2"/>
  <c r="AL190" i="2"/>
  <c r="AM190" i="2"/>
  <c r="AN190" i="2"/>
  <c r="AO190" i="2"/>
  <c r="AP190" i="2"/>
  <c r="AQ190" i="2"/>
  <c r="AR190" i="2"/>
  <c r="AS190" i="2"/>
  <c r="AT190" i="2"/>
  <c r="AU190" i="2"/>
  <c r="AV190" i="2"/>
  <c r="AW190" i="2"/>
  <c r="AX190" i="2"/>
  <c r="BO190" i="2" s="1"/>
  <c r="AY190" i="2"/>
  <c r="AZ190" i="2"/>
  <c r="BA190" i="2"/>
  <c r="BB190" i="2"/>
  <c r="BC190" i="2"/>
  <c r="BD190" i="2"/>
  <c r="BE190" i="2"/>
  <c r="BF190" i="2"/>
  <c r="BG190" i="2"/>
  <c r="BH190" i="2"/>
  <c r="BI190" i="2"/>
  <c r="BJ190" i="2"/>
  <c r="BK190" i="2"/>
  <c r="BL190" i="2"/>
  <c r="BM190" i="2"/>
  <c r="BN190" i="2"/>
  <c r="AJ191" i="2"/>
  <c r="AK191" i="2"/>
  <c r="AL191" i="2"/>
  <c r="AM191" i="2"/>
  <c r="AN191" i="2"/>
  <c r="AO191" i="2"/>
  <c r="AP191" i="2"/>
  <c r="AQ191" i="2"/>
  <c r="AR191" i="2"/>
  <c r="AS191" i="2"/>
  <c r="AT191" i="2"/>
  <c r="AU191" i="2"/>
  <c r="AV191" i="2"/>
  <c r="AW191" i="2"/>
  <c r="AX191" i="2"/>
  <c r="BO191" i="2" s="1"/>
  <c r="AY191" i="2"/>
  <c r="AZ191" i="2"/>
  <c r="BA191" i="2"/>
  <c r="BB191" i="2"/>
  <c r="BC191" i="2"/>
  <c r="BD191" i="2"/>
  <c r="BE191" i="2"/>
  <c r="BF191" i="2"/>
  <c r="BG191" i="2"/>
  <c r="BH191" i="2"/>
  <c r="BI191" i="2"/>
  <c r="BJ191" i="2"/>
  <c r="BK191" i="2"/>
  <c r="BL191" i="2"/>
  <c r="BM191" i="2"/>
  <c r="BN191" i="2"/>
  <c r="AJ192" i="2"/>
  <c r="AK192" i="2"/>
  <c r="AL192" i="2"/>
  <c r="AM192" i="2"/>
  <c r="AN192" i="2"/>
  <c r="AO192" i="2"/>
  <c r="AP192" i="2"/>
  <c r="AQ192" i="2"/>
  <c r="AR192" i="2"/>
  <c r="AS192" i="2"/>
  <c r="AT192" i="2"/>
  <c r="AU192" i="2"/>
  <c r="AV192" i="2"/>
  <c r="AW192" i="2"/>
  <c r="AX192" i="2"/>
  <c r="BO192" i="2" s="1"/>
  <c r="AY192" i="2"/>
  <c r="AZ192" i="2"/>
  <c r="BA192" i="2"/>
  <c r="BB192" i="2"/>
  <c r="BC192" i="2"/>
  <c r="BD192" i="2"/>
  <c r="BE192" i="2"/>
  <c r="BF192" i="2"/>
  <c r="BG192" i="2"/>
  <c r="BH192" i="2"/>
  <c r="BI192" i="2"/>
  <c r="BJ192" i="2"/>
  <c r="BK192" i="2"/>
  <c r="BL192" i="2"/>
  <c r="BM192" i="2"/>
  <c r="BN192" i="2"/>
  <c r="AJ193" i="2"/>
  <c r="AK193" i="2"/>
  <c r="AL193" i="2"/>
  <c r="AM193" i="2"/>
  <c r="AN193" i="2"/>
  <c r="AO193" i="2"/>
  <c r="AP193" i="2"/>
  <c r="AQ193" i="2"/>
  <c r="AR193" i="2"/>
  <c r="AS193" i="2"/>
  <c r="AT193" i="2"/>
  <c r="AU193" i="2"/>
  <c r="AV193" i="2"/>
  <c r="AW193" i="2"/>
  <c r="AX193" i="2"/>
  <c r="BO193" i="2" s="1"/>
  <c r="AY193" i="2"/>
  <c r="AZ193" i="2"/>
  <c r="BA193" i="2"/>
  <c r="BB193" i="2"/>
  <c r="BC193" i="2"/>
  <c r="BD193" i="2"/>
  <c r="BE193" i="2"/>
  <c r="BF193" i="2"/>
  <c r="BG193" i="2"/>
  <c r="BH193" i="2"/>
  <c r="BI193" i="2"/>
  <c r="BJ193" i="2"/>
  <c r="BK193" i="2"/>
  <c r="BL193" i="2"/>
  <c r="BM193" i="2"/>
  <c r="BN193" i="2"/>
  <c r="AJ194" i="2"/>
  <c r="AK194" i="2"/>
  <c r="AL194" i="2"/>
  <c r="AM194" i="2"/>
  <c r="AN194" i="2"/>
  <c r="AO194" i="2"/>
  <c r="AP194" i="2"/>
  <c r="AQ194" i="2"/>
  <c r="AR194" i="2"/>
  <c r="AS194" i="2"/>
  <c r="AT194" i="2"/>
  <c r="AU194" i="2"/>
  <c r="AV194" i="2"/>
  <c r="AW194" i="2"/>
  <c r="AX194" i="2"/>
  <c r="BO194" i="2" s="1"/>
  <c r="AY194" i="2"/>
  <c r="AZ194" i="2"/>
  <c r="BA194" i="2"/>
  <c r="BB194" i="2"/>
  <c r="BC194" i="2"/>
  <c r="BD194" i="2"/>
  <c r="BE194" i="2"/>
  <c r="BF194" i="2"/>
  <c r="BG194" i="2"/>
  <c r="BH194" i="2"/>
  <c r="BI194" i="2"/>
  <c r="BJ194" i="2"/>
  <c r="BK194" i="2"/>
  <c r="BL194" i="2"/>
  <c r="BM194" i="2"/>
  <c r="BN194" i="2"/>
  <c r="AJ195" i="2"/>
  <c r="AK195" i="2"/>
  <c r="AL195" i="2"/>
  <c r="AM195" i="2"/>
  <c r="AN195" i="2"/>
  <c r="AO195" i="2"/>
  <c r="AP195" i="2"/>
  <c r="AQ195" i="2"/>
  <c r="AR195" i="2"/>
  <c r="AS195" i="2"/>
  <c r="AT195" i="2"/>
  <c r="AU195" i="2"/>
  <c r="AV195" i="2"/>
  <c r="AW195" i="2"/>
  <c r="AX195" i="2"/>
  <c r="BO195" i="2" s="1"/>
  <c r="AY195" i="2"/>
  <c r="AZ195" i="2"/>
  <c r="BA195" i="2"/>
  <c r="BB195" i="2"/>
  <c r="BC195" i="2"/>
  <c r="BD195" i="2"/>
  <c r="BE195" i="2"/>
  <c r="BF195" i="2"/>
  <c r="BG195" i="2"/>
  <c r="BH195" i="2"/>
  <c r="BI195" i="2"/>
  <c r="BJ195" i="2"/>
  <c r="BK195" i="2"/>
  <c r="BL195" i="2"/>
  <c r="BM195" i="2"/>
  <c r="BN195" i="2"/>
  <c r="AJ196" i="2"/>
  <c r="AK196" i="2"/>
  <c r="AL196" i="2"/>
  <c r="AM196" i="2"/>
  <c r="AN196" i="2"/>
  <c r="AO196" i="2"/>
  <c r="AP196" i="2"/>
  <c r="AQ196" i="2"/>
  <c r="AR196" i="2"/>
  <c r="AS196" i="2"/>
  <c r="AT196" i="2"/>
  <c r="AU196" i="2"/>
  <c r="AV196" i="2"/>
  <c r="AW196" i="2"/>
  <c r="AX196" i="2"/>
  <c r="BO196" i="2" s="1"/>
  <c r="AY196" i="2"/>
  <c r="AZ196" i="2"/>
  <c r="BA196" i="2"/>
  <c r="BB196" i="2"/>
  <c r="BC196" i="2"/>
  <c r="BD196" i="2"/>
  <c r="BE196" i="2"/>
  <c r="BF196" i="2"/>
  <c r="BG196" i="2"/>
  <c r="BH196" i="2"/>
  <c r="BI196" i="2"/>
  <c r="BJ196" i="2"/>
  <c r="BK196" i="2"/>
  <c r="BL196" i="2"/>
  <c r="BM196" i="2"/>
  <c r="BN196" i="2"/>
  <c r="AJ197" i="2"/>
  <c r="AK197" i="2"/>
  <c r="AL197" i="2"/>
  <c r="AM197" i="2"/>
  <c r="AN197" i="2"/>
  <c r="AO197" i="2"/>
  <c r="AP197" i="2"/>
  <c r="AQ197" i="2"/>
  <c r="AR197" i="2"/>
  <c r="AS197" i="2"/>
  <c r="AT197" i="2"/>
  <c r="AU197" i="2"/>
  <c r="AV197" i="2"/>
  <c r="AW197" i="2"/>
  <c r="AX197" i="2"/>
  <c r="BO197" i="2" s="1"/>
  <c r="AY197" i="2"/>
  <c r="AZ197" i="2"/>
  <c r="BA197" i="2"/>
  <c r="BB197" i="2"/>
  <c r="BC197" i="2"/>
  <c r="BD197" i="2"/>
  <c r="BE197" i="2"/>
  <c r="BF197" i="2"/>
  <c r="BG197" i="2"/>
  <c r="BH197" i="2"/>
  <c r="BI197" i="2"/>
  <c r="BJ197" i="2"/>
  <c r="BK197" i="2"/>
  <c r="BL197" i="2"/>
  <c r="BM197" i="2"/>
  <c r="BN197" i="2"/>
  <c r="AJ198" i="2"/>
  <c r="AK198" i="2"/>
  <c r="AL198" i="2"/>
  <c r="AM198" i="2"/>
  <c r="AN198" i="2"/>
  <c r="AO198" i="2"/>
  <c r="AP198" i="2"/>
  <c r="AQ198" i="2"/>
  <c r="AR198" i="2"/>
  <c r="AS198" i="2"/>
  <c r="AT198" i="2"/>
  <c r="AU198" i="2"/>
  <c r="AV198" i="2"/>
  <c r="AW198" i="2"/>
  <c r="AX198" i="2"/>
  <c r="BO198" i="2" s="1"/>
  <c r="AY198" i="2"/>
  <c r="AZ198" i="2"/>
  <c r="BA198" i="2"/>
  <c r="BB198" i="2"/>
  <c r="BC198" i="2"/>
  <c r="BD198" i="2"/>
  <c r="BE198" i="2"/>
  <c r="BF198" i="2"/>
  <c r="BG198" i="2"/>
  <c r="BH198" i="2"/>
  <c r="BI198" i="2"/>
  <c r="BJ198" i="2"/>
  <c r="BK198" i="2"/>
  <c r="BL198" i="2"/>
  <c r="BM198" i="2"/>
  <c r="BN198" i="2"/>
  <c r="AJ199" i="2"/>
  <c r="AK199" i="2"/>
  <c r="AL199" i="2"/>
  <c r="AM199" i="2"/>
  <c r="AN199" i="2"/>
  <c r="AO199" i="2"/>
  <c r="AP199" i="2"/>
  <c r="AQ199" i="2"/>
  <c r="AR199" i="2"/>
  <c r="AS199" i="2"/>
  <c r="AT199" i="2"/>
  <c r="AU199" i="2"/>
  <c r="AV199" i="2"/>
  <c r="AW199" i="2"/>
  <c r="AX199" i="2"/>
  <c r="BO199" i="2" s="1"/>
  <c r="AY199" i="2"/>
  <c r="AZ199" i="2"/>
  <c r="BA199" i="2"/>
  <c r="BB199" i="2"/>
  <c r="BC199" i="2"/>
  <c r="BD199" i="2"/>
  <c r="BE199" i="2"/>
  <c r="BF199" i="2"/>
  <c r="BG199" i="2"/>
  <c r="BH199" i="2"/>
  <c r="BI199" i="2"/>
  <c r="BJ199" i="2"/>
  <c r="BK199" i="2"/>
  <c r="BL199" i="2"/>
  <c r="BM199" i="2"/>
  <c r="BN199" i="2"/>
  <c r="AJ200" i="2"/>
  <c r="AK200" i="2"/>
  <c r="AL200" i="2"/>
  <c r="AM200" i="2"/>
  <c r="AN200" i="2"/>
  <c r="AO200" i="2"/>
  <c r="AP200" i="2"/>
  <c r="AQ200" i="2"/>
  <c r="AR200" i="2"/>
  <c r="AS200" i="2"/>
  <c r="AT200" i="2"/>
  <c r="AU200" i="2"/>
  <c r="AV200" i="2"/>
  <c r="AW200" i="2"/>
  <c r="AX200" i="2"/>
  <c r="BO200" i="2" s="1"/>
  <c r="AY200" i="2"/>
  <c r="AZ200" i="2"/>
  <c r="BA200" i="2"/>
  <c r="BB200" i="2"/>
  <c r="BC200" i="2"/>
  <c r="BD200" i="2"/>
  <c r="BE200" i="2"/>
  <c r="BF200" i="2"/>
  <c r="BG200" i="2"/>
  <c r="BH200" i="2"/>
  <c r="BI200" i="2"/>
  <c r="BJ200" i="2"/>
  <c r="BK200" i="2"/>
  <c r="BL200" i="2"/>
  <c r="BM200" i="2"/>
  <c r="BN200" i="2"/>
  <c r="AJ201" i="2"/>
  <c r="AK201" i="2"/>
  <c r="AL201" i="2"/>
  <c r="AM201" i="2"/>
  <c r="AN201" i="2"/>
  <c r="AO201" i="2"/>
  <c r="AP201" i="2"/>
  <c r="AQ201" i="2"/>
  <c r="AR201" i="2"/>
  <c r="AS201" i="2"/>
  <c r="AT201" i="2"/>
  <c r="AU201" i="2"/>
  <c r="AV201" i="2"/>
  <c r="AW201" i="2"/>
  <c r="AX201" i="2"/>
  <c r="BO201" i="2" s="1"/>
  <c r="AY201" i="2"/>
  <c r="AZ201" i="2"/>
  <c r="BA201" i="2"/>
  <c r="BB201" i="2"/>
  <c r="BC201" i="2"/>
  <c r="BD201" i="2"/>
  <c r="BE201" i="2"/>
  <c r="BF201" i="2"/>
  <c r="BG201" i="2"/>
  <c r="BH201" i="2"/>
  <c r="BI201" i="2"/>
  <c r="BJ201" i="2"/>
  <c r="BK201" i="2"/>
  <c r="BL201" i="2"/>
  <c r="BM201" i="2"/>
  <c r="BN201" i="2"/>
  <c r="AJ202" i="2"/>
  <c r="AK202" i="2"/>
  <c r="AL202" i="2"/>
  <c r="AM202" i="2"/>
  <c r="AN202" i="2"/>
  <c r="AO202" i="2"/>
  <c r="AP202" i="2"/>
  <c r="AQ202" i="2"/>
  <c r="AR202" i="2"/>
  <c r="AS202" i="2"/>
  <c r="AT202" i="2"/>
  <c r="AU202" i="2"/>
  <c r="AV202" i="2"/>
  <c r="AW202" i="2"/>
  <c r="AX202" i="2"/>
  <c r="BO202" i="2" s="1"/>
  <c r="AY202" i="2"/>
  <c r="AZ202" i="2"/>
  <c r="BA202" i="2"/>
  <c r="BB202" i="2"/>
  <c r="BC202" i="2"/>
  <c r="BD202" i="2"/>
  <c r="BE202" i="2"/>
  <c r="BF202" i="2"/>
  <c r="BG202" i="2"/>
  <c r="BH202" i="2"/>
  <c r="BI202" i="2"/>
  <c r="BJ202" i="2"/>
  <c r="BK202" i="2"/>
  <c r="BL202" i="2"/>
  <c r="BM202" i="2"/>
  <c r="BN202" i="2"/>
  <c r="AJ203" i="2"/>
  <c r="AK203" i="2"/>
  <c r="AL203" i="2"/>
  <c r="AM203" i="2"/>
  <c r="AN203" i="2"/>
  <c r="AO203" i="2"/>
  <c r="AP203" i="2"/>
  <c r="AQ203" i="2"/>
  <c r="AR203" i="2"/>
  <c r="AS203" i="2"/>
  <c r="AT203" i="2"/>
  <c r="AU203" i="2"/>
  <c r="AV203" i="2"/>
  <c r="AW203" i="2"/>
  <c r="AX203" i="2"/>
  <c r="BO203" i="2" s="1"/>
  <c r="AY203" i="2"/>
  <c r="AZ203" i="2"/>
  <c r="BA203" i="2"/>
  <c r="BB203" i="2"/>
  <c r="BC203" i="2"/>
  <c r="BD203" i="2"/>
  <c r="BE203" i="2"/>
  <c r="BF203" i="2"/>
  <c r="BG203" i="2"/>
  <c r="BH203" i="2"/>
  <c r="BI203" i="2"/>
  <c r="BJ203" i="2"/>
  <c r="BK203" i="2"/>
  <c r="BL203" i="2"/>
  <c r="BM203" i="2"/>
  <c r="BN203" i="2"/>
  <c r="AJ204" i="2"/>
  <c r="AK204" i="2"/>
  <c r="AL204" i="2"/>
  <c r="AM204" i="2"/>
  <c r="AN204" i="2"/>
  <c r="AO204" i="2"/>
  <c r="AP204" i="2"/>
  <c r="AQ204" i="2"/>
  <c r="AR204" i="2"/>
  <c r="AS204" i="2"/>
  <c r="AT204" i="2"/>
  <c r="AU204" i="2"/>
  <c r="AV204" i="2"/>
  <c r="AW204" i="2"/>
  <c r="AX204" i="2"/>
  <c r="BO204" i="2" s="1"/>
  <c r="AY204" i="2"/>
  <c r="AZ204" i="2"/>
  <c r="BA204" i="2"/>
  <c r="BB204" i="2"/>
  <c r="BC204" i="2"/>
  <c r="BD204" i="2"/>
  <c r="BE204" i="2"/>
  <c r="BF204" i="2"/>
  <c r="BG204" i="2"/>
  <c r="BH204" i="2"/>
  <c r="BI204" i="2"/>
  <c r="BJ204" i="2"/>
  <c r="BK204" i="2"/>
  <c r="BL204" i="2"/>
  <c r="BM204" i="2"/>
  <c r="BN204" i="2"/>
  <c r="AJ205" i="2"/>
  <c r="AK205" i="2"/>
  <c r="AL205" i="2"/>
  <c r="AM205" i="2"/>
  <c r="AN205" i="2"/>
  <c r="AO205" i="2"/>
  <c r="AP205" i="2"/>
  <c r="AQ205" i="2"/>
  <c r="AR205" i="2"/>
  <c r="AS205" i="2"/>
  <c r="AT205" i="2"/>
  <c r="AU205" i="2"/>
  <c r="AV205" i="2"/>
  <c r="AW205" i="2"/>
  <c r="AX205" i="2"/>
  <c r="BO205" i="2" s="1"/>
  <c r="AY205" i="2"/>
  <c r="AZ205" i="2"/>
  <c r="BA205" i="2"/>
  <c r="BB205" i="2"/>
  <c r="BC205" i="2"/>
  <c r="BD205" i="2"/>
  <c r="BE205" i="2"/>
  <c r="BF205" i="2"/>
  <c r="BG205" i="2"/>
  <c r="BH205" i="2"/>
  <c r="BI205" i="2"/>
  <c r="BJ205" i="2"/>
  <c r="BK205" i="2"/>
  <c r="BL205" i="2"/>
  <c r="BM205" i="2"/>
  <c r="BN205" i="2"/>
  <c r="AJ206" i="2"/>
  <c r="AK206" i="2"/>
  <c r="AL206" i="2"/>
  <c r="AM206" i="2"/>
  <c r="AN206" i="2"/>
  <c r="AO206" i="2"/>
  <c r="AP206" i="2"/>
  <c r="AQ206" i="2"/>
  <c r="AR206" i="2"/>
  <c r="AS206" i="2"/>
  <c r="AT206" i="2"/>
  <c r="AU206" i="2"/>
  <c r="AV206" i="2"/>
  <c r="AW206" i="2"/>
  <c r="AX206" i="2"/>
  <c r="BO206" i="2" s="1"/>
  <c r="AY206" i="2"/>
  <c r="AZ206" i="2"/>
  <c r="BA206" i="2"/>
  <c r="BB206" i="2"/>
  <c r="BC206" i="2"/>
  <c r="BD206" i="2"/>
  <c r="BE206" i="2"/>
  <c r="BF206" i="2"/>
  <c r="BG206" i="2"/>
  <c r="BH206" i="2"/>
  <c r="BI206" i="2"/>
  <c r="BJ206" i="2"/>
  <c r="BK206" i="2"/>
  <c r="BL206" i="2"/>
  <c r="BM206" i="2"/>
  <c r="BN206" i="2"/>
  <c r="AJ207" i="2"/>
  <c r="AK207" i="2"/>
  <c r="AL207" i="2"/>
  <c r="AM207" i="2"/>
  <c r="AN207" i="2"/>
  <c r="AO207" i="2"/>
  <c r="AP207" i="2"/>
  <c r="AQ207" i="2"/>
  <c r="AR207" i="2"/>
  <c r="AS207" i="2"/>
  <c r="AT207" i="2"/>
  <c r="AU207" i="2"/>
  <c r="AV207" i="2"/>
  <c r="AW207" i="2"/>
  <c r="AX207" i="2"/>
  <c r="BO207" i="2" s="1"/>
  <c r="AY207" i="2"/>
  <c r="AZ207" i="2"/>
  <c r="BA207" i="2"/>
  <c r="BB207" i="2"/>
  <c r="BC207" i="2"/>
  <c r="BD207" i="2"/>
  <c r="BE207" i="2"/>
  <c r="BF207" i="2"/>
  <c r="BG207" i="2"/>
  <c r="BH207" i="2"/>
  <c r="BI207" i="2"/>
  <c r="BJ207" i="2"/>
  <c r="BK207" i="2"/>
  <c r="BL207" i="2"/>
  <c r="BM207" i="2"/>
  <c r="BN207" i="2"/>
  <c r="AJ208" i="2"/>
  <c r="AK208" i="2"/>
  <c r="AL208" i="2"/>
  <c r="AM208" i="2"/>
  <c r="AN208" i="2"/>
  <c r="AO208" i="2"/>
  <c r="AP208" i="2"/>
  <c r="AQ208" i="2"/>
  <c r="AR208" i="2"/>
  <c r="AS208" i="2"/>
  <c r="AT208" i="2"/>
  <c r="AU208" i="2"/>
  <c r="AV208" i="2"/>
  <c r="AW208" i="2"/>
  <c r="AX208" i="2"/>
  <c r="BO208" i="2" s="1"/>
  <c r="AY208" i="2"/>
  <c r="AZ208" i="2"/>
  <c r="BA208" i="2"/>
  <c r="BB208" i="2"/>
  <c r="BC208" i="2"/>
  <c r="BD208" i="2"/>
  <c r="BE208" i="2"/>
  <c r="BF208" i="2"/>
  <c r="BG208" i="2"/>
  <c r="BH208" i="2"/>
  <c r="BI208" i="2"/>
  <c r="BJ208" i="2"/>
  <c r="BK208" i="2"/>
  <c r="BL208" i="2"/>
  <c r="BM208" i="2"/>
  <c r="BN208" i="2"/>
  <c r="AJ209" i="2"/>
  <c r="AK209" i="2"/>
  <c r="AL209" i="2"/>
  <c r="AM209" i="2"/>
  <c r="AN209" i="2"/>
  <c r="AO209" i="2"/>
  <c r="AP209" i="2"/>
  <c r="AQ209" i="2"/>
  <c r="AR209" i="2"/>
  <c r="AS209" i="2"/>
  <c r="AT209" i="2"/>
  <c r="AU209" i="2"/>
  <c r="AV209" i="2"/>
  <c r="AW209" i="2"/>
  <c r="AX209" i="2"/>
  <c r="BO209" i="2" s="1"/>
  <c r="AY209" i="2"/>
  <c r="AZ209" i="2"/>
  <c r="BA209" i="2"/>
  <c r="BB209" i="2"/>
  <c r="BC209" i="2"/>
  <c r="BD209" i="2"/>
  <c r="BE209" i="2"/>
  <c r="BF209" i="2"/>
  <c r="BG209" i="2"/>
  <c r="BH209" i="2"/>
  <c r="BI209" i="2"/>
  <c r="BJ209" i="2"/>
  <c r="BK209" i="2"/>
  <c r="BL209" i="2"/>
  <c r="BM209" i="2"/>
  <c r="BN209" i="2"/>
  <c r="AJ210" i="2"/>
  <c r="AK210" i="2"/>
  <c r="AL210" i="2"/>
  <c r="AM210" i="2"/>
  <c r="AN210" i="2"/>
  <c r="AO210" i="2"/>
  <c r="AP210" i="2"/>
  <c r="AQ210" i="2"/>
  <c r="AR210" i="2"/>
  <c r="AS210" i="2"/>
  <c r="AT210" i="2"/>
  <c r="AU210" i="2"/>
  <c r="AV210" i="2"/>
  <c r="AW210" i="2"/>
  <c r="AX210" i="2"/>
  <c r="BO210" i="2" s="1"/>
  <c r="AY210" i="2"/>
  <c r="AZ210" i="2"/>
  <c r="BA210" i="2"/>
  <c r="BB210" i="2"/>
  <c r="BC210" i="2"/>
  <c r="BD210" i="2"/>
  <c r="BE210" i="2"/>
  <c r="BF210" i="2"/>
  <c r="BG210" i="2"/>
  <c r="BH210" i="2"/>
  <c r="BI210" i="2"/>
  <c r="BJ210" i="2"/>
  <c r="BK210" i="2"/>
  <c r="BL210" i="2"/>
  <c r="BM210" i="2"/>
  <c r="BN210" i="2"/>
  <c r="AJ211" i="2"/>
  <c r="AK211" i="2"/>
  <c r="AL211" i="2"/>
  <c r="AM211" i="2"/>
  <c r="AN211" i="2"/>
  <c r="AO211" i="2"/>
  <c r="AP211" i="2"/>
  <c r="AQ211" i="2"/>
  <c r="AR211" i="2"/>
  <c r="AS211" i="2"/>
  <c r="AT211" i="2"/>
  <c r="AU211" i="2"/>
  <c r="AV211" i="2"/>
  <c r="AW211" i="2"/>
  <c r="AX211" i="2"/>
  <c r="BO211" i="2" s="1"/>
  <c r="AY211" i="2"/>
  <c r="AZ211" i="2"/>
  <c r="BA211" i="2"/>
  <c r="BB211" i="2"/>
  <c r="BC211" i="2"/>
  <c r="BD211" i="2"/>
  <c r="BE211" i="2"/>
  <c r="BF211" i="2"/>
  <c r="BG211" i="2"/>
  <c r="BH211" i="2"/>
  <c r="BI211" i="2"/>
  <c r="BJ211" i="2"/>
  <c r="BK211" i="2"/>
  <c r="BL211" i="2"/>
  <c r="BM211" i="2"/>
  <c r="BN211" i="2"/>
  <c r="AJ212" i="2"/>
  <c r="AK212" i="2"/>
  <c r="AL212" i="2"/>
  <c r="AM212" i="2"/>
  <c r="AN212" i="2"/>
  <c r="AO212" i="2"/>
  <c r="AP212" i="2"/>
  <c r="AQ212" i="2"/>
  <c r="AR212" i="2"/>
  <c r="AS212" i="2"/>
  <c r="AT212" i="2"/>
  <c r="AU212" i="2"/>
  <c r="AV212" i="2"/>
  <c r="AW212" i="2"/>
  <c r="AX212" i="2"/>
  <c r="BO212" i="2" s="1"/>
  <c r="AY212" i="2"/>
  <c r="AZ212" i="2"/>
  <c r="BA212" i="2"/>
  <c r="BB212" i="2"/>
  <c r="BC212" i="2"/>
  <c r="BD212" i="2"/>
  <c r="BE212" i="2"/>
  <c r="BF212" i="2"/>
  <c r="BG212" i="2"/>
  <c r="BH212" i="2"/>
  <c r="BI212" i="2"/>
  <c r="BJ212" i="2"/>
  <c r="BK212" i="2"/>
  <c r="BL212" i="2"/>
  <c r="BM212" i="2"/>
  <c r="BN212" i="2"/>
  <c r="AJ213" i="2"/>
  <c r="AK213" i="2"/>
  <c r="AL213" i="2"/>
  <c r="AM213" i="2"/>
  <c r="AN213" i="2"/>
  <c r="AO213" i="2"/>
  <c r="AP213" i="2"/>
  <c r="AQ213" i="2"/>
  <c r="AR213" i="2"/>
  <c r="AS213" i="2"/>
  <c r="AT213" i="2"/>
  <c r="AU213" i="2"/>
  <c r="AV213" i="2"/>
  <c r="AW213" i="2"/>
  <c r="AX213" i="2"/>
  <c r="BO213" i="2" s="1"/>
  <c r="AY213" i="2"/>
  <c r="AZ213" i="2"/>
  <c r="BA213" i="2"/>
  <c r="BB213" i="2"/>
  <c r="BC213" i="2"/>
  <c r="BD213" i="2"/>
  <c r="BE213" i="2"/>
  <c r="BF213" i="2"/>
  <c r="BG213" i="2"/>
  <c r="BH213" i="2"/>
  <c r="BI213" i="2"/>
  <c r="BJ213" i="2"/>
  <c r="BK213" i="2"/>
  <c r="BL213" i="2"/>
  <c r="BM213" i="2"/>
  <c r="BN213" i="2"/>
  <c r="AJ214" i="2"/>
  <c r="AK214" i="2"/>
  <c r="AL214" i="2"/>
  <c r="AM214" i="2"/>
  <c r="AN214" i="2"/>
  <c r="AO214" i="2"/>
  <c r="AP214" i="2"/>
  <c r="AQ214" i="2"/>
  <c r="AR214" i="2"/>
  <c r="AS214" i="2"/>
  <c r="AT214" i="2"/>
  <c r="AU214" i="2"/>
  <c r="AV214" i="2"/>
  <c r="AW214" i="2"/>
  <c r="AX214" i="2"/>
  <c r="BO214" i="2" s="1"/>
  <c r="AY214" i="2"/>
  <c r="AZ214" i="2"/>
  <c r="BA214" i="2"/>
  <c r="BB214" i="2"/>
  <c r="BC214" i="2"/>
  <c r="BD214" i="2"/>
  <c r="BE214" i="2"/>
  <c r="BF214" i="2"/>
  <c r="BG214" i="2"/>
  <c r="BH214" i="2"/>
  <c r="BI214" i="2"/>
  <c r="BJ214" i="2"/>
  <c r="BK214" i="2"/>
  <c r="BL214" i="2"/>
  <c r="BM214" i="2"/>
  <c r="BN214" i="2"/>
  <c r="AJ215" i="2"/>
  <c r="AK215" i="2"/>
  <c r="AL215" i="2"/>
  <c r="AM215" i="2"/>
  <c r="AN215" i="2"/>
  <c r="AO215" i="2"/>
  <c r="AP215" i="2"/>
  <c r="AQ215" i="2"/>
  <c r="AR215" i="2"/>
  <c r="AS215" i="2"/>
  <c r="AT215" i="2"/>
  <c r="AU215" i="2"/>
  <c r="AV215" i="2"/>
  <c r="AW215" i="2"/>
  <c r="AX215" i="2"/>
  <c r="BO215" i="2" s="1"/>
  <c r="AY215" i="2"/>
  <c r="AZ215" i="2"/>
  <c r="BA215" i="2"/>
  <c r="BB215" i="2"/>
  <c r="BC215" i="2"/>
  <c r="BD215" i="2"/>
  <c r="BE215" i="2"/>
  <c r="BF215" i="2"/>
  <c r="BG215" i="2"/>
  <c r="BH215" i="2"/>
  <c r="BI215" i="2"/>
  <c r="BJ215" i="2"/>
  <c r="BK215" i="2"/>
  <c r="BL215" i="2"/>
  <c r="BM215" i="2"/>
  <c r="BN215" i="2"/>
  <c r="AJ216" i="2"/>
  <c r="AK216" i="2"/>
  <c r="AL216" i="2"/>
  <c r="AM216" i="2"/>
  <c r="AN216" i="2"/>
  <c r="AO216" i="2"/>
  <c r="AP216" i="2"/>
  <c r="AQ216" i="2"/>
  <c r="AR216" i="2"/>
  <c r="AS216" i="2"/>
  <c r="AT216" i="2"/>
  <c r="AU216" i="2"/>
  <c r="AV216" i="2"/>
  <c r="AW216" i="2"/>
  <c r="AX216" i="2"/>
  <c r="BO216" i="2" s="1"/>
  <c r="AY216" i="2"/>
  <c r="AZ216" i="2"/>
  <c r="BA216" i="2"/>
  <c r="BB216" i="2"/>
  <c r="BC216" i="2"/>
  <c r="BD216" i="2"/>
  <c r="BE216" i="2"/>
  <c r="BF216" i="2"/>
  <c r="BG216" i="2"/>
  <c r="BH216" i="2"/>
  <c r="BI216" i="2"/>
  <c r="BJ216" i="2"/>
  <c r="BK216" i="2"/>
  <c r="BL216" i="2"/>
  <c r="BM216" i="2"/>
  <c r="BN216" i="2"/>
  <c r="AJ217" i="2"/>
  <c r="AK217" i="2"/>
  <c r="AL217" i="2"/>
  <c r="AM217" i="2"/>
  <c r="AN217" i="2"/>
  <c r="AO217" i="2"/>
  <c r="AP217" i="2"/>
  <c r="AQ217" i="2"/>
  <c r="AR217" i="2"/>
  <c r="AS217" i="2"/>
  <c r="AT217" i="2"/>
  <c r="AU217" i="2"/>
  <c r="AV217" i="2"/>
  <c r="AW217" i="2"/>
  <c r="AX217" i="2"/>
  <c r="BO217" i="2" s="1"/>
  <c r="AY217" i="2"/>
  <c r="AZ217" i="2"/>
  <c r="BA217" i="2"/>
  <c r="BB217" i="2"/>
  <c r="BC217" i="2"/>
  <c r="BD217" i="2"/>
  <c r="BE217" i="2"/>
  <c r="BF217" i="2"/>
  <c r="BG217" i="2"/>
  <c r="BH217" i="2"/>
  <c r="BI217" i="2"/>
  <c r="BJ217" i="2"/>
  <c r="BK217" i="2"/>
  <c r="BL217" i="2"/>
  <c r="BM217" i="2"/>
  <c r="BN217" i="2"/>
  <c r="AJ218" i="2"/>
  <c r="AK218" i="2"/>
  <c r="AL218" i="2"/>
  <c r="AM218" i="2"/>
  <c r="AN218" i="2"/>
  <c r="AO218" i="2"/>
  <c r="AP218" i="2"/>
  <c r="AQ218" i="2"/>
  <c r="AR218" i="2"/>
  <c r="AS218" i="2"/>
  <c r="AT218" i="2"/>
  <c r="AU218" i="2"/>
  <c r="AV218" i="2"/>
  <c r="AW218" i="2"/>
  <c r="AX218" i="2"/>
  <c r="BO218" i="2" s="1"/>
  <c r="AY218" i="2"/>
  <c r="AZ218" i="2"/>
  <c r="BA218" i="2"/>
  <c r="BB218" i="2"/>
  <c r="BC218" i="2"/>
  <c r="BD218" i="2"/>
  <c r="BE218" i="2"/>
  <c r="BF218" i="2"/>
  <c r="BG218" i="2"/>
  <c r="BH218" i="2"/>
  <c r="BI218" i="2"/>
  <c r="BJ218" i="2"/>
  <c r="BK218" i="2"/>
  <c r="BL218" i="2"/>
  <c r="BM218" i="2"/>
  <c r="BN218" i="2"/>
  <c r="AJ219" i="2"/>
  <c r="AK219" i="2"/>
  <c r="AL219" i="2"/>
  <c r="AM219" i="2"/>
  <c r="AN219" i="2"/>
  <c r="AO219" i="2"/>
  <c r="AP219" i="2"/>
  <c r="AQ219" i="2"/>
  <c r="AR219" i="2"/>
  <c r="AS219" i="2"/>
  <c r="AT219" i="2"/>
  <c r="AU219" i="2"/>
  <c r="AV219" i="2"/>
  <c r="AW219" i="2"/>
  <c r="AX219" i="2"/>
  <c r="BO219" i="2" s="1"/>
  <c r="AY219" i="2"/>
  <c r="AZ219" i="2"/>
  <c r="BA219" i="2"/>
  <c r="BB219" i="2"/>
  <c r="BC219" i="2"/>
  <c r="BD219" i="2"/>
  <c r="BE219" i="2"/>
  <c r="BF219" i="2"/>
  <c r="BG219" i="2"/>
  <c r="BH219" i="2"/>
  <c r="BI219" i="2"/>
  <c r="BJ219" i="2"/>
  <c r="BK219" i="2"/>
  <c r="BL219" i="2"/>
  <c r="BM219" i="2"/>
  <c r="BN219" i="2"/>
  <c r="AJ220" i="2"/>
  <c r="AK220" i="2"/>
  <c r="AL220" i="2"/>
  <c r="AM220" i="2"/>
  <c r="AN220" i="2"/>
  <c r="AO220" i="2"/>
  <c r="AP220" i="2"/>
  <c r="AQ220" i="2"/>
  <c r="AR220" i="2"/>
  <c r="AS220" i="2"/>
  <c r="AT220" i="2"/>
  <c r="AU220" i="2"/>
  <c r="AV220" i="2"/>
  <c r="AW220" i="2"/>
  <c r="AX220" i="2"/>
  <c r="BO220" i="2" s="1"/>
  <c r="AY220" i="2"/>
  <c r="AZ220" i="2"/>
  <c r="BA220" i="2"/>
  <c r="BB220" i="2"/>
  <c r="BC220" i="2"/>
  <c r="BD220" i="2"/>
  <c r="BE220" i="2"/>
  <c r="BF220" i="2"/>
  <c r="BG220" i="2"/>
  <c r="BH220" i="2"/>
  <c r="BI220" i="2"/>
  <c r="BJ220" i="2"/>
  <c r="BK220" i="2"/>
  <c r="BL220" i="2"/>
  <c r="BM220" i="2"/>
  <c r="BN220" i="2"/>
  <c r="AJ221" i="2"/>
  <c r="AK221" i="2"/>
  <c r="AL221" i="2"/>
  <c r="AM221" i="2"/>
  <c r="AN221" i="2"/>
  <c r="AO221" i="2"/>
  <c r="AP221" i="2"/>
  <c r="AQ221" i="2"/>
  <c r="AR221" i="2"/>
  <c r="AS221" i="2"/>
  <c r="AT221" i="2"/>
  <c r="AU221" i="2"/>
  <c r="AV221" i="2"/>
  <c r="AW221" i="2"/>
  <c r="AX221" i="2"/>
  <c r="BO221" i="2" s="1"/>
  <c r="AY221" i="2"/>
  <c r="AZ221" i="2"/>
  <c r="BA221" i="2"/>
  <c r="BB221" i="2"/>
  <c r="BC221" i="2"/>
  <c r="BD221" i="2"/>
  <c r="BE221" i="2"/>
  <c r="BF221" i="2"/>
  <c r="BG221" i="2"/>
  <c r="BH221" i="2"/>
  <c r="BI221" i="2"/>
  <c r="BJ221" i="2"/>
  <c r="BK221" i="2"/>
  <c r="BL221" i="2"/>
  <c r="BM221" i="2"/>
  <c r="BN221" i="2"/>
  <c r="AJ222" i="2"/>
  <c r="AK222" i="2"/>
  <c r="AL222" i="2"/>
  <c r="AM222" i="2"/>
  <c r="AN222" i="2"/>
  <c r="AO222" i="2"/>
  <c r="AP222" i="2"/>
  <c r="AQ222" i="2"/>
  <c r="AR222" i="2"/>
  <c r="AS222" i="2"/>
  <c r="AT222" i="2"/>
  <c r="AU222" i="2"/>
  <c r="AV222" i="2"/>
  <c r="AW222" i="2"/>
  <c r="AX222" i="2"/>
  <c r="BO222" i="2" s="1"/>
  <c r="AY222" i="2"/>
  <c r="AZ222" i="2"/>
  <c r="BA222" i="2"/>
  <c r="BB222" i="2"/>
  <c r="BC222" i="2"/>
  <c r="BD222" i="2"/>
  <c r="BE222" i="2"/>
  <c r="BF222" i="2"/>
  <c r="BG222" i="2"/>
  <c r="BH222" i="2"/>
  <c r="BI222" i="2"/>
  <c r="BJ222" i="2"/>
  <c r="BK222" i="2"/>
  <c r="BL222" i="2"/>
  <c r="BM222" i="2"/>
  <c r="BN222" i="2"/>
  <c r="AJ223" i="2"/>
  <c r="AK223" i="2"/>
  <c r="AL223" i="2"/>
  <c r="AM223" i="2"/>
  <c r="AN223" i="2"/>
  <c r="AO223" i="2"/>
  <c r="AP223" i="2"/>
  <c r="AQ223" i="2"/>
  <c r="AR223" i="2"/>
  <c r="AS223" i="2"/>
  <c r="AT223" i="2"/>
  <c r="AU223" i="2"/>
  <c r="AV223" i="2"/>
  <c r="AW223" i="2"/>
  <c r="AX223" i="2"/>
  <c r="BO223" i="2" s="1"/>
  <c r="AY223" i="2"/>
  <c r="AZ223" i="2"/>
  <c r="BA223" i="2"/>
  <c r="BB223" i="2"/>
  <c r="BC223" i="2"/>
  <c r="BD223" i="2"/>
  <c r="BE223" i="2"/>
  <c r="BF223" i="2"/>
  <c r="BG223" i="2"/>
  <c r="BH223" i="2"/>
  <c r="BI223" i="2"/>
  <c r="BJ223" i="2"/>
  <c r="BK223" i="2"/>
  <c r="BL223" i="2"/>
  <c r="BM223" i="2"/>
  <c r="BN223" i="2"/>
  <c r="AJ224" i="2"/>
  <c r="AK224" i="2"/>
  <c r="AL224" i="2"/>
  <c r="AM224" i="2"/>
  <c r="AN224" i="2"/>
  <c r="AO224" i="2"/>
  <c r="AP224" i="2"/>
  <c r="AQ224" i="2"/>
  <c r="AR224" i="2"/>
  <c r="AS224" i="2"/>
  <c r="AT224" i="2"/>
  <c r="AU224" i="2"/>
  <c r="AV224" i="2"/>
  <c r="AW224" i="2"/>
  <c r="AX224" i="2"/>
  <c r="BO224" i="2" s="1"/>
  <c r="AY224" i="2"/>
  <c r="AZ224" i="2"/>
  <c r="BA224" i="2"/>
  <c r="BB224" i="2"/>
  <c r="BC224" i="2"/>
  <c r="BD224" i="2"/>
  <c r="BE224" i="2"/>
  <c r="BF224" i="2"/>
  <c r="BG224" i="2"/>
  <c r="BH224" i="2"/>
  <c r="BI224" i="2"/>
  <c r="BJ224" i="2"/>
  <c r="BK224" i="2"/>
  <c r="BL224" i="2"/>
  <c r="BM224" i="2"/>
  <c r="BN224" i="2"/>
  <c r="AJ225" i="2"/>
  <c r="AK225" i="2"/>
  <c r="AL225" i="2"/>
  <c r="AM225" i="2"/>
  <c r="AN225" i="2"/>
  <c r="AO225" i="2"/>
  <c r="AP225" i="2"/>
  <c r="AQ225" i="2"/>
  <c r="AR225" i="2"/>
  <c r="AS225" i="2"/>
  <c r="AT225" i="2"/>
  <c r="AU225" i="2"/>
  <c r="AV225" i="2"/>
  <c r="AW225" i="2"/>
  <c r="AX225" i="2"/>
  <c r="BO225" i="2" s="1"/>
  <c r="AY225" i="2"/>
  <c r="AZ225" i="2"/>
  <c r="BA225" i="2"/>
  <c r="BB225" i="2"/>
  <c r="BC225" i="2"/>
  <c r="BD225" i="2"/>
  <c r="BE225" i="2"/>
  <c r="BF225" i="2"/>
  <c r="BG225" i="2"/>
  <c r="BH225" i="2"/>
  <c r="BI225" i="2"/>
  <c r="BJ225" i="2"/>
  <c r="BK225" i="2"/>
  <c r="BL225" i="2"/>
  <c r="BM225" i="2"/>
  <c r="BN225" i="2"/>
  <c r="AJ226" i="2"/>
  <c r="AK226" i="2"/>
  <c r="AL226" i="2"/>
  <c r="AM226" i="2"/>
  <c r="AN226" i="2"/>
  <c r="AO226" i="2"/>
  <c r="AP226" i="2"/>
  <c r="AQ226" i="2"/>
  <c r="AR226" i="2"/>
  <c r="AS226" i="2"/>
  <c r="AT226" i="2"/>
  <c r="AU226" i="2"/>
  <c r="AV226" i="2"/>
  <c r="AW226" i="2"/>
  <c r="AX226" i="2"/>
  <c r="BO226" i="2" s="1"/>
  <c r="AY226" i="2"/>
  <c r="AZ226" i="2"/>
  <c r="BA226" i="2"/>
  <c r="BB226" i="2"/>
  <c r="BC226" i="2"/>
  <c r="BD226" i="2"/>
  <c r="BE226" i="2"/>
  <c r="BF226" i="2"/>
  <c r="BG226" i="2"/>
  <c r="BH226" i="2"/>
  <c r="BI226" i="2"/>
  <c r="BJ226" i="2"/>
  <c r="BK226" i="2"/>
  <c r="BL226" i="2"/>
  <c r="BM226" i="2"/>
  <c r="BN226" i="2"/>
  <c r="AJ27" i="2"/>
  <c r="AK27" i="2"/>
  <c r="AL27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BO27" i="2" s="1"/>
  <c r="BP27" i="2" s="1"/>
  <c r="AY27" i="2"/>
  <c r="AZ27" i="2"/>
  <c r="BA27" i="2"/>
  <c r="BB27" i="2"/>
  <c r="BC27" i="2"/>
  <c r="BD27" i="2"/>
  <c r="BE27" i="2"/>
  <c r="BF27" i="2"/>
  <c r="BG27" i="2"/>
  <c r="BH27" i="2"/>
  <c r="BI27" i="2"/>
  <c r="BJ27" i="2"/>
  <c r="BK27" i="2"/>
  <c r="BL27" i="2"/>
  <c r="BM27" i="2"/>
  <c r="BN27" i="2"/>
  <c r="AJ28" i="2"/>
  <c r="AK28" i="2"/>
  <c r="AL28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BO28" i="2" s="1"/>
  <c r="BP28" i="2" s="1"/>
  <c r="AY28" i="2"/>
  <c r="AZ28" i="2"/>
  <c r="BA28" i="2"/>
  <c r="BB28" i="2"/>
  <c r="BC28" i="2"/>
  <c r="BD28" i="2"/>
  <c r="BE28" i="2"/>
  <c r="BF28" i="2"/>
  <c r="BG28" i="2"/>
  <c r="BH28" i="2"/>
  <c r="BI28" i="2"/>
  <c r="BJ28" i="2"/>
  <c r="BK28" i="2"/>
  <c r="BL28" i="2"/>
  <c r="BM28" i="2"/>
  <c r="BN28" i="2"/>
  <c r="AJ29" i="2"/>
  <c r="AK29" i="2"/>
  <c r="AL29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BO29" i="2" s="1"/>
  <c r="BP29" i="2" s="1"/>
  <c r="AY29" i="2"/>
  <c r="AZ29" i="2"/>
  <c r="BA29" i="2"/>
  <c r="BB29" i="2"/>
  <c r="BC29" i="2"/>
  <c r="BD29" i="2"/>
  <c r="BE29" i="2"/>
  <c r="BF29" i="2"/>
  <c r="BG29" i="2"/>
  <c r="BH29" i="2"/>
  <c r="BI29" i="2"/>
  <c r="BJ29" i="2"/>
  <c r="BK29" i="2"/>
  <c r="BL29" i="2"/>
  <c r="BM29" i="2"/>
  <c r="BN29" i="2"/>
  <c r="AJ30" i="2"/>
  <c r="AK30" i="2"/>
  <c r="AL30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BO30" i="2" s="1"/>
  <c r="BP30" i="2" s="1"/>
  <c r="AY30" i="2"/>
  <c r="AZ30" i="2"/>
  <c r="BA30" i="2"/>
  <c r="BB30" i="2"/>
  <c r="BC30" i="2"/>
  <c r="BD30" i="2"/>
  <c r="BE30" i="2"/>
  <c r="BF30" i="2"/>
  <c r="BG30" i="2"/>
  <c r="BH30" i="2"/>
  <c r="BI30" i="2"/>
  <c r="BJ30" i="2"/>
  <c r="BK30" i="2"/>
  <c r="BL30" i="2"/>
  <c r="BM30" i="2"/>
  <c r="BN30" i="2"/>
  <c r="AJ31" i="2"/>
  <c r="AK31" i="2"/>
  <c r="AL31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BO31" i="2" s="1"/>
  <c r="BP31" i="2" s="1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L31" i="2"/>
  <c r="BM31" i="2"/>
  <c r="BN31" i="2"/>
  <c r="AJ32" i="2"/>
  <c r="AK32" i="2"/>
  <c r="AL32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BO32" i="2" s="1"/>
  <c r="BP32" i="2" s="1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M32" i="2"/>
  <c r="BN32" i="2"/>
  <c r="AJ38" i="2"/>
  <c r="AK38" i="2"/>
  <c r="AL38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BO38" i="2" s="1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AJ39" i="2"/>
  <c r="AK39" i="2"/>
  <c r="AL39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BO39" i="2" s="1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AJ40" i="2"/>
  <c r="AK40" i="2"/>
  <c r="AL40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BO40" i="2" s="1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BO41" i="2" s="1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BO42" i="2" s="1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AJ43" i="2"/>
  <c r="AK43" i="2"/>
  <c r="AL43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BO43" i="2" s="1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BO44" i="2" s="1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AJ45" i="2"/>
  <c r="AK45" i="2"/>
  <c r="AL45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BO45" i="2" s="1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AJ46" i="2"/>
  <c r="AK46" i="2"/>
  <c r="AL46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BO46" i="2" s="1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AJ47" i="2"/>
  <c r="AK47" i="2"/>
  <c r="AL47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BO47" i="2" s="1"/>
  <c r="BP47" i="2" s="1"/>
  <c r="BQ47" i="2" s="1"/>
  <c r="BT48" i="2" s="1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AJ48" i="2"/>
  <c r="AK48" i="2"/>
  <c r="AL48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BO48" i="2" s="1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AJ49" i="2"/>
  <c r="AK49" i="2"/>
  <c r="AL49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BO49" i="2" s="1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AJ50" i="2"/>
  <c r="AK50" i="2"/>
  <c r="AL50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BO50" i="2" s="1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AJ51" i="2"/>
  <c r="AK51" i="2"/>
  <c r="AL51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BO51" i="2" s="1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AJ52" i="2"/>
  <c r="AK52" i="2"/>
  <c r="AL52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BO52" i="2" s="1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AJ53" i="2"/>
  <c r="AK53" i="2"/>
  <c r="AL53" i="2"/>
  <c r="AM53" i="2"/>
  <c r="AN53" i="2"/>
  <c r="AO53" i="2"/>
  <c r="AP53" i="2"/>
  <c r="AQ53" i="2"/>
  <c r="AR53" i="2"/>
  <c r="AS53" i="2"/>
  <c r="AT53" i="2"/>
  <c r="AU53" i="2"/>
  <c r="AV53" i="2"/>
  <c r="AW53" i="2"/>
  <c r="AX53" i="2"/>
  <c r="BO53" i="2" s="1"/>
  <c r="AY53" i="2"/>
  <c r="AZ53" i="2"/>
  <c r="BA53" i="2"/>
  <c r="BB53" i="2"/>
  <c r="BC53" i="2"/>
  <c r="BD53" i="2"/>
  <c r="BE53" i="2"/>
  <c r="BF53" i="2"/>
  <c r="BG53" i="2"/>
  <c r="BH53" i="2"/>
  <c r="BI53" i="2"/>
  <c r="BJ53" i="2"/>
  <c r="BK53" i="2"/>
  <c r="BL53" i="2"/>
  <c r="BM53" i="2"/>
  <c r="BN53" i="2"/>
  <c r="AJ54" i="2"/>
  <c r="AK54" i="2"/>
  <c r="AL54" i="2"/>
  <c r="AM54" i="2"/>
  <c r="AN54" i="2"/>
  <c r="AO54" i="2"/>
  <c r="AP54" i="2"/>
  <c r="AQ54" i="2"/>
  <c r="AR54" i="2"/>
  <c r="AS54" i="2"/>
  <c r="AT54" i="2"/>
  <c r="AU54" i="2"/>
  <c r="AV54" i="2"/>
  <c r="AW54" i="2"/>
  <c r="AX54" i="2"/>
  <c r="BO54" i="2" s="1"/>
  <c r="AY54" i="2"/>
  <c r="AZ54" i="2"/>
  <c r="BA54" i="2"/>
  <c r="BB54" i="2"/>
  <c r="BC54" i="2"/>
  <c r="BD54" i="2"/>
  <c r="BE54" i="2"/>
  <c r="BF54" i="2"/>
  <c r="BG54" i="2"/>
  <c r="BH54" i="2"/>
  <c r="BI54" i="2"/>
  <c r="BJ54" i="2"/>
  <c r="BK54" i="2"/>
  <c r="BL54" i="2"/>
  <c r="BM54" i="2"/>
  <c r="BN54" i="2"/>
  <c r="AJ55" i="2"/>
  <c r="AK55" i="2"/>
  <c r="AL55" i="2"/>
  <c r="AM55" i="2"/>
  <c r="AN55" i="2"/>
  <c r="AO55" i="2"/>
  <c r="AP55" i="2"/>
  <c r="AQ55" i="2"/>
  <c r="AR55" i="2"/>
  <c r="AS55" i="2"/>
  <c r="AT55" i="2"/>
  <c r="AU55" i="2"/>
  <c r="AV55" i="2"/>
  <c r="AW55" i="2"/>
  <c r="AX55" i="2"/>
  <c r="BO55" i="2" s="1"/>
  <c r="AY55" i="2"/>
  <c r="AZ55" i="2"/>
  <c r="BA55" i="2"/>
  <c r="BB55" i="2"/>
  <c r="BC55" i="2"/>
  <c r="BD55" i="2"/>
  <c r="BE55" i="2"/>
  <c r="BF55" i="2"/>
  <c r="BG55" i="2"/>
  <c r="BH55" i="2"/>
  <c r="BI55" i="2"/>
  <c r="BJ55" i="2"/>
  <c r="BK55" i="2"/>
  <c r="BL55" i="2"/>
  <c r="BM55" i="2"/>
  <c r="BN55" i="2"/>
  <c r="AJ56" i="2"/>
  <c r="AK56" i="2"/>
  <c r="AL56" i="2"/>
  <c r="AM56" i="2"/>
  <c r="AN56" i="2"/>
  <c r="AO56" i="2"/>
  <c r="AP56" i="2"/>
  <c r="AQ56" i="2"/>
  <c r="AR56" i="2"/>
  <c r="AS56" i="2"/>
  <c r="AT56" i="2"/>
  <c r="AU56" i="2"/>
  <c r="AV56" i="2"/>
  <c r="AW56" i="2"/>
  <c r="AX56" i="2"/>
  <c r="BO56" i="2" s="1"/>
  <c r="AY56" i="2"/>
  <c r="AZ56" i="2"/>
  <c r="BA56" i="2"/>
  <c r="BB56" i="2"/>
  <c r="BC56" i="2"/>
  <c r="BD56" i="2"/>
  <c r="BE56" i="2"/>
  <c r="BF56" i="2"/>
  <c r="BG56" i="2"/>
  <c r="BH56" i="2"/>
  <c r="BI56" i="2"/>
  <c r="BJ56" i="2"/>
  <c r="BK56" i="2"/>
  <c r="BL56" i="2"/>
  <c r="BM56" i="2"/>
  <c r="BN56" i="2"/>
  <c r="AJ57" i="2"/>
  <c r="AK57" i="2"/>
  <c r="AL57" i="2"/>
  <c r="AM57" i="2"/>
  <c r="AN57" i="2"/>
  <c r="AO57" i="2"/>
  <c r="AP57" i="2"/>
  <c r="AQ57" i="2"/>
  <c r="AR57" i="2"/>
  <c r="AS57" i="2"/>
  <c r="AT57" i="2"/>
  <c r="AU57" i="2"/>
  <c r="AV57" i="2"/>
  <c r="AW57" i="2"/>
  <c r="AX57" i="2"/>
  <c r="BO57" i="2" s="1"/>
  <c r="AY57" i="2"/>
  <c r="AZ57" i="2"/>
  <c r="BA57" i="2"/>
  <c r="BB57" i="2"/>
  <c r="BC57" i="2"/>
  <c r="BD57" i="2"/>
  <c r="BE57" i="2"/>
  <c r="BF57" i="2"/>
  <c r="BG57" i="2"/>
  <c r="BH57" i="2"/>
  <c r="BI57" i="2"/>
  <c r="BJ57" i="2"/>
  <c r="BK57" i="2"/>
  <c r="BL57" i="2"/>
  <c r="BM57" i="2"/>
  <c r="BN57" i="2"/>
  <c r="AJ58" i="2"/>
  <c r="AK58" i="2"/>
  <c r="AL58" i="2"/>
  <c r="AM58" i="2"/>
  <c r="AN58" i="2"/>
  <c r="AO58" i="2"/>
  <c r="AP58" i="2"/>
  <c r="AQ58" i="2"/>
  <c r="AR58" i="2"/>
  <c r="AS58" i="2"/>
  <c r="AT58" i="2"/>
  <c r="AU58" i="2"/>
  <c r="AV58" i="2"/>
  <c r="AW58" i="2"/>
  <c r="AX58" i="2"/>
  <c r="BO58" i="2" s="1"/>
  <c r="AY58" i="2"/>
  <c r="AZ58" i="2"/>
  <c r="BA58" i="2"/>
  <c r="BB58" i="2"/>
  <c r="BC58" i="2"/>
  <c r="BD58" i="2"/>
  <c r="BE58" i="2"/>
  <c r="BF58" i="2"/>
  <c r="BG58" i="2"/>
  <c r="BH58" i="2"/>
  <c r="BI58" i="2"/>
  <c r="BJ58" i="2"/>
  <c r="BK58" i="2"/>
  <c r="BL58" i="2"/>
  <c r="BM58" i="2"/>
  <c r="BN58" i="2"/>
  <c r="AJ59" i="2"/>
  <c r="AK59" i="2"/>
  <c r="AL59" i="2"/>
  <c r="AM59" i="2"/>
  <c r="AN59" i="2"/>
  <c r="AO59" i="2"/>
  <c r="AP59" i="2"/>
  <c r="AQ59" i="2"/>
  <c r="AR59" i="2"/>
  <c r="AS59" i="2"/>
  <c r="AT59" i="2"/>
  <c r="AU59" i="2"/>
  <c r="AV59" i="2"/>
  <c r="AW59" i="2"/>
  <c r="AX59" i="2"/>
  <c r="BO59" i="2" s="1"/>
  <c r="AY59" i="2"/>
  <c r="AZ59" i="2"/>
  <c r="BA59" i="2"/>
  <c r="BB59" i="2"/>
  <c r="BC59" i="2"/>
  <c r="BD59" i="2"/>
  <c r="BE59" i="2"/>
  <c r="BF59" i="2"/>
  <c r="BG59" i="2"/>
  <c r="BH59" i="2"/>
  <c r="BI59" i="2"/>
  <c r="BJ59" i="2"/>
  <c r="BK59" i="2"/>
  <c r="BL59" i="2"/>
  <c r="BM59" i="2"/>
  <c r="BN59" i="2"/>
  <c r="AJ60" i="2"/>
  <c r="AK60" i="2"/>
  <c r="AL60" i="2"/>
  <c r="AM60" i="2"/>
  <c r="AN60" i="2"/>
  <c r="AO60" i="2"/>
  <c r="AP60" i="2"/>
  <c r="AQ60" i="2"/>
  <c r="AR60" i="2"/>
  <c r="AS60" i="2"/>
  <c r="AT60" i="2"/>
  <c r="AU60" i="2"/>
  <c r="AV60" i="2"/>
  <c r="AW60" i="2"/>
  <c r="AX60" i="2"/>
  <c r="BO60" i="2" s="1"/>
  <c r="AY60" i="2"/>
  <c r="AZ60" i="2"/>
  <c r="BA60" i="2"/>
  <c r="BB60" i="2"/>
  <c r="BC60" i="2"/>
  <c r="BD60" i="2"/>
  <c r="BE60" i="2"/>
  <c r="BF60" i="2"/>
  <c r="BG60" i="2"/>
  <c r="BH60" i="2"/>
  <c r="BI60" i="2"/>
  <c r="BJ60" i="2"/>
  <c r="BK60" i="2"/>
  <c r="BL60" i="2"/>
  <c r="BM60" i="2"/>
  <c r="BN60" i="2"/>
  <c r="AJ61" i="2"/>
  <c r="AK61" i="2"/>
  <c r="AL61" i="2"/>
  <c r="AM61" i="2"/>
  <c r="AN61" i="2"/>
  <c r="AO61" i="2"/>
  <c r="AP61" i="2"/>
  <c r="AQ61" i="2"/>
  <c r="AR61" i="2"/>
  <c r="AS61" i="2"/>
  <c r="AT61" i="2"/>
  <c r="AU61" i="2"/>
  <c r="AV61" i="2"/>
  <c r="AW61" i="2"/>
  <c r="AX61" i="2"/>
  <c r="BO61" i="2" s="1"/>
  <c r="AY61" i="2"/>
  <c r="AZ61" i="2"/>
  <c r="BA61" i="2"/>
  <c r="BB61" i="2"/>
  <c r="BC61" i="2"/>
  <c r="BD61" i="2"/>
  <c r="BE61" i="2"/>
  <c r="BF61" i="2"/>
  <c r="BG61" i="2"/>
  <c r="BH61" i="2"/>
  <c r="BI61" i="2"/>
  <c r="BJ61" i="2"/>
  <c r="BK61" i="2"/>
  <c r="BL61" i="2"/>
  <c r="BM61" i="2"/>
  <c r="BN61" i="2"/>
  <c r="AJ62" i="2"/>
  <c r="AK62" i="2"/>
  <c r="AL62" i="2"/>
  <c r="AM62" i="2"/>
  <c r="AN62" i="2"/>
  <c r="AO62" i="2"/>
  <c r="AP62" i="2"/>
  <c r="AQ62" i="2"/>
  <c r="AR62" i="2"/>
  <c r="AS62" i="2"/>
  <c r="AT62" i="2"/>
  <c r="AU62" i="2"/>
  <c r="AV62" i="2"/>
  <c r="AW62" i="2"/>
  <c r="AX62" i="2"/>
  <c r="BO62" i="2" s="1"/>
  <c r="AY62" i="2"/>
  <c r="AZ62" i="2"/>
  <c r="BA62" i="2"/>
  <c r="BB62" i="2"/>
  <c r="BC62" i="2"/>
  <c r="BD62" i="2"/>
  <c r="BE62" i="2"/>
  <c r="BF62" i="2"/>
  <c r="BG62" i="2"/>
  <c r="BH62" i="2"/>
  <c r="BI62" i="2"/>
  <c r="BJ62" i="2"/>
  <c r="BK62" i="2"/>
  <c r="BL62" i="2"/>
  <c r="BM62" i="2"/>
  <c r="BN62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BO63" i="2" s="1"/>
  <c r="AY63" i="2"/>
  <c r="AZ63" i="2"/>
  <c r="BA63" i="2"/>
  <c r="BB63" i="2"/>
  <c r="BC63" i="2"/>
  <c r="BD63" i="2"/>
  <c r="BE63" i="2"/>
  <c r="BF63" i="2"/>
  <c r="BG63" i="2"/>
  <c r="BH63" i="2"/>
  <c r="BI63" i="2"/>
  <c r="BJ63" i="2"/>
  <c r="BK63" i="2"/>
  <c r="BL63" i="2"/>
  <c r="BM63" i="2"/>
  <c r="BN63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BO64" i="2" s="1"/>
  <c r="AY64" i="2"/>
  <c r="AZ64" i="2"/>
  <c r="BA64" i="2"/>
  <c r="BB64" i="2"/>
  <c r="BC64" i="2"/>
  <c r="BD64" i="2"/>
  <c r="BE64" i="2"/>
  <c r="BF64" i="2"/>
  <c r="BG64" i="2"/>
  <c r="BH64" i="2"/>
  <c r="BI64" i="2"/>
  <c r="BJ64" i="2"/>
  <c r="BK64" i="2"/>
  <c r="BL64" i="2"/>
  <c r="BM64" i="2"/>
  <c r="BN64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BO65" i="2" s="1"/>
  <c r="AY65" i="2"/>
  <c r="AZ65" i="2"/>
  <c r="BA65" i="2"/>
  <c r="BB65" i="2"/>
  <c r="BC65" i="2"/>
  <c r="BD65" i="2"/>
  <c r="BE65" i="2"/>
  <c r="BF65" i="2"/>
  <c r="BG65" i="2"/>
  <c r="BH65" i="2"/>
  <c r="BI65" i="2"/>
  <c r="BJ65" i="2"/>
  <c r="BK65" i="2"/>
  <c r="BL65" i="2"/>
  <c r="BM65" i="2"/>
  <c r="BN65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BO66" i="2" s="1"/>
  <c r="AY66" i="2"/>
  <c r="AZ66" i="2"/>
  <c r="BA66" i="2"/>
  <c r="BB66" i="2"/>
  <c r="BC66" i="2"/>
  <c r="BD66" i="2"/>
  <c r="BE66" i="2"/>
  <c r="BF66" i="2"/>
  <c r="BG66" i="2"/>
  <c r="BH66" i="2"/>
  <c r="BI66" i="2"/>
  <c r="BJ66" i="2"/>
  <c r="BK66" i="2"/>
  <c r="BL66" i="2"/>
  <c r="BM66" i="2"/>
  <c r="BN66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BO67" i="2" s="1"/>
  <c r="AY67" i="2"/>
  <c r="AZ67" i="2"/>
  <c r="BA67" i="2"/>
  <c r="BB67" i="2"/>
  <c r="BC67" i="2"/>
  <c r="BD67" i="2"/>
  <c r="BE67" i="2"/>
  <c r="BF67" i="2"/>
  <c r="BG67" i="2"/>
  <c r="BH67" i="2"/>
  <c r="BI67" i="2"/>
  <c r="BJ67" i="2"/>
  <c r="BK67" i="2"/>
  <c r="BL67" i="2"/>
  <c r="BM67" i="2"/>
  <c r="BN67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BO68" i="2" s="1"/>
  <c r="V34" i="4" s="1"/>
  <c r="AY68" i="2"/>
  <c r="AZ68" i="2"/>
  <c r="BA68" i="2"/>
  <c r="BB68" i="2"/>
  <c r="BC68" i="2"/>
  <c r="BD68" i="2"/>
  <c r="BE68" i="2"/>
  <c r="BF68" i="2"/>
  <c r="BG68" i="2"/>
  <c r="BH68" i="2"/>
  <c r="BI68" i="2"/>
  <c r="BJ68" i="2"/>
  <c r="BK68" i="2"/>
  <c r="BL68" i="2"/>
  <c r="BM68" i="2"/>
  <c r="BN68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BO69" i="2" s="1"/>
  <c r="V35" i="4" s="1"/>
  <c r="AY69" i="2"/>
  <c r="AZ69" i="2"/>
  <c r="BA69" i="2"/>
  <c r="BB69" i="2"/>
  <c r="BC69" i="2"/>
  <c r="BD69" i="2"/>
  <c r="BE69" i="2"/>
  <c r="BF69" i="2"/>
  <c r="BG69" i="2"/>
  <c r="BH69" i="2"/>
  <c r="BI69" i="2"/>
  <c r="BJ69" i="2"/>
  <c r="BK69" i="2"/>
  <c r="BL69" i="2"/>
  <c r="BM69" i="2"/>
  <c r="BN69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BO70" i="2" s="1"/>
  <c r="V36" i="4" s="1"/>
  <c r="AY70" i="2"/>
  <c r="AZ70" i="2"/>
  <c r="BA70" i="2"/>
  <c r="BB70" i="2"/>
  <c r="BC70" i="2"/>
  <c r="BD70" i="2"/>
  <c r="BE70" i="2"/>
  <c r="BF70" i="2"/>
  <c r="BG70" i="2"/>
  <c r="BH70" i="2"/>
  <c r="BI70" i="2"/>
  <c r="BJ70" i="2"/>
  <c r="BK70" i="2"/>
  <c r="BL70" i="2"/>
  <c r="BM70" i="2"/>
  <c r="BN70" i="2"/>
  <c r="AJ71" i="2"/>
  <c r="AK71" i="2"/>
  <c r="AL71" i="2"/>
  <c r="AM71" i="2"/>
  <c r="AN71" i="2"/>
  <c r="AO71" i="2"/>
  <c r="AP71" i="2"/>
  <c r="AQ71" i="2"/>
  <c r="AR71" i="2"/>
  <c r="AS71" i="2"/>
  <c r="AT71" i="2"/>
  <c r="AU71" i="2"/>
  <c r="AV71" i="2"/>
  <c r="AW71" i="2"/>
  <c r="AX71" i="2"/>
  <c r="BO71" i="2" s="1"/>
  <c r="V37" i="4" s="1"/>
  <c r="AY71" i="2"/>
  <c r="AZ71" i="2"/>
  <c r="BA71" i="2"/>
  <c r="BB71" i="2"/>
  <c r="BC71" i="2"/>
  <c r="BD71" i="2"/>
  <c r="BE71" i="2"/>
  <c r="BF71" i="2"/>
  <c r="BG71" i="2"/>
  <c r="BH71" i="2"/>
  <c r="BI71" i="2"/>
  <c r="BJ71" i="2"/>
  <c r="BK71" i="2"/>
  <c r="BL71" i="2"/>
  <c r="BM71" i="2"/>
  <c r="BN71" i="2"/>
  <c r="AJ72" i="2"/>
  <c r="AK72" i="2"/>
  <c r="AL72" i="2"/>
  <c r="AM72" i="2"/>
  <c r="AN72" i="2"/>
  <c r="AO72" i="2"/>
  <c r="AP72" i="2"/>
  <c r="AQ72" i="2"/>
  <c r="AR72" i="2"/>
  <c r="AS72" i="2"/>
  <c r="AT72" i="2"/>
  <c r="AU72" i="2"/>
  <c r="AV72" i="2"/>
  <c r="AW72" i="2"/>
  <c r="AX72" i="2"/>
  <c r="BO72" i="2" s="1"/>
  <c r="V38" i="4" s="1"/>
  <c r="AY72" i="2"/>
  <c r="AZ72" i="2"/>
  <c r="BA72" i="2"/>
  <c r="BB72" i="2"/>
  <c r="BC72" i="2"/>
  <c r="BD72" i="2"/>
  <c r="BE72" i="2"/>
  <c r="BF72" i="2"/>
  <c r="BG72" i="2"/>
  <c r="BH72" i="2"/>
  <c r="BI72" i="2"/>
  <c r="BJ72" i="2"/>
  <c r="BK72" i="2"/>
  <c r="BL72" i="2"/>
  <c r="BM72" i="2"/>
  <c r="BN72" i="2"/>
  <c r="AJ73" i="2"/>
  <c r="AK73" i="2"/>
  <c r="AL73" i="2"/>
  <c r="AM73" i="2"/>
  <c r="AN73" i="2"/>
  <c r="AO73" i="2"/>
  <c r="AP73" i="2"/>
  <c r="AQ73" i="2"/>
  <c r="AR73" i="2"/>
  <c r="AS73" i="2"/>
  <c r="AT73" i="2"/>
  <c r="AU73" i="2"/>
  <c r="AV73" i="2"/>
  <c r="AW73" i="2"/>
  <c r="AX73" i="2"/>
  <c r="BO73" i="2" s="1"/>
  <c r="V39" i="4" s="1"/>
  <c r="AY73" i="2"/>
  <c r="AZ73" i="2"/>
  <c r="BA73" i="2"/>
  <c r="BB73" i="2"/>
  <c r="BC73" i="2"/>
  <c r="BD73" i="2"/>
  <c r="BE73" i="2"/>
  <c r="BF73" i="2"/>
  <c r="BG73" i="2"/>
  <c r="BH73" i="2"/>
  <c r="BI73" i="2"/>
  <c r="BJ73" i="2"/>
  <c r="BK73" i="2"/>
  <c r="BL73" i="2"/>
  <c r="BM73" i="2"/>
  <c r="BN73" i="2"/>
  <c r="AS26" i="2"/>
  <c r="AT26" i="2"/>
  <c r="AU26" i="2"/>
  <c r="AV26" i="2"/>
  <c r="AW26" i="2"/>
  <c r="AX26" i="2"/>
  <c r="BO26" i="2" s="1"/>
  <c r="BP26" i="2" s="1"/>
  <c r="AY26" i="2"/>
  <c r="AZ26" i="2"/>
  <c r="BA26" i="2"/>
  <c r="BB26" i="2"/>
  <c r="BC26" i="2"/>
  <c r="BD26" i="2"/>
  <c r="BE26" i="2"/>
  <c r="BF26" i="2"/>
  <c r="BG26" i="2"/>
  <c r="BH26" i="2"/>
  <c r="BI26" i="2"/>
  <c r="BJ26" i="2"/>
  <c r="BK26" i="2"/>
  <c r="BL26" i="2"/>
  <c r="BM26" i="2"/>
  <c r="BN26" i="2"/>
  <c r="AR26" i="2"/>
  <c r="AK26" i="2"/>
  <c r="AL26" i="2"/>
  <c r="AM26" i="2"/>
  <c r="AN26" i="2"/>
  <c r="AO26" i="2"/>
  <c r="AP26" i="2"/>
  <c r="AQ26" i="2"/>
  <c r="AJ26" i="2"/>
  <c r="BP219" i="2" l="1"/>
  <c r="BQ219" i="2" s="1"/>
  <c r="P3" i="4"/>
  <c r="BP223" i="2"/>
  <c r="BQ223" i="2" s="1"/>
  <c r="P7" i="4"/>
  <c r="BP225" i="2"/>
  <c r="BQ225" i="2" s="1"/>
  <c r="P9" i="4"/>
  <c r="BP220" i="2"/>
  <c r="BQ220" i="2" s="1"/>
  <c r="P4" i="4"/>
  <c r="BP221" i="2"/>
  <c r="BQ221" i="2" s="1"/>
  <c r="P5" i="4"/>
  <c r="BP224" i="2"/>
  <c r="BQ224" i="2" s="1"/>
  <c r="P8" i="4"/>
  <c r="BP226" i="2"/>
  <c r="BQ226" i="2" s="1"/>
  <c r="P10" i="4"/>
  <c r="BP218" i="2"/>
  <c r="BQ218" i="2" s="1"/>
  <c r="P2" i="4"/>
  <c r="BP222" i="2"/>
  <c r="BQ222" i="2" s="1"/>
  <c r="P6" i="4"/>
  <c r="BP72" i="2"/>
  <c r="BQ72" i="2" s="1"/>
  <c r="BU43" i="2" s="1"/>
  <c r="BP68" i="2"/>
  <c r="BQ68" i="2" s="1"/>
  <c r="BU39" i="2" s="1"/>
  <c r="BY39" i="2" s="1"/>
  <c r="BP52" i="2"/>
  <c r="BQ52" i="2" s="1"/>
  <c r="BT53" i="2" s="1"/>
  <c r="V16" i="4"/>
  <c r="BP215" i="2"/>
  <c r="BQ215" i="2" s="1"/>
  <c r="CO66" i="2" s="1"/>
  <c r="CT66" i="2" s="1"/>
  <c r="CU66" i="2" s="1"/>
  <c r="CE94" i="2" s="1"/>
  <c r="D61" i="4"/>
  <c r="BP203" i="2"/>
  <c r="BQ203" i="2" s="1"/>
  <c r="CO54" i="2" s="1"/>
  <c r="D49" i="4"/>
  <c r="BP199" i="2"/>
  <c r="BQ199" i="2" s="1"/>
  <c r="CO50" i="2" s="1"/>
  <c r="D45" i="4"/>
  <c r="BP183" i="2"/>
  <c r="BQ183" i="2" s="1"/>
  <c r="CN64" i="2" s="1"/>
  <c r="CQ63" i="2" s="1"/>
  <c r="CR63" i="2" s="1"/>
  <c r="BW93" i="2" s="1"/>
  <c r="D27" i="4"/>
  <c r="BP179" i="2"/>
  <c r="BQ179" i="2" s="1"/>
  <c r="CN60" i="2" s="1"/>
  <c r="CP60" i="2" s="1"/>
  <c r="D23" i="4"/>
  <c r="BP171" i="2"/>
  <c r="BQ171" i="2" s="1"/>
  <c r="CN52" i="2" s="1"/>
  <c r="D15" i="4"/>
  <c r="BP167" i="2"/>
  <c r="BQ167" i="2" s="1"/>
  <c r="CN48" i="2" s="1"/>
  <c r="D11" i="4"/>
  <c r="BP155" i="2"/>
  <c r="BQ155" i="2" s="1"/>
  <c r="CE66" i="2" s="1"/>
  <c r="CJ66" i="2" s="1"/>
  <c r="CK66" i="2" s="1"/>
  <c r="CG94" i="2" s="1"/>
  <c r="BP147" i="2"/>
  <c r="BQ147" i="2" s="1"/>
  <c r="CE58" i="2" s="1"/>
  <c r="BP143" i="2"/>
  <c r="BQ143" i="2" s="1"/>
  <c r="CE54" i="2" s="1"/>
  <c r="CI54" i="2" s="1"/>
  <c r="CD90" i="2" s="1"/>
  <c r="BP139" i="2"/>
  <c r="BQ139" i="2" s="1"/>
  <c r="CE50" i="2" s="1"/>
  <c r="BP135" i="2"/>
  <c r="BQ135" i="2" s="1"/>
  <c r="CE46" i="2" s="1"/>
  <c r="BP119" i="2"/>
  <c r="BQ119" i="2" s="1"/>
  <c r="CD60" i="2" s="1"/>
  <c r="BP115" i="2"/>
  <c r="BQ115" i="2" s="1"/>
  <c r="CD56" i="2" s="1"/>
  <c r="BP111" i="2"/>
  <c r="BQ111" i="2" s="1"/>
  <c r="CD52" i="2" s="1"/>
  <c r="BP107" i="2"/>
  <c r="BQ107" i="2" s="1"/>
  <c r="CD48" i="2" s="1"/>
  <c r="BP95" i="2"/>
  <c r="BQ95" i="2" s="1"/>
  <c r="BU66" i="2" s="1"/>
  <c r="BZ66" i="2" s="1"/>
  <c r="CA66" i="2" s="1"/>
  <c r="CF94" i="2" s="1"/>
  <c r="BP91" i="2"/>
  <c r="BQ91" i="2" s="1"/>
  <c r="BU62" i="2" s="1"/>
  <c r="BP83" i="2"/>
  <c r="BQ83" i="2" s="1"/>
  <c r="BU54" i="2" s="1"/>
  <c r="BP79" i="2"/>
  <c r="BQ79" i="2" s="1"/>
  <c r="BU50" i="2" s="1"/>
  <c r="BP65" i="2"/>
  <c r="BQ65" i="2" s="1"/>
  <c r="BT66" i="2" s="1"/>
  <c r="V29" i="4"/>
  <c r="BP61" i="2"/>
  <c r="BQ61" i="2" s="1"/>
  <c r="BT62" i="2" s="1"/>
  <c r="BV60" i="2" s="1"/>
  <c r="V25" i="4"/>
  <c r="BP57" i="2"/>
  <c r="BQ57" i="2" s="1"/>
  <c r="BT58" i="2" s="1"/>
  <c r="V21" i="4"/>
  <c r="BP53" i="2"/>
  <c r="BQ53" i="2" s="1"/>
  <c r="BT54" i="2" s="1"/>
  <c r="V17" i="4"/>
  <c r="BP216" i="2"/>
  <c r="BQ216" i="2" s="1"/>
  <c r="CO67" i="2" s="1"/>
  <c r="D62" i="4"/>
  <c r="BP196" i="2"/>
  <c r="BQ196" i="2" s="1"/>
  <c r="CO47" i="2" s="1"/>
  <c r="D42" i="4"/>
  <c r="BP188" i="2"/>
  <c r="BQ188" i="2" s="1"/>
  <c r="CO39" i="2" s="1"/>
  <c r="CT39" i="2" s="1"/>
  <c r="CU39" i="2" s="1"/>
  <c r="CE85" i="2" s="1"/>
  <c r="D34" i="4"/>
  <c r="BP164" i="2"/>
  <c r="BQ164" i="2" s="1"/>
  <c r="CN45" i="2" s="1"/>
  <c r="D8" i="4"/>
  <c r="BP160" i="2"/>
  <c r="BQ160" i="2" s="1"/>
  <c r="CN41" i="2" s="1"/>
  <c r="D4" i="4"/>
  <c r="BP156" i="2"/>
  <c r="BQ156" i="2" s="1"/>
  <c r="CE67" i="2" s="1"/>
  <c r="BP152" i="2"/>
  <c r="BQ152" i="2" s="1"/>
  <c r="CE63" i="2" s="1"/>
  <c r="CJ63" i="2" s="1"/>
  <c r="CK63" i="2" s="1"/>
  <c r="CG93" i="2" s="1"/>
  <c r="BP144" i="2"/>
  <c r="BQ144" i="2" s="1"/>
  <c r="CE55" i="2" s="1"/>
  <c r="BP136" i="2"/>
  <c r="BQ136" i="2" s="1"/>
  <c r="CE47" i="2" s="1"/>
  <c r="CJ45" i="2" s="1"/>
  <c r="CK45" i="2" s="1"/>
  <c r="CG87" i="2" s="1"/>
  <c r="BP128" i="2"/>
  <c r="BQ128" i="2" s="1"/>
  <c r="CE39" i="2" s="1"/>
  <c r="BP124" i="2"/>
  <c r="BQ124" i="2" s="1"/>
  <c r="CD65" i="2" s="1"/>
  <c r="BP116" i="2"/>
  <c r="BQ116" i="2" s="1"/>
  <c r="CD57" i="2" s="1"/>
  <c r="BP112" i="2"/>
  <c r="BQ112" i="2" s="1"/>
  <c r="CD53" i="2" s="1"/>
  <c r="BP108" i="2"/>
  <c r="BQ108" i="2" s="1"/>
  <c r="CD49" i="2" s="1"/>
  <c r="BP104" i="2"/>
  <c r="BQ104" i="2" s="1"/>
  <c r="CD45" i="2" s="1"/>
  <c r="BP100" i="2"/>
  <c r="BQ100" i="2" s="1"/>
  <c r="CD41" i="2" s="1"/>
  <c r="BP92" i="2"/>
  <c r="BQ92" i="2" s="1"/>
  <c r="BU63" i="2" s="1"/>
  <c r="BZ63" i="2" s="1"/>
  <c r="CA63" i="2" s="1"/>
  <c r="CF93" i="2" s="1"/>
  <c r="BP88" i="2"/>
  <c r="BQ88" i="2" s="1"/>
  <c r="BU59" i="2" s="1"/>
  <c r="BP80" i="2"/>
  <c r="BQ80" i="2" s="1"/>
  <c r="BU51" i="2" s="1"/>
  <c r="BP76" i="2"/>
  <c r="BQ76" i="2" s="1"/>
  <c r="BU47" i="2" s="1"/>
  <c r="BP60" i="2"/>
  <c r="BQ60" i="2" s="1"/>
  <c r="BT61" i="2" s="1"/>
  <c r="V24" i="4"/>
  <c r="BP44" i="2"/>
  <c r="BQ44" i="2" s="1"/>
  <c r="BT45" i="2" s="1"/>
  <c r="BV45" i="2" s="1"/>
  <c r="V8" i="4"/>
  <c r="BP40" i="2"/>
  <c r="BQ40" i="2" s="1"/>
  <c r="BT41" i="2" s="1"/>
  <c r="BV39" i="2" s="1"/>
  <c r="V4" i="4"/>
  <c r="BP175" i="2"/>
  <c r="BQ175" i="2" s="1"/>
  <c r="CN56" i="2" s="1"/>
  <c r="D19" i="4"/>
  <c r="BP163" i="2"/>
  <c r="BQ163" i="2" s="1"/>
  <c r="CN44" i="2" s="1"/>
  <c r="D7" i="4"/>
  <c r="BP159" i="2"/>
  <c r="BQ159" i="2" s="1"/>
  <c r="CN40" i="2" s="1"/>
  <c r="CQ39" i="2" s="1"/>
  <c r="CR39" i="2" s="1"/>
  <c r="BW85" i="2" s="1"/>
  <c r="D3" i="4"/>
  <c r="BP151" i="2"/>
  <c r="BQ151" i="2" s="1"/>
  <c r="CE62" i="2" s="1"/>
  <c r="CI60" i="2" s="1"/>
  <c r="CD92" i="2" s="1"/>
  <c r="BP127" i="2"/>
  <c r="BQ127" i="2" s="1"/>
  <c r="CD68" i="2" s="1"/>
  <c r="BP103" i="2"/>
  <c r="BQ103" i="2" s="1"/>
  <c r="CD44" i="2" s="1"/>
  <c r="BP87" i="2"/>
  <c r="BQ87" i="2" s="1"/>
  <c r="BU58" i="2" s="1"/>
  <c r="BP73" i="2"/>
  <c r="BQ73" i="2" s="1"/>
  <c r="BU44" i="2" s="1"/>
  <c r="BP69" i="2"/>
  <c r="BQ69" i="2" s="1"/>
  <c r="BU40" i="2" s="1"/>
  <c r="BP45" i="2"/>
  <c r="BQ45" i="2" s="1"/>
  <c r="BT46" i="2" s="1"/>
  <c r="V9" i="4"/>
  <c r="BP200" i="2"/>
  <c r="BQ200" i="2" s="1"/>
  <c r="CO51" i="2" s="1"/>
  <c r="CT51" i="2" s="1"/>
  <c r="CU51" i="2" s="1"/>
  <c r="CE89" i="2" s="1"/>
  <c r="D46" i="4"/>
  <c r="BP184" i="2"/>
  <c r="BQ184" i="2" s="1"/>
  <c r="CN65" i="2" s="1"/>
  <c r="D28" i="4"/>
  <c r="BP176" i="2"/>
  <c r="BQ176" i="2" s="1"/>
  <c r="CN57" i="2" s="1"/>
  <c r="D20" i="4"/>
  <c r="BP172" i="2"/>
  <c r="BQ172" i="2" s="1"/>
  <c r="CN53" i="2" s="1"/>
  <c r="D16" i="4"/>
  <c r="BP168" i="2"/>
  <c r="BQ168" i="2" s="1"/>
  <c r="CN49" i="2" s="1"/>
  <c r="CP48" i="2" s="1"/>
  <c r="D12" i="4"/>
  <c r="BP148" i="2"/>
  <c r="BP70" i="2"/>
  <c r="BQ70" i="2" s="1"/>
  <c r="BU41" i="2" s="1"/>
  <c r="BP66" i="2"/>
  <c r="BQ66" i="2" s="1"/>
  <c r="BT67" i="2" s="1"/>
  <c r="V30" i="4"/>
  <c r="BP62" i="2"/>
  <c r="BQ62" i="2" s="1"/>
  <c r="BT63" i="2" s="1"/>
  <c r="V26" i="4"/>
  <c r="BP58" i="2"/>
  <c r="BQ58" i="2" s="1"/>
  <c r="BT59" i="2" s="1"/>
  <c r="V22" i="4"/>
  <c r="BP54" i="2"/>
  <c r="BQ54" i="2" s="1"/>
  <c r="BT55" i="2" s="1"/>
  <c r="V18" i="4"/>
  <c r="BP50" i="2"/>
  <c r="BQ50" i="2" s="1"/>
  <c r="BT51" i="2" s="1"/>
  <c r="V14" i="4"/>
  <c r="BP46" i="2"/>
  <c r="BQ46" i="2" s="1"/>
  <c r="BT47" i="2" s="1"/>
  <c r="V10" i="4"/>
  <c r="BP42" i="2"/>
  <c r="BQ42" i="2" s="1"/>
  <c r="BT43" i="2" s="1"/>
  <c r="V6" i="4"/>
  <c r="BP38" i="2"/>
  <c r="BQ38" i="2" s="1"/>
  <c r="BT39" i="2" s="1"/>
  <c r="V2" i="4"/>
  <c r="BP217" i="2"/>
  <c r="BQ217" i="2" s="1"/>
  <c r="CO68" i="2" s="1"/>
  <c r="D63" i="4"/>
  <c r="BP213" i="2"/>
  <c r="BQ213" i="2" s="1"/>
  <c r="CO64" i="2" s="1"/>
  <c r="D59" i="4"/>
  <c r="BP209" i="2"/>
  <c r="BQ209" i="2" s="1"/>
  <c r="CO60" i="2" s="1"/>
  <c r="D55" i="4"/>
  <c r="BP205" i="2"/>
  <c r="BQ205" i="2" s="1"/>
  <c r="CO56" i="2" s="1"/>
  <c r="D51" i="4"/>
  <c r="BP201" i="2"/>
  <c r="BQ201" i="2" s="1"/>
  <c r="CO52" i="2" s="1"/>
  <c r="D47" i="4"/>
  <c r="BP197" i="2"/>
  <c r="BQ197" i="2" s="1"/>
  <c r="CO48" i="2" s="1"/>
  <c r="CS48" i="2" s="1"/>
  <c r="D43" i="4"/>
  <c r="BP193" i="2"/>
  <c r="BQ193" i="2" s="1"/>
  <c r="CO44" i="2" s="1"/>
  <c r="D39" i="4"/>
  <c r="BP189" i="2"/>
  <c r="BQ189" i="2" s="1"/>
  <c r="CO40" i="2" s="1"/>
  <c r="D35" i="4"/>
  <c r="BP185" i="2"/>
  <c r="BQ185" i="2" s="1"/>
  <c r="CN66" i="2" s="1"/>
  <c r="D29" i="4"/>
  <c r="BP181" i="2"/>
  <c r="BQ181" i="2" s="1"/>
  <c r="CN62" i="2" s="1"/>
  <c r="D25" i="4"/>
  <c r="BP177" i="2"/>
  <c r="BQ177" i="2" s="1"/>
  <c r="CN58" i="2" s="1"/>
  <c r="D21" i="4"/>
  <c r="BP173" i="2"/>
  <c r="BQ173" i="2" s="1"/>
  <c r="CN54" i="2" s="1"/>
  <c r="D17" i="4"/>
  <c r="BP169" i="2"/>
  <c r="BQ169" i="2" s="1"/>
  <c r="CN50" i="2" s="1"/>
  <c r="D13" i="4"/>
  <c r="BP165" i="2"/>
  <c r="BQ165" i="2" s="1"/>
  <c r="CN46" i="2" s="1"/>
  <c r="CP45" i="2" s="1"/>
  <c r="D9" i="4"/>
  <c r="BP161" i="2"/>
  <c r="BQ161" i="2" s="1"/>
  <c r="CN42" i="2" s="1"/>
  <c r="D5" i="4"/>
  <c r="BP157" i="2"/>
  <c r="BQ157" i="2" s="1"/>
  <c r="CE68" i="2" s="1"/>
  <c r="BP153" i="2"/>
  <c r="BQ153" i="2" s="1"/>
  <c r="CE64" i="2" s="1"/>
  <c r="BP149" i="2"/>
  <c r="BQ149" i="2" s="1"/>
  <c r="CE60" i="2" s="1"/>
  <c r="BP145" i="2"/>
  <c r="BQ145" i="2" s="1"/>
  <c r="CE56" i="2" s="1"/>
  <c r="BP141" i="2"/>
  <c r="BQ141" i="2" s="1"/>
  <c r="CE52" i="2" s="1"/>
  <c r="CJ51" i="2" s="1"/>
  <c r="CK51" i="2" s="1"/>
  <c r="CG89" i="2" s="1"/>
  <c r="BP137" i="2"/>
  <c r="BQ137" i="2" s="1"/>
  <c r="CE48" i="2" s="1"/>
  <c r="BP133" i="2"/>
  <c r="BQ133" i="2" s="1"/>
  <c r="CE44" i="2" s="1"/>
  <c r="BP129" i="2"/>
  <c r="BQ129" i="2" s="1"/>
  <c r="CE40" i="2" s="1"/>
  <c r="BP125" i="2"/>
  <c r="BQ125" i="2" s="1"/>
  <c r="CD66" i="2" s="1"/>
  <c r="BP121" i="2"/>
  <c r="BQ121" i="2" s="1"/>
  <c r="CD62" i="2" s="1"/>
  <c r="BP117" i="2"/>
  <c r="BQ117" i="2" s="1"/>
  <c r="CD58" i="2" s="1"/>
  <c r="BP113" i="2"/>
  <c r="BQ113" i="2" s="1"/>
  <c r="CD54" i="2" s="1"/>
  <c r="BP109" i="2"/>
  <c r="BQ109" i="2" s="1"/>
  <c r="CD50" i="2" s="1"/>
  <c r="CG48" i="2" s="1"/>
  <c r="CH48" i="2" s="1"/>
  <c r="BY88" i="2" s="1"/>
  <c r="BP105" i="2"/>
  <c r="BQ105" i="2" s="1"/>
  <c r="CD46" i="2" s="1"/>
  <c r="CG45" i="2" s="1"/>
  <c r="CH45" i="2" s="1"/>
  <c r="BY87" i="2" s="1"/>
  <c r="BP101" i="2"/>
  <c r="BQ101" i="2" s="1"/>
  <c r="CD42" i="2" s="1"/>
  <c r="CG43" i="2" s="1"/>
  <c r="CH43" i="2" s="1"/>
  <c r="BY86" i="2" s="1"/>
  <c r="BP97" i="2"/>
  <c r="BQ97" i="2" s="1"/>
  <c r="BU68" i="2" s="1"/>
  <c r="BP93" i="2"/>
  <c r="BQ93" i="2" s="1"/>
  <c r="BU64" i="2" s="1"/>
  <c r="BP89" i="2"/>
  <c r="BQ89" i="2" s="1"/>
  <c r="BU60" i="2" s="1"/>
  <c r="BP85" i="2"/>
  <c r="BQ85" i="2" s="1"/>
  <c r="BU56" i="2" s="1"/>
  <c r="BP81" i="2"/>
  <c r="BQ81" i="2" s="1"/>
  <c r="BU52" i="2" s="1"/>
  <c r="BP77" i="2"/>
  <c r="BQ77" i="2" s="1"/>
  <c r="BU48" i="2" s="1"/>
  <c r="BP64" i="2"/>
  <c r="BQ64" i="2" s="1"/>
  <c r="BT65" i="2" s="1"/>
  <c r="V28" i="4"/>
  <c r="BP56" i="2"/>
  <c r="BQ56" i="2" s="1"/>
  <c r="BT57" i="2" s="1"/>
  <c r="V20" i="4"/>
  <c r="BP48" i="2"/>
  <c r="BQ48" i="2" s="1"/>
  <c r="BT49" i="2" s="1"/>
  <c r="V12" i="4"/>
  <c r="BP211" i="2"/>
  <c r="BQ211" i="2" s="1"/>
  <c r="CO62" i="2" s="1"/>
  <c r="D57" i="4"/>
  <c r="BP207" i="2"/>
  <c r="BQ207" i="2" s="1"/>
  <c r="CO58" i="2" s="1"/>
  <c r="CS57" i="2" s="1"/>
  <c r="D53" i="4"/>
  <c r="BP195" i="2"/>
  <c r="BQ195" i="2" s="1"/>
  <c r="CO46" i="2" s="1"/>
  <c r="D41" i="4"/>
  <c r="BP191" i="2"/>
  <c r="BQ191" i="2" s="1"/>
  <c r="CO42" i="2" s="1"/>
  <c r="D37" i="4"/>
  <c r="BP187" i="2"/>
  <c r="BQ187" i="2" s="1"/>
  <c r="CN68" i="2" s="1"/>
  <c r="D31" i="4"/>
  <c r="BP131" i="2"/>
  <c r="BQ131" i="2" s="1"/>
  <c r="CE42" i="2" s="1"/>
  <c r="CI41" i="2" s="1"/>
  <c r="CD86" i="2" s="1"/>
  <c r="BP123" i="2"/>
  <c r="BQ123" i="2" s="1"/>
  <c r="CD64" i="2" s="1"/>
  <c r="BP99" i="2"/>
  <c r="BQ99" i="2" s="1"/>
  <c r="CD40" i="2" s="1"/>
  <c r="BP75" i="2"/>
  <c r="BQ75" i="2" s="1"/>
  <c r="BU46" i="2" s="1"/>
  <c r="BP49" i="2"/>
  <c r="BQ49" i="2" s="1"/>
  <c r="BT50" i="2" s="1"/>
  <c r="V13" i="4"/>
  <c r="BP41" i="2"/>
  <c r="BQ41" i="2" s="1"/>
  <c r="BT42" i="2" s="1"/>
  <c r="V5" i="4"/>
  <c r="BP212" i="2"/>
  <c r="BQ212" i="2" s="1"/>
  <c r="CO63" i="2" s="1"/>
  <c r="CS63" i="2" s="1"/>
  <c r="D58" i="4"/>
  <c r="BP208" i="2"/>
  <c r="BQ208" i="2" s="1"/>
  <c r="CO59" i="2" s="1"/>
  <c r="D54" i="4"/>
  <c r="BP204" i="2"/>
  <c r="BQ204" i="2" s="1"/>
  <c r="CO55" i="2" s="1"/>
  <c r="D50" i="4"/>
  <c r="BP192" i="2"/>
  <c r="BQ192" i="2" s="1"/>
  <c r="CO43" i="2" s="1"/>
  <c r="D38" i="4"/>
  <c r="BP180" i="2"/>
  <c r="BQ180" i="2" s="1"/>
  <c r="CN61" i="2" s="1"/>
  <c r="D24" i="4"/>
  <c r="BP140" i="2"/>
  <c r="BQ140" i="2" s="1"/>
  <c r="CE51" i="2" s="1"/>
  <c r="BP132" i="2"/>
  <c r="BQ132" i="2" s="1"/>
  <c r="CE43" i="2" s="1"/>
  <c r="BP120" i="2"/>
  <c r="BQ120" i="2" s="1"/>
  <c r="CD61" i="2" s="1"/>
  <c r="BP96" i="2"/>
  <c r="BQ96" i="2" s="1"/>
  <c r="BU67" i="2" s="1"/>
  <c r="BP84" i="2"/>
  <c r="BQ84" i="2" s="1"/>
  <c r="BU55" i="2" s="1"/>
  <c r="BZ54" i="2" s="1"/>
  <c r="CA54" i="2" s="1"/>
  <c r="CF90" i="2" s="1"/>
  <c r="BP71" i="2"/>
  <c r="BQ71" i="2" s="1"/>
  <c r="BU42" i="2" s="1"/>
  <c r="BZ43" i="2" s="1"/>
  <c r="CA43" i="2" s="1"/>
  <c r="CF86" i="2" s="1"/>
  <c r="BP67" i="2"/>
  <c r="BQ67" i="2" s="1"/>
  <c r="BT68" i="2" s="1"/>
  <c r="BW66" i="2" s="1"/>
  <c r="BX66" i="2" s="1"/>
  <c r="BX94" i="2" s="1"/>
  <c r="V31" i="4"/>
  <c r="BP63" i="2"/>
  <c r="BQ63" i="2" s="1"/>
  <c r="BT64" i="2" s="1"/>
  <c r="V27" i="4"/>
  <c r="BP59" i="2"/>
  <c r="BQ59" i="2" s="1"/>
  <c r="BT60" i="2" s="1"/>
  <c r="V23" i="4"/>
  <c r="BP55" i="2"/>
  <c r="BQ55" i="2" s="1"/>
  <c r="BT56" i="2" s="1"/>
  <c r="BW54" i="2" s="1"/>
  <c r="BX54" i="2" s="1"/>
  <c r="BX90" i="2" s="1"/>
  <c r="V19" i="4"/>
  <c r="BP51" i="2"/>
  <c r="BQ51" i="2" s="1"/>
  <c r="BT52" i="2" s="1"/>
  <c r="BW51" i="2" s="1"/>
  <c r="BX51" i="2" s="1"/>
  <c r="BX89" i="2" s="1"/>
  <c r="V15" i="4"/>
  <c r="BP43" i="2"/>
  <c r="BQ43" i="2" s="1"/>
  <c r="BT44" i="2" s="1"/>
  <c r="V7" i="4"/>
  <c r="BP39" i="2"/>
  <c r="BQ39" i="2" s="1"/>
  <c r="BT40" i="2" s="1"/>
  <c r="V3" i="4"/>
  <c r="BP214" i="2"/>
  <c r="BQ214" i="2" s="1"/>
  <c r="CO65" i="2" s="1"/>
  <c r="D60" i="4"/>
  <c r="BP210" i="2"/>
  <c r="BQ210" i="2" s="1"/>
  <c r="CO61" i="2" s="1"/>
  <c r="D56" i="4"/>
  <c r="BP206" i="2"/>
  <c r="BQ206" i="2" s="1"/>
  <c r="CO57" i="2" s="1"/>
  <c r="D52" i="4"/>
  <c r="BP202" i="2"/>
  <c r="BQ202" i="2" s="1"/>
  <c r="CO53" i="2" s="1"/>
  <c r="D48" i="4"/>
  <c r="BP198" i="2"/>
  <c r="BQ198" i="2" s="1"/>
  <c r="CO49" i="2" s="1"/>
  <c r="D44" i="4"/>
  <c r="BP194" i="2"/>
  <c r="BQ194" i="2" s="1"/>
  <c r="CO45" i="2" s="1"/>
  <c r="CS45" i="2" s="1"/>
  <c r="D40" i="4"/>
  <c r="BP190" i="2"/>
  <c r="BQ190" i="2" s="1"/>
  <c r="CO41" i="2" s="1"/>
  <c r="D36" i="4"/>
  <c r="BP186" i="2"/>
  <c r="BQ186" i="2" s="1"/>
  <c r="CN67" i="2" s="1"/>
  <c r="D30" i="4"/>
  <c r="BP182" i="2"/>
  <c r="BQ182" i="2" s="1"/>
  <c r="CN63" i="2" s="1"/>
  <c r="CP63" i="2" s="1"/>
  <c r="D26" i="4"/>
  <c r="BP178" i="2"/>
  <c r="BQ178" i="2" s="1"/>
  <c r="CN59" i="2" s="1"/>
  <c r="D22" i="4"/>
  <c r="BP174" i="2"/>
  <c r="BQ174" i="2" s="1"/>
  <c r="CN55" i="2" s="1"/>
  <c r="D18" i="4"/>
  <c r="BP170" i="2"/>
  <c r="BQ170" i="2" s="1"/>
  <c r="CN51" i="2" s="1"/>
  <c r="D14" i="4"/>
  <c r="BP166" i="2"/>
  <c r="BQ166" i="2" s="1"/>
  <c r="CN47" i="2" s="1"/>
  <c r="D10" i="4"/>
  <c r="BP162" i="2"/>
  <c r="BQ162" i="2" s="1"/>
  <c r="CN43" i="2" s="1"/>
  <c r="D6" i="4"/>
  <c r="BP158" i="2"/>
  <c r="BQ158" i="2" s="1"/>
  <c r="CN39" i="2" s="1"/>
  <c r="BP154" i="2"/>
  <c r="BQ154" i="2" s="1"/>
  <c r="CE65" i="2" s="1"/>
  <c r="BP150" i="2"/>
  <c r="BQ150" i="2" s="1"/>
  <c r="CE61" i="2" s="1"/>
  <c r="BP146" i="2"/>
  <c r="BQ146" i="2" s="1"/>
  <c r="CE57" i="2" s="1"/>
  <c r="BP142" i="2"/>
  <c r="BQ142" i="2" s="1"/>
  <c r="CE53" i="2" s="1"/>
  <c r="BP138" i="2"/>
  <c r="BQ138" i="2" s="1"/>
  <c r="CE49" i="2" s="1"/>
  <c r="BP134" i="2"/>
  <c r="BQ134" i="2" s="1"/>
  <c r="CE45" i="2" s="1"/>
  <c r="CI45" i="2" s="1"/>
  <c r="CD87" i="2" s="1"/>
  <c r="BP130" i="2"/>
  <c r="BQ130" i="2" s="1"/>
  <c r="CE41" i="2" s="1"/>
  <c r="CI39" i="2" s="1"/>
  <c r="BP126" i="2"/>
  <c r="BQ126" i="2" s="1"/>
  <c r="CD67" i="2" s="1"/>
  <c r="BP122" i="2"/>
  <c r="BQ122" i="2" s="1"/>
  <c r="CD63" i="2" s="1"/>
  <c r="BP118" i="2"/>
  <c r="BQ118" i="2" s="1"/>
  <c r="CD59" i="2" s="1"/>
  <c r="BP114" i="2"/>
  <c r="BQ114" i="2" s="1"/>
  <c r="CD55" i="2" s="1"/>
  <c r="BP110" i="2"/>
  <c r="BQ110" i="2" s="1"/>
  <c r="CD51" i="2" s="1"/>
  <c r="BP106" i="2"/>
  <c r="BQ106" i="2" s="1"/>
  <c r="CD47" i="2" s="1"/>
  <c r="BP102" i="2"/>
  <c r="BQ102" i="2" s="1"/>
  <c r="CD43" i="2" s="1"/>
  <c r="BP98" i="2"/>
  <c r="BQ98" i="2" s="1"/>
  <c r="CD39" i="2" s="1"/>
  <c r="CG39" i="2" s="1"/>
  <c r="CH39" i="2" s="1"/>
  <c r="BY85" i="2" s="1"/>
  <c r="BP94" i="2"/>
  <c r="BQ94" i="2" s="1"/>
  <c r="BU65" i="2" s="1"/>
  <c r="BP90" i="2"/>
  <c r="BQ90" i="2" s="1"/>
  <c r="BU61" i="2" s="1"/>
  <c r="BP86" i="2"/>
  <c r="BQ86" i="2" s="1"/>
  <c r="BU57" i="2" s="1"/>
  <c r="BP82" i="2"/>
  <c r="BQ82" i="2" s="1"/>
  <c r="BU53" i="2" s="1"/>
  <c r="BP78" i="2"/>
  <c r="BQ78" i="2" s="1"/>
  <c r="BU49" i="2" s="1"/>
  <c r="BP74" i="2"/>
  <c r="BQ74" i="2" s="1"/>
  <c r="BU45" i="2" s="1"/>
  <c r="BZ45" i="2" s="1"/>
  <c r="CA45" i="2" s="1"/>
  <c r="CF87" i="2" s="1"/>
  <c r="BZ57" i="2"/>
  <c r="CA57" i="2" s="1"/>
  <c r="CF91" i="2" s="1"/>
  <c r="BY57" i="2"/>
  <c r="CG60" i="2"/>
  <c r="CH60" i="2" s="1"/>
  <c r="BY92" i="2" s="1"/>
  <c r="CF48" i="2"/>
  <c r="BV48" i="2"/>
  <c r="BW48" i="2"/>
  <c r="BX48" i="2" s="1"/>
  <c r="BX88" i="2" s="1"/>
  <c r="CG51" i="2"/>
  <c r="CH51" i="2" s="1"/>
  <c r="BY89" i="2" s="1"/>
  <c r="BZ39" i="2"/>
  <c r="CA39" i="2" s="1"/>
  <c r="CF85" i="2" s="1"/>
  <c r="CS39" i="2"/>
  <c r="CQ45" i="2"/>
  <c r="CR45" i="2" s="1"/>
  <c r="BW87" i="2" s="1"/>
  <c r="CF57" i="2"/>
  <c r="BY51" i="2"/>
  <c r="CQ51" i="2"/>
  <c r="CR51" i="2" s="1"/>
  <c r="BW89" i="2" s="1"/>
  <c r="CP39" i="2"/>
  <c r="BW57" i="2"/>
  <c r="BX57" i="2" s="1"/>
  <c r="BX91" i="2" s="1"/>
  <c r="CT54" i="2"/>
  <c r="CU54" i="2" s="1"/>
  <c r="CE90" i="2" s="1"/>
  <c r="AN33" i="2"/>
  <c r="BK33" i="2"/>
  <c r="BC33" i="2"/>
  <c r="BC36" i="2" s="1"/>
  <c r="AU33" i="2"/>
  <c r="AU36" i="2" s="1"/>
  <c r="CT48" i="2"/>
  <c r="CU48" i="2" s="1"/>
  <c r="CE88" i="2" s="1"/>
  <c r="CQ54" i="2"/>
  <c r="CR54" i="2" s="1"/>
  <c r="BW90" i="2" s="1"/>
  <c r="CP54" i="2"/>
  <c r="CG66" i="2"/>
  <c r="CH66" i="2" s="1"/>
  <c r="BY94" i="2" s="1"/>
  <c r="CF66" i="2"/>
  <c r="BZ48" i="2"/>
  <c r="CA48" i="2" s="1"/>
  <c r="CF88" i="2" s="1"/>
  <c r="BY48" i="2"/>
  <c r="AT33" i="2"/>
  <c r="AT36" i="2" s="1"/>
  <c r="AL33" i="2"/>
  <c r="BI33" i="2"/>
  <c r="BI36" i="2" s="1"/>
  <c r="BA33" i="2"/>
  <c r="BA36" i="2" s="1"/>
  <c r="AS33" i="2"/>
  <c r="AZ33" i="2"/>
  <c r="AZ36" i="2" s="1"/>
  <c r="BB33" i="2"/>
  <c r="BB36" i="2" s="1"/>
  <c r="AY33" i="2"/>
  <c r="AY36" i="2" s="1"/>
  <c r="AJ33" i="2"/>
  <c r="AJ36" i="2" s="1"/>
  <c r="AQ33" i="2"/>
  <c r="BN33" i="2"/>
  <c r="BF33" i="2"/>
  <c r="AX33" i="2"/>
  <c r="BJ33" i="2"/>
  <c r="AK33" i="2"/>
  <c r="AK36" i="2" s="1"/>
  <c r="BG33" i="2"/>
  <c r="AW33" i="2"/>
  <c r="AW36" i="2" s="1"/>
  <c r="AM33" i="2"/>
  <c r="AM36" i="2" s="1"/>
  <c r="BH33" i="2"/>
  <c r="AR33" i="2"/>
  <c r="AP33" i="2"/>
  <c r="AP36" i="2" s="1"/>
  <c r="BM33" i="2"/>
  <c r="BE33" i="2"/>
  <c r="BE36" i="2" s="1"/>
  <c r="AO33" i="2"/>
  <c r="AO36" i="2" s="1"/>
  <c r="BL33" i="2"/>
  <c r="BD33" i="2"/>
  <c r="BD36" i="2" s="1"/>
  <c r="AV33" i="2"/>
  <c r="AV36" i="2" s="1"/>
  <c r="CS60" i="2" l="1"/>
  <c r="BV63" i="2"/>
  <c r="CF45" i="2"/>
  <c r="CJ60" i="2"/>
  <c r="CK60" i="2" s="1"/>
  <c r="CG92" i="2" s="1"/>
  <c r="BY66" i="2"/>
  <c r="BU81" i="2" s="1"/>
  <c r="BY43" i="2"/>
  <c r="CC86" i="2" s="1"/>
  <c r="CI51" i="2"/>
  <c r="CD89" i="2" s="1"/>
  <c r="CT57" i="2"/>
  <c r="CU57" i="2" s="1"/>
  <c r="CE91" i="2" s="1"/>
  <c r="BV57" i="2"/>
  <c r="BY54" i="2"/>
  <c r="CI48" i="2"/>
  <c r="CD88" i="2" s="1"/>
  <c r="CT41" i="2"/>
  <c r="CU41" i="2" s="1"/>
  <c r="CE86" i="2" s="1"/>
  <c r="CF51" i="2"/>
  <c r="CJ39" i="2"/>
  <c r="CK39" i="2" s="1"/>
  <c r="CG85" i="2" s="1"/>
  <c r="CT63" i="2"/>
  <c r="CU63" i="2" s="1"/>
  <c r="CE93" i="2" s="1"/>
  <c r="CJ54" i="2"/>
  <c r="CK54" i="2" s="1"/>
  <c r="CG90" i="2" s="1"/>
  <c r="CG54" i="2"/>
  <c r="CH54" i="2" s="1"/>
  <c r="BY90" i="2" s="1"/>
  <c r="CG57" i="2"/>
  <c r="CH57" i="2" s="1"/>
  <c r="BY91" i="2" s="1"/>
  <c r="CQ57" i="2"/>
  <c r="CR57" i="2" s="1"/>
  <c r="BW91" i="2" s="1"/>
  <c r="CQ48" i="2"/>
  <c r="CR48" i="2" s="1"/>
  <c r="BW88" i="2" s="1"/>
  <c r="BY63" i="2"/>
  <c r="CF43" i="2"/>
  <c r="BV86" i="2" s="1"/>
  <c r="BW45" i="2"/>
  <c r="BX45" i="2" s="1"/>
  <c r="BX87" i="2" s="1"/>
  <c r="BW39" i="2"/>
  <c r="BX39" i="2" s="1"/>
  <c r="BX85" i="2" s="1"/>
  <c r="BV51" i="2"/>
  <c r="CS41" i="2"/>
  <c r="CB86" i="2" s="1"/>
  <c r="CT45" i="2"/>
  <c r="CU45" i="2" s="1"/>
  <c r="CE87" i="2" s="1"/>
  <c r="BV54" i="2"/>
  <c r="CP51" i="2"/>
  <c r="BW60" i="2"/>
  <c r="BX60" i="2" s="1"/>
  <c r="BX92" i="2" s="1"/>
  <c r="BV66" i="2"/>
  <c r="BT81" i="2" s="1"/>
  <c r="CF60" i="2"/>
  <c r="CQ42" i="2"/>
  <c r="CR42" i="2" s="1"/>
  <c r="BW86" i="2" s="1"/>
  <c r="BW43" i="2"/>
  <c r="BX43" i="2" s="1"/>
  <c r="BX86" i="2" s="1"/>
  <c r="BW63" i="2"/>
  <c r="BX63" i="2" s="1"/>
  <c r="BX93" i="2" s="1"/>
  <c r="CG63" i="2"/>
  <c r="CH63" i="2" s="1"/>
  <c r="BY93" i="2" s="1"/>
  <c r="BY60" i="2"/>
  <c r="CC92" i="2" s="1"/>
  <c r="CF63" i="2"/>
  <c r="CI66" i="2"/>
  <c r="CD94" i="2" s="1"/>
  <c r="CS54" i="2"/>
  <c r="CO77" i="2" s="1"/>
  <c r="BZ51" i="2"/>
  <c r="CA51" i="2" s="1"/>
  <c r="CF89" i="2" s="1"/>
  <c r="CP66" i="2"/>
  <c r="BZ60" i="2"/>
  <c r="CA60" i="2" s="1"/>
  <c r="CF92" i="2" s="1"/>
  <c r="CF54" i="2"/>
  <c r="CJ48" i="2"/>
  <c r="CK48" i="2" s="1"/>
  <c r="CG88" i="2" s="1"/>
  <c r="CP42" i="2"/>
  <c r="BT86" i="2" s="1"/>
  <c r="CQ66" i="2"/>
  <c r="CR66" i="2" s="1"/>
  <c r="BW94" i="2" s="1"/>
  <c r="CT60" i="2"/>
  <c r="CU60" i="2" s="1"/>
  <c r="CE92" i="2" s="1"/>
  <c r="CI63" i="2"/>
  <c r="CD93" i="2" s="1"/>
  <c r="CP57" i="2"/>
  <c r="CN78" i="2" s="1"/>
  <c r="CS51" i="2"/>
  <c r="CB89" i="2" s="1"/>
  <c r="BV43" i="2"/>
  <c r="BU86" i="2" s="1"/>
  <c r="CQ60" i="2"/>
  <c r="CR60" i="2" s="1"/>
  <c r="BW92" i="2" s="1"/>
  <c r="CS66" i="2"/>
  <c r="CO81" i="2" s="1"/>
  <c r="BY45" i="2"/>
  <c r="BU74" i="2" s="1"/>
  <c r="CF39" i="2"/>
  <c r="BQ148" i="2"/>
  <c r="CE59" i="2" s="1"/>
  <c r="CC88" i="2"/>
  <c r="BU75" i="2"/>
  <c r="BV94" i="2"/>
  <c r="CD81" i="2"/>
  <c r="CN77" i="2"/>
  <c r="BT90" i="2"/>
  <c r="BU85" i="2"/>
  <c r="BT72" i="2"/>
  <c r="BT88" i="2"/>
  <c r="CN75" i="2"/>
  <c r="BU92" i="2"/>
  <c r="BT79" i="2"/>
  <c r="CC93" i="2"/>
  <c r="BU80" i="2"/>
  <c r="CO72" i="2"/>
  <c r="CB85" i="2"/>
  <c r="CO80" i="2"/>
  <c r="CB93" i="2"/>
  <c r="BU90" i="2"/>
  <c r="BT77" i="2"/>
  <c r="BU88" i="2"/>
  <c r="BT75" i="2"/>
  <c r="CC91" i="2"/>
  <c r="BU78" i="2"/>
  <c r="CB88" i="2"/>
  <c r="CO75" i="2"/>
  <c r="BU89" i="2"/>
  <c r="BT76" i="2"/>
  <c r="BU87" i="2"/>
  <c r="BT74" i="2"/>
  <c r="BT85" i="2"/>
  <c r="CN72" i="2"/>
  <c r="CB91" i="2"/>
  <c r="CO78" i="2"/>
  <c r="CC89" i="2"/>
  <c r="BU76" i="2"/>
  <c r="BV88" i="2"/>
  <c r="CD75" i="2"/>
  <c r="BV90" i="2"/>
  <c r="CD77" i="2"/>
  <c r="CN73" i="2"/>
  <c r="BU94" i="2"/>
  <c r="BT93" i="2"/>
  <c r="CN80" i="2"/>
  <c r="BV87" i="2"/>
  <c r="CD74" i="2"/>
  <c r="CD85" i="2"/>
  <c r="CE72" i="2"/>
  <c r="BT91" i="2"/>
  <c r="CO76" i="2"/>
  <c r="CC90" i="2"/>
  <c r="BU77" i="2"/>
  <c r="BV85" i="2"/>
  <c r="CD72" i="2"/>
  <c r="BV91" i="2"/>
  <c r="CD78" i="2"/>
  <c r="CN74" i="2"/>
  <c r="BT87" i="2"/>
  <c r="CC85" i="2"/>
  <c r="BU72" i="2"/>
  <c r="AX36" i="2"/>
  <c r="BO36" i="2" s="1"/>
  <c r="BP36" i="2" s="1"/>
  <c r="BO33" i="2"/>
  <c r="BP33" i="2" s="1"/>
  <c r="CN81" i="2"/>
  <c r="BT94" i="2"/>
  <c r="CB92" i="2"/>
  <c r="CO79" i="2"/>
  <c r="BU93" i="2"/>
  <c r="BT80" i="2"/>
  <c r="CB90" i="2"/>
  <c r="BU91" i="2"/>
  <c r="BT78" i="2"/>
  <c r="BT89" i="2"/>
  <c r="CN76" i="2"/>
  <c r="CB87" i="2"/>
  <c r="CO74" i="2"/>
  <c r="BT92" i="2"/>
  <c r="CN79" i="2"/>
  <c r="BV89" i="2"/>
  <c r="CD76" i="2"/>
  <c r="BV92" i="2"/>
  <c r="CD79" i="2"/>
  <c r="CC94" i="2" l="1"/>
  <c r="BV93" i="2"/>
  <c r="CD80" i="2"/>
  <c r="BU79" i="2"/>
  <c r="BU73" i="2"/>
  <c r="CC87" i="2"/>
  <c r="CD73" i="2"/>
  <c r="BT73" i="2"/>
  <c r="CB94" i="2"/>
  <c r="CI57" i="2"/>
  <c r="CD91" i="2" s="1"/>
  <c r="CJ57" i="2"/>
  <c r="CK57" i="2" s="1"/>
  <c r="CG91" i="2" s="1"/>
  <c r="B42" i="5"/>
  <c r="B124" i="5"/>
  <c r="B142" i="5"/>
  <c r="B140" i="5"/>
  <c r="B26" i="5"/>
  <c r="B131" i="5"/>
  <c r="B44" i="5"/>
  <c r="B75" i="5"/>
  <c r="B55" i="5"/>
  <c r="B20" i="5"/>
  <c r="B39" i="5"/>
  <c r="B52" i="5"/>
  <c r="B106" i="5"/>
  <c r="B40" i="5"/>
  <c r="B175" i="5"/>
  <c r="B73" i="5"/>
  <c r="B6" i="5"/>
  <c r="B170" i="5"/>
  <c r="B104" i="5"/>
  <c r="B120" i="5"/>
  <c r="B137" i="5"/>
  <c r="B108" i="5"/>
  <c r="B67" i="5"/>
  <c r="B167" i="5"/>
  <c r="B168" i="5"/>
  <c r="B72" i="5"/>
  <c r="B54" i="5"/>
  <c r="B91" i="5"/>
  <c r="B74" i="5"/>
  <c r="B37" i="5"/>
  <c r="B128" i="5"/>
  <c r="B110" i="5"/>
  <c r="B24" i="5"/>
  <c r="B45" i="5"/>
  <c r="B184" i="5"/>
  <c r="B53" i="5"/>
  <c r="B3" i="5"/>
  <c r="B77" i="5"/>
  <c r="B130" i="5"/>
  <c r="B153" i="5"/>
  <c r="B28" i="5"/>
  <c r="B95" i="5"/>
  <c r="B122" i="5"/>
  <c r="B133" i="5"/>
  <c r="B27" i="5"/>
  <c r="B101" i="5"/>
  <c r="B49" i="5"/>
  <c r="B4" i="5"/>
  <c r="B118" i="5"/>
  <c r="B35" i="5"/>
  <c r="B22" i="5"/>
  <c r="B84" i="5"/>
  <c r="B59" i="5"/>
  <c r="B117" i="5"/>
  <c r="B161" i="5"/>
  <c r="B134" i="5"/>
  <c r="B148" i="5"/>
  <c r="B2" i="5"/>
  <c r="B160" i="5"/>
  <c r="B164" i="5"/>
  <c r="B18" i="5"/>
  <c r="B181" i="5"/>
  <c r="B71" i="5"/>
  <c r="B81" i="5"/>
  <c r="B123" i="5"/>
  <c r="B96" i="5"/>
  <c r="B88" i="5"/>
  <c r="B115" i="5"/>
  <c r="B139" i="5"/>
  <c r="B113" i="5"/>
  <c r="B43" i="5"/>
  <c r="B185" i="5"/>
  <c r="B5" i="5"/>
  <c r="B152" i="5"/>
  <c r="B162" i="5"/>
  <c r="B57" i="5"/>
  <c r="B186" i="5"/>
  <c r="B17" i="5"/>
  <c r="B136" i="5"/>
  <c r="B66" i="5"/>
  <c r="B129" i="5"/>
  <c r="B173" i="5"/>
  <c r="B182" i="5"/>
  <c r="B114" i="5"/>
  <c r="B9" i="5"/>
  <c r="B127" i="5"/>
  <c r="B32" i="5"/>
  <c r="B112" i="5"/>
  <c r="B25" i="5"/>
  <c r="B36" i="5"/>
  <c r="B156" i="5"/>
  <c r="B154" i="5"/>
  <c r="B23" i="5"/>
  <c r="B16" i="5"/>
  <c r="B107" i="5"/>
  <c r="B141" i="5"/>
  <c r="B41" i="5"/>
  <c r="B82" i="5"/>
  <c r="B174" i="5"/>
  <c r="B86" i="5"/>
  <c r="B147" i="5"/>
  <c r="B125" i="5"/>
  <c r="B50" i="5"/>
  <c r="B159" i="5"/>
  <c r="B171" i="5"/>
  <c r="B12" i="5"/>
  <c r="B176" i="5"/>
  <c r="B65" i="5"/>
  <c r="B8" i="5"/>
  <c r="B68" i="5"/>
  <c r="B56" i="5"/>
  <c r="B100" i="5"/>
  <c r="B83" i="5"/>
  <c r="B30" i="5"/>
  <c r="B169" i="5"/>
  <c r="B70" i="5"/>
  <c r="B157" i="5"/>
  <c r="B51" i="5"/>
  <c r="B11" i="5"/>
  <c r="B111" i="5"/>
  <c r="B135" i="5"/>
  <c r="B62" i="5"/>
  <c r="B155" i="5"/>
  <c r="B151" i="5"/>
  <c r="B138" i="5"/>
  <c r="B179" i="5"/>
  <c r="B19" i="5"/>
  <c r="B61" i="5"/>
  <c r="B99" i="5"/>
  <c r="B85" i="5"/>
  <c r="B144" i="5"/>
  <c r="B47" i="5"/>
  <c r="B7" i="5"/>
  <c r="B163" i="5"/>
  <c r="B48" i="5"/>
  <c r="B15" i="5"/>
  <c r="B180" i="5"/>
  <c r="B34" i="5"/>
  <c r="B80" i="5"/>
  <c r="B89" i="5"/>
  <c r="B33" i="5"/>
  <c r="B189" i="5"/>
  <c r="B93" i="5"/>
  <c r="B116" i="5"/>
  <c r="B105" i="5"/>
  <c r="B92" i="5"/>
  <c r="B183" i="5"/>
  <c r="B102" i="5"/>
  <c r="B97" i="5"/>
  <c r="B60" i="5"/>
  <c r="B14" i="5"/>
  <c r="B76" i="5"/>
  <c r="B10" i="5"/>
  <c r="B126" i="5"/>
  <c r="B29" i="5"/>
  <c r="B132" i="5"/>
  <c r="B63" i="5"/>
  <c r="B78" i="5"/>
  <c r="B13" i="5"/>
  <c r="B188" i="5"/>
  <c r="B177" i="5"/>
  <c r="B149" i="5"/>
  <c r="B87" i="5"/>
  <c r="B178" i="5"/>
  <c r="B58" i="5"/>
  <c r="B172" i="5"/>
  <c r="B46" i="5"/>
  <c r="B38" i="5"/>
  <c r="B21" i="5"/>
  <c r="B90" i="5"/>
  <c r="B166" i="5"/>
  <c r="B150" i="5"/>
  <c r="B94" i="5"/>
  <c r="B187" i="5"/>
  <c r="B98" i="5"/>
  <c r="B121" i="5"/>
  <c r="B158" i="5"/>
  <c r="B145" i="5"/>
  <c r="B165" i="5"/>
  <c r="B103" i="5"/>
  <c r="B143" i="5"/>
  <c r="B79" i="5"/>
  <c r="B31" i="5"/>
  <c r="B109" i="5"/>
  <c r="B69" i="5"/>
  <c r="B64" i="5"/>
  <c r="B146" i="5"/>
  <c r="B119" i="5"/>
</calcChain>
</file>

<file path=xl/sharedStrings.xml><?xml version="1.0" encoding="utf-8"?>
<sst xmlns="http://schemas.openxmlformats.org/spreadsheetml/2006/main" count="1461" uniqueCount="586">
  <si>
    <t>Sample List</t>
  </si>
  <si>
    <t>7Li (KED)</t>
  </si>
  <si>
    <t>9Be (KED)</t>
  </si>
  <si>
    <t>11B (KED)</t>
  </si>
  <si>
    <t>23Na (KED)</t>
  </si>
  <si>
    <t>24Mg (KED)</t>
  </si>
  <si>
    <t>27Al (KED)</t>
  </si>
  <si>
    <t>31P (KED)</t>
  </si>
  <si>
    <t>34S (KED)</t>
  </si>
  <si>
    <t>39K (KED)</t>
  </si>
  <si>
    <t>44Ca (KED)</t>
  </si>
  <si>
    <t>45Sc (KED)</t>
  </si>
  <si>
    <t>48Ti (KED)</t>
  </si>
  <si>
    <t>51V (KED)</t>
  </si>
  <si>
    <t>52Cr (KED)</t>
  </si>
  <si>
    <t>55Mn (KED)</t>
  </si>
  <si>
    <t>56Fe (KED)</t>
  </si>
  <si>
    <t>57Fe (KED)</t>
  </si>
  <si>
    <t>59Co (KED)</t>
  </si>
  <si>
    <t>60Ni (KED)</t>
  </si>
  <si>
    <t>63Cu (KED)</t>
  </si>
  <si>
    <t>66Zn (KED)</t>
  </si>
  <si>
    <t>72Ge (KED)</t>
  </si>
  <si>
    <t>72Ge (Hydrogen)</t>
  </si>
  <si>
    <t>75As (KED)</t>
  </si>
  <si>
    <t>78Se (Hydrogen)</t>
  </si>
  <si>
    <t>85Rb (KED)</t>
  </si>
  <si>
    <t>88Sr (KED)</t>
  </si>
  <si>
    <t>95Mo (KED)</t>
  </si>
  <si>
    <t>103Rh (KED)</t>
  </si>
  <si>
    <t>103Rh (Hydrogen)</t>
  </si>
  <si>
    <t>107Ag (KED)</t>
  </si>
  <si>
    <t>111Cd (KED)</t>
  </si>
  <si>
    <t>133Cs (KED)</t>
  </si>
  <si>
    <t>137Ba (KED)</t>
  </si>
  <si>
    <t>193Ir (KED)</t>
  </si>
  <si>
    <t>205Tl (KED)</t>
  </si>
  <si>
    <t>208Pb (KED)</t>
  </si>
  <si>
    <t>238U (KED)</t>
  </si>
  <si>
    <t>Index</t>
  </si>
  <si>
    <t>Label</t>
  </si>
  <si>
    <t>Value</t>
  </si>
  <si>
    <t>wash</t>
  </si>
  <si>
    <t>blank</t>
  </si>
  <si>
    <t>Minor 20 ppb</t>
  </si>
  <si>
    <t>N/A</t>
  </si>
  <si>
    <t>Minor 40 ppb</t>
  </si>
  <si>
    <t>Minor 100 ppb</t>
  </si>
  <si>
    <t>BPS low</t>
  </si>
  <si>
    <t>BPS High</t>
  </si>
  <si>
    <t>Major 10 ppm</t>
  </si>
  <si>
    <t>Major 20 ppm</t>
  </si>
  <si>
    <t>Major 30 ppm</t>
  </si>
  <si>
    <t>57Fe 20 ppb</t>
  </si>
  <si>
    <t>57Fe 40 ppb</t>
  </si>
  <si>
    <t>57Fe 100 ppb</t>
  </si>
  <si>
    <t>Bl-1</t>
  </si>
  <si>
    <t>Bl-2</t>
  </si>
  <si>
    <t>Bl-3</t>
  </si>
  <si>
    <t>Bl-4</t>
  </si>
  <si>
    <t>Bl-5</t>
  </si>
  <si>
    <t>Bl-6</t>
  </si>
  <si>
    <t>Bl-7</t>
  </si>
  <si>
    <t>Bl-8</t>
  </si>
  <si>
    <t>Bl-9</t>
  </si>
  <si>
    <t>Bl-10</t>
  </si>
  <si>
    <t>Bl-11</t>
  </si>
  <si>
    <t>Bl-12</t>
  </si>
  <si>
    <t>Bl-13</t>
  </si>
  <si>
    <t>Bl-14</t>
  </si>
  <si>
    <t>Bl-15</t>
  </si>
  <si>
    <t>Bl-16</t>
  </si>
  <si>
    <t>Bl-17</t>
  </si>
  <si>
    <t>Bl-18</t>
  </si>
  <si>
    <t>Bl-19</t>
  </si>
  <si>
    <t>Bl-20</t>
  </si>
  <si>
    <t>CRM_A</t>
  </si>
  <si>
    <t>CRM_B</t>
  </si>
  <si>
    <t>CRM_C</t>
  </si>
  <si>
    <t>CRM_D</t>
  </si>
  <si>
    <t>CRM_E</t>
  </si>
  <si>
    <t>CRM_F</t>
  </si>
  <si>
    <t>CRM_G</t>
  </si>
  <si>
    <t>D0-L75-A</t>
  </si>
  <si>
    <t>D0-L75-B</t>
  </si>
  <si>
    <t>D0-L75-C</t>
  </si>
  <si>
    <t>D1-L75-A</t>
  </si>
  <si>
    <t>D1-L75-B</t>
  </si>
  <si>
    <t>D1-L75-C</t>
  </si>
  <si>
    <t>D2-L75-A</t>
  </si>
  <si>
    <t>D2-L75-B</t>
  </si>
  <si>
    <t>D2-L75-C</t>
  </si>
  <si>
    <t>D3-L75-A</t>
  </si>
  <si>
    <t>D3-L75-B</t>
  </si>
  <si>
    <t>D3-L75-C</t>
  </si>
  <si>
    <t>D4-L75-A</t>
  </si>
  <si>
    <t>D4-L75-B</t>
  </si>
  <si>
    <t>D4-L75-C</t>
  </si>
  <si>
    <t>D5-L75-A</t>
  </si>
  <si>
    <t>D5-L75-B</t>
  </si>
  <si>
    <t>D5-L75-C</t>
  </si>
  <si>
    <t>D6-L75-A</t>
  </si>
  <si>
    <t>D6-L75-B</t>
  </si>
  <si>
    <t>D6-L75-C</t>
  </si>
  <si>
    <t>D7-L75-A</t>
  </si>
  <si>
    <t>D7-L75-B</t>
  </si>
  <si>
    <t>D7-L75-C</t>
  </si>
  <si>
    <t>D8-L75-A</t>
  </si>
  <si>
    <t>D8-L75-B</t>
  </si>
  <si>
    <t>D8-L75-C</t>
  </si>
  <si>
    <t>D9-L75-A</t>
  </si>
  <si>
    <t>D9-L75-B</t>
  </si>
  <si>
    <t>D9-L75-C</t>
  </si>
  <si>
    <t>D0-R75-A</t>
  </si>
  <si>
    <t>D0-R75-B</t>
  </si>
  <si>
    <t>D0-R75-C</t>
  </si>
  <si>
    <t>D1-R75-A</t>
  </si>
  <si>
    <t>D1-R75-B</t>
  </si>
  <si>
    <t>D1-R75-C</t>
  </si>
  <si>
    <t>Weight</t>
  </si>
  <si>
    <t>Volume</t>
  </si>
  <si>
    <t>B</t>
  </si>
  <si>
    <t>Na</t>
  </si>
  <si>
    <t>Mg</t>
  </si>
  <si>
    <t>P</t>
  </si>
  <si>
    <t>S</t>
  </si>
  <si>
    <t>K</t>
  </si>
  <si>
    <t>Ca</t>
  </si>
  <si>
    <t>Ti (semi-quant)</t>
  </si>
  <si>
    <t>Li</t>
  </si>
  <si>
    <t>Be</t>
  </si>
  <si>
    <t>Al</t>
  </si>
  <si>
    <t xml:space="preserve">V </t>
  </si>
  <si>
    <t>Cr</t>
  </si>
  <si>
    <t>Mn</t>
  </si>
  <si>
    <t>Co</t>
  </si>
  <si>
    <t>Ni</t>
  </si>
  <si>
    <t>Cu</t>
  </si>
  <si>
    <t>Zn</t>
  </si>
  <si>
    <t>As</t>
  </si>
  <si>
    <t>Se</t>
  </si>
  <si>
    <t>Rb</t>
  </si>
  <si>
    <t>Sr</t>
  </si>
  <si>
    <t>Mo</t>
  </si>
  <si>
    <t>Ag</t>
  </si>
  <si>
    <t>Cd</t>
  </si>
  <si>
    <t>Cs</t>
  </si>
  <si>
    <t>Ba</t>
  </si>
  <si>
    <t>Tl</t>
  </si>
  <si>
    <t>Pb</t>
  </si>
  <si>
    <t>U</t>
  </si>
  <si>
    <t>(mg/L)</t>
  </si>
  <si>
    <r>
      <t>(</t>
    </r>
    <r>
      <rPr>
        <b/>
        <sz val="10"/>
        <color rgb="FF002060"/>
        <rFont val="Calibri"/>
        <family val="2"/>
      </rPr>
      <t>µ</t>
    </r>
    <r>
      <rPr>
        <b/>
        <sz val="10"/>
        <color rgb="FF002060"/>
        <rFont val="Arial"/>
        <family val="2"/>
      </rPr>
      <t>g/L)</t>
    </r>
  </si>
  <si>
    <t>(mg/kg)</t>
  </si>
  <si>
    <t>D2-R75-A</t>
  </si>
  <si>
    <t>D2-R75-B</t>
  </si>
  <si>
    <t>D2-R75-C</t>
  </si>
  <si>
    <t>D3-R75-A</t>
  </si>
  <si>
    <t>D3-R75-B</t>
  </si>
  <si>
    <t>D3-R75-C</t>
  </si>
  <si>
    <t>D4-R75-A</t>
  </si>
  <si>
    <t>D4-R75-B</t>
  </si>
  <si>
    <t>D4-R75-C</t>
  </si>
  <si>
    <t>D5-R75-A</t>
  </si>
  <si>
    <t>D5-R75-B</t>
  </si>
  <si>
    <t>D5-R75-C</t>
  </si>
  <si>
    <t>D6-R75-A</t>
  </si>
  <si>
    <t>D6-R75-B</t>
  </si>
  <si>
    <t>D6-R75-C</t>
  </si>
  <si>
    <t>D7-R75-A</t>
  </si>
  <si>
    <t>D7-R75-B</t>
  </si>
  <si>
    <t>D7-R75-C</t>
  </si>
  <si>
    <t>D8-R75-A</t>
  </si>
  <si>
    <t>D8-R75-B</t>
  </si>
  <si>
    <t>D8-R75-C</t>
  </si>
  <si>
    <t>D9-R75-A</t>
  </si>
  <si>
    <t>D9-R75-B</t>
  </si>
  <si>
    <t>D9-R75-C</t>
  </si>
  <si>
    <t>D0-L100-A</t>
  </si>
  <si>
    <t>D0-L100-B</t>
  </si>
  <si>
    <t>D0-L100-C</t>
  </si>
  <si>
    <t>D1-L100-A</t>
  </si>
  <si>
    <t>D1-L100-B</t>
  </si>
  <si>
    <t>D1-L100-C</t>
  </si>
  <si>
    <t>D2-L100-A</t>
  </si>
  <si>
    <t>D2-L100-B</t>
  </si>
  <si>
    <t>D2-L100-C</t>
  </si>
  <si>
    <t>D3-L100-A</t>
  </si>
  <si>
    <t>D3-L100-B</t>
  </si>
  <si>
    <t>D3-L100-C</t>
  </si>
  <si>
    <t>D4-L100-A</t>
  </si>
  <si>
    <t>D4-L100-B</t>
  </si>
  <si>
    <t>D4-L100-C</t>
  </si>
  <si>
    <t>D5-L100-A</t>
  </si>
  <si>
    <t>D5-L100-B</t>
  </si>
  <si>
    <t>D5-L100-C</t>
  </si>
  <si>
    <t>D6-L100-A</t>
  </si>
  <si>
    <t>D6-L100-B</t>
  </si>
  <si>
    <t>D6-L100-C</t>
  </si>
  <si>
    <t>D7-L100-A</t>
  </si>
  <si>
    <t>D7-L100-B</t>
  </si>
  <si>
    <t>D7-L100-C</t>
  </si>
  <si>
    <t>D8-L100-A</t>
  </si>
  <si>
    <t>D8-L100-B</t>
  </si>
  <si>
    <t>D8-L100-C</t>
  </si>
  <si>
    <t>D9-L100-A</t>
  </si>
  <si>
    <t>D9-L100-B</t>
  </si>
  <si>
    <t>D9-L100-C</t>
  </si>
  <si>
    <t>D0-R100-A</t>
  </si>
  <si>
    <t>D0-R100-B</t>
  </si>
  <si>
    <t>D0-R100-C</t>
  </si>
  <si>
    <t>D1-R100-A</t>
  </si>
  <si>
    <t>D1-R100-B</t>
  </si>
  <si>
    <t>D1-R100-C</t>
  </si>
  <si>
    <t>D2-R100-A</t>
  </si>
  <si>
    <t>D2-R100-B</t>
  </si>
  <si>
    <t>D2-R100-C</t>
  </si>
  <si>
    <t>D3-R100-A</t>
  </si>
  <si>
    <t>D3-R100-B</t>
  </si>
  <si>
    <t>D3-R100-C</t>
  </si>
  <si>
    <t>D4-R100-A</t>
  </si>
  <si>
    <t>D4-R100-B</t>
  </si>
  <si>
    <t>D4-R100-C</t>
  </si>
  <si>
    <t>D5-R100-A</t>
  </si>
  <si>
    <t>D5-R100-B</t>
  </si>
  <si>
    <t>D5-R100-C</t>
  </si>
  <si>
    <t>D6-R100-A</t>
  </si>
  <si>
    <t>D6-R100-B</t>
  </si>
  <si>
    <t>D6-R100-C</t>
  </si>
  <si>
    <t>D7-R100-A</t>
  </si>
  <si>
    <t>D7-R100-B</t>
  </si>
  <si>
    <t>D7-R100-C</t>
  </si>
  <si>
    <t>D8-R100-A</t>
  </si>
  <si>
    <t>D8-R100-B</t>
  </si>
  <si>
    <t>D8-R100-C</t>
  </si>
  <si>
    <t>D9-R100-A</t>
  </si>
  <si>
    <t>D9-R100-B</t>
  </si>
  <si>
    <t>D9-R100-C</t>
  </si>
  <si>
    <t>D0-L10-A</t>
  </si>
  <si>
    <t>D0-L10-B</t>
  </si>
  <si>
    <t>D0-L10-C</t>
  </si>
  <si>
    <t>D1-L10-A</t>
  </si>
  <si>
    <t>D1-L10-B</t>
  </si>
  <si>
    <t>D1-L10-C</t>
  </si>
  <si>
    <t>D2-L10-A</t>
  </si>
  <si>
    <t>D2-L10-B</t>
  </si>
  <si>
    <t>D2-L10-C</t>
  </si>
  <si>
    <t>D3-L10-A</t>
  </si>
  <si>
    <t>D3-L10-B</t>
  </si>
  <si>
    <t>D3-L10-C</t>
  </si>
  <si>
    <t>D4-L10-A</t>
  </si>
  <si>
    <t>D4-L10-B</t>
  </si>
  <si>
    <t>D4-L10-C</t>
  </si>
  <si>
    <t>D5-L10-A</t>
  </si>
  <si>
    <t>D5-L10-B</t>
  </si>
  <si>
    <t>D5-L10-C</t>
  </si>
  <si>
    <t>D6-L10-A</t>
  </si>
  <si>
    <t>D6-L10-B</t>
  </si>
  <si>
    <t>D6-L10-C</t>
  </si>
  <si>
    <t>D7-L10-A</t>
  </si>
  <si>
    <t>D7-L10-B</t>
  </si>
  <si>
    <t>D7-L10-C</t>
  </si>
  <si>
    <t>D8-L10-A</t>
  </si>
  <si>
    <t>D8-L10-B</t>
  </si>
  <si>
    <t>D8-L10-C</t>
  </si>
  <si>
    <t>D9-L10-A</t>
  </si>
  <si>
    <t>D9-L10-B</t>
  </si>
  <si>
    <t>D9-L10-C</t>
  </si>
  <si>
    <t>D0-R10-A</t>
  </si>
  <si>
    <t>D0-R10-B</t>
  </si>
  <si>
    <t>D0-R10-C</t>
  </si>
  <si>
    <t>D1-R10-A</t>
  </si>
  <si>
    <t>D1-R10-B</t>
  </si>
  <si>
    <t>D1-R10-C</t>
  </si>
  <si>
    <t>D2-R10-A</t>
  </si>
  <si>
    <t>D2-R10-B</t>
  </si>
  <si>
    <t>D2-R10-C</t>
  </si>
  <si>
    <t>D3-R10-A</t>
  </si>
  <si>
    <t>D3-R10-B</t>
  </si>
  <si>
    <t>D3-R10-C</t>
  </si>
  <si>
    <t>D4-R10-A</t>
  </si>
  <si>
    <t>D4-R10-B</t>
  </si>
  <si>
    <t>D4-R10-C</t>
  </si>
  <si>
    <t>D5-R10-A</t>
  </si>
  <si>
    <t>D5-R10-B</t>
  </si>
  <si>
    <t>D5-R10-C</t>
  </si>
  <si>
    <t>D6-R10-A</t>
  </si>
  <si>
    <t>D6-R10-B</t>
  </si>
  <si>
    <t>D6-R10-C</t>
  </si>
  <si>
    <t>D7-R10-A</t>
  </si>
  <si>
    <t>D7-R10-B</t>
  </si>
  <si>
    <t>D7-R10-C</t>
  </si>
  <si>
    <t>D8-R10-A</t>
  </si>
  <si>
    <t>D8-R10-B</t>
  </si>
  <si>
    <t>D8-R10-C</t>
  </si>
  <si>
    <t>D9-R10-A</t>
  </si>
  <si>
    <t>D9-R10-B</t>
  </si>
  <si>
    <t>D9-R10-C</t>
  </si>
  <si>
    <t>D0-L50-A</t>
  </si>
  <si>
    <t>D0-L50-B</t>
  </si>
  <si>
    <t>D0-L50-C</t>
  </si>
  <si>
    <t>D1-L50-A</t>
  </si>
  <si>
    <t>D1-L50-B</t>
  </si>
  <si>
    <t>D1-L50-C</t>
  </si>
  <si>
    <t>D2-L50-A</t>
  </si>
  <si>
    <t>D2-L50-B</t>
  </si>
  <si>
    <t>D2-L50-C</t>
  </si>
  <si>
    <t>Fe</t>
  </si>
  <si>
    <t xml:space="preserve">Mean: </t>
  </si>
  <si>
    <t>Certified Value 1573a Tomato leaf:</t>
  </si>
  <si>
    <t>Indicative Value:</t>
  </si>
  <si>
    <t xml:space="preserve">% Recovery: </t>
  </si>
  <si>
    <t>LOD:</t>
  </si>
  <si>
    <t>(µg/kg)</t>
  </si>
  <si>
    <t>Final Fe content</t>
  </si>
  <si>
    <t>(µg/plant)</t>
  </si>
  <si>
    <t>Day</t>
  </si>
  <si>
    <t>Root</t>
  </si>
  <si>
    <t>Mean</t>
  </si>
  <si>
    <t>STDEVA</t>
  </si>
  <si>
    <t>SEM</t>
  </si>
  <si>
    <t>75µM</t>
  </si>
  <si>
    <t xml:space="preserve">Day </t>
  </si>
  <si>
    <t>100µM</t>
  </si>
  <si>
    <t>10µM</t>
  </si>
  <si>
    <t>Stem + Leaf</t>
  </si>
  <si>
    <t>Stem + leaf</t>
  </si>
  <si>
    <t>SEM 10</t>
  </si>
  <si>
    <t>SEM 75</t>
  </si>
  <si>
    <t>SEM 100</t>
  </si>
  <si>
    <t>STEM + LEAF</t>
  </si>
  <si>
    <t>ROOT</t>
  </si>
  <si>
    <t xml:space="preserve">plant part dry weight </t>
  </si>
  <si>
    <t>D0-L25-A</t>
  </si>
  <si>
    <t>Plant part DW (g)</t>
  </si>
  <si>
    <t>D0-L25-B</t>
  </si>
  <si>
    <t>D0-L25-C</t>
  </si>
  <si>
    <t>D1-L25-A</t>
  </si>
  <si>
    <t>D1-L25-B</t>
  </si>
  <si>
    <t>D1-L25-C</t>
  </si>
  <si>
    <t>D2-L25-A</t>
  </si>
  <si>
    <t>D2-L25-B</t>
  </si>
  <si>
    <t>D2-L25-C</t>
  </si>
  <si>
    <t>D3-L25-A</t>
  </si>
  <si>
    <t>D3-L25-B</t>
  </si>
  <si>
    <t>D3-L25-C</t>
  </si>
  <si>
    <t>D4-L25-A</t>
  </si>
  <si>
    <t>D4-L25-B</t>
  </si>
  <si>
    <t>D4-L25-C</t>
  </si>
  <si>
    <t>D5-L25-A</t>
  </si>
  <si>
    <t>D5-L25-B</t>
  </si>
  <si>
    <t>D5-L25-C</t>
  </si>
  <si>
    <t>D6-L25-A</t>
  </si>
  <si>
    <t>D6-L25-B</t>
  </si>
  <si>
    <t>D6-L25-C</t>
  </si>
  <si>
    <t>D7-L25-A</t>
  </si>
  <si>
    <t>D7-L25-B</t>
  </si>
  <si>
    <t>D7-L25-C</t>
  </si>
  <si>
    <t>D8-L25-A</t>
  </si>
  <si>
    <t>D8-L25-B</t>
  </si>
  <si>
    <t>D8-L25-C</t>
  </si>
  <si>
    <t>D9-L25-A</t>
  </si>
  <si>
    <t>D9-L25-B</t>
  </si>
  <si>
    <t>D9-L25-C</t>
  </si>
  <si>
    <t>D0-R25-A</t>
  </si>
  <si>
    <t>D0-R25-B</t>
  </si>
  <si>
    <t>D0-R25-C</t>
  </si>
  <si>
    <t>D1-R25-A</t>
  </si>
  <si>
    <t>D1-R25-B</t>
  </si>
  <si>
    <t>D1-R25-C</t>
  </si>
  <si>
    <t>D2-R25-A</t>
  </si>
  <si>
    <t>D2-R25-B</t>
  </si>
  <si>
    <t>D2-R25-C</t>
  </si>
  <si>
    <t>D3-R25-A</t>
  </si>
  <si>
    <t>D3-R25-B</t>
  </si>
  <si>
    <t>D3-R25-C</t>
  </si>
  <si>
    <t>D4-R25-A</t>
  </si>
  <si>
    <t>D4-R25-B</t>
  </si>
  <si>
    <t>D4-R25-C</t>
  </si>
  <si>
    <t>D5-R25-A</t>
  </si>
  <si>
    <t>D5-R25-B</t>
  </si>
  <si>
    <t>D5-R25-C</t>
  </si>
  <si>
    <t>D6-R25-A</t>
  </si>
  <si>
    <t>D6-R25-B</t>
  </si>
  <si>
    <t>D6-R25-C</t>
  </si>
  <si>
    <t>D7-R25-A</t>
  </si>
  <si>
    <t>D7-R25-B</t>
  </si>
  <si>
    <t>D7-R25-C</t>
  </si>
  <si>
    <t>D8-R25-A</t>
  </si>
  <si>
    <t>D8-R25-B</t>
  </si>
  <si>
    <t>D8-R25-C</t>
  </si>
  <si>
    <t>D9-R25-A</t>
  </si>
  <si>
    <t>D9-R25-B</t>
  </si>
  <si>
    <t>D9-R25-C</t>
  </si>
  <si>
    <t>D3-L50-A</t>
  </si>
  <si>
    <t>D3-L50-B</t>
  </si>
  <si>
    <t>D3-L50-C</t>
  </si>
  <si>
    <t>D4-L50-A</t>
  </si>
  <si>
    <t>D4-L50-B</t>
  </si>
  <si>
    <t>D4-L50-C</t>
  </si>
  <si>
    <t>D5-L50-A</t>
  </si>
  <si>
    <t>D5-L50-B</t>
  </si>
  <si>
    <t>D5-L50-C</t>
  </si>
  <si>
    <t>D6-L50-A</t>
  </si>
  <si>
    <t>D6-L50-B</t>
  </si>
  <si>
    <t>D6-L50-C</t>
  </si>
  <si>
    <t>D7-L50-A</t>
  </si>
  <si>
    <t>D7-L50-B</t>
  </si>
  <si>
    <t>D7-L50-C</t>
  </si>
  <si>
    <t>D8-L50-A</t>
  </si>
  <si>
    <t>D8-L50-B</t>
  </si>
  <si>
    <t>D8-L50-C</t>
  </si>
  <si>
    <t>D9-L50-A</t>
  </si>
  <si>
    <t>D9-L50-B</t>
  </si>
  <si>
    <t>D9-L50-C</t>
  </si>
  <si>
    <t>D0-R50-A</t>
  </si>
  <si>
    <t>D0-R50-B</t>
  </si>
  <si>
    <t>D0-R50-C</t>
  </si>
  <si>
    <t>D1-R50-A</t>
  </si>
  <si>
    <t>D1-R50-B</t>
  </si>
  <si>
    <t>D1-R50-C</t>
  </si>
  <si>
    <t>D2-R50-A</t>
  </si>
  <si>
    <t>D2-R50-B</t>
  </si>
  <si>
    <t>D2-R50-C</t>
  </si>
  <si>
    <t>D3-R50-A</t>
  </si>
  <si>
    <t>D3-R50-B</t>
  </si>
  <si>
    <t>D3-R50-C</t>
  </si>
  <si>
    <t>D4-R50-A</t>
  </si>
  <si>
    <t>D4-R50-B</t>
  </si>
  <si>
    <t>D4-R50-C</t>
  </si>
  <si>
    <t>D5-R50-A</t>
  </si>
  <si>
    <t>D5-R50-B</t>
  </si>
  <si>
    <t>D5-R50-C</t>
  </si>
  <si>
    <t>D6-R50-A</t>
  </si>
  <si>
    <t>D6-R50-B</t>
  </si>
  <si>
    <t>D6-R50-C</t>
  </si>
  <si>
    <t>D7-R50-A</t>
  </si>
  <si>
    <t>D7-R50-B</t>
  </si>
  <si>
    <t>D7-R50-C</t>
  </si>
  <si>
    <t>D8-R50-A</t>
  </si>
  <si>
    <t>D8-R50-B</t>
  </si>
  <si>
    <t>D8-R50-C</t>
  </si>
  <si>
    <t>D9-R50-A</t>
  </si>
  <si>
    <t>D9-R50-B</t>
  </si>
  <si>
    <t>D9-R50-C</t>
  </si>
  <si>
    <t>D0-L150-A</t>
  </si>
  <si>
    <t>D0-L150-B</t>
  </si>
  <si>
    <t>D0-L150-C</t>
  </si>
  <si>
    <t>D1-L150-A</t>
  </si>
  <si>
    <t>D1-L150-B</t>
  </si>
  <si>
    <t>D1-L150-C</t>
  </si>
  <si>
    <t>D2-L150-A</t>
  </si>
  <si>
    <t>D2-L150-B</t>
  </si>
  <si>
    <t>D2-L150-C</t>
  </si>
  <si>
    <t>D3-L150-A</t>
  </si>
  <si>
    <t>D3-L150-B</t>
  </si>
  <si>
    <t>D3-L150-C</t>
  </si>
  <si>
    <t>D4-L150-A</t>
  </si>
  <si>
    <t>D4-L150-B</t>
  </si>
  <si>
    <t>D4-L150-C</t>
  </si>
  <si>
    <t>D5-L150-A</t>
  </si>
  <si>
    <t>D5-L150-B</t>
  </si>
  <si>
    <t>D5-L150-C</t>
  </si>
  <si>
    <t>D6-L150-A</t>
  </si>
  <si>
    <t>D6-L150-B</t>
  </si>
  <si>
    <t>D6-L150-C</t>
  </si>
  <si>
    <t>D7-L150-A</t>
  </si>
  <si>
    <t>D7-L150-B</t>
  </si>
  <si>
    <t>D7-L150-C</t>
  </si>
  <si>
    <t>D8-L150-A</t>
  </si>
  <si>
    <t>D8-L150-B</t>
  </si>
  <si>
    <t>D8-L150-C</t>
  </si>
  <si>
    <t>D9-L150-A</t>
  </si>
  <si>
    <t>D9-L150-B</t>
  </si>
  <si>
    <t>D9-L150-C</t>
  </si>
  <si>
    <t>D0-R150-A</t>
  </si>
  <si>
    <t>D0-R150-B</t>
  </si>
  <si>
    <t>D0-R150-C</t>
  </si>
  <si>
    <t>D1-R150-A</t>
  </si>
  <si>
    <t>D1-R150-B</t>
  </si>
  <si>
    <t>D1-R150-C</t>
  </si>
  <si>
    <t>D2-R150-A</t>
  </si>
  <si>
    <t>D2-R150-B</t>
  </si>
  <si>
    <t>D2-R150-C</t>
  </si>
  <si>
    <t>D3-R150-A</t>
  </si>
  <si>
    <t>D3-R150-B</t>
  </si>
  <si>
    <t>D3-R150-C</t>
  </si>
  <si>
    <t>D4-R150-A</t>
  </si>
  <si>
    <t>D4-R150-B</t>
  </si>
  <si>
    <t>D4-R150-C</t>
  </si>
  <si>
    <t>D5-R150-A</t>
  </si>
  <si>
    <t>D5-R150-B</t>
  </si>
  <si>
    <t>D5-R150-C</t>
  </si>
  <si>
    <t>D6-R150-A</t>
  </si>
  <si>
    <t>D6-R150-B</t>
  </si>
  <si>
    <t>D6-R150-C</t>
  </si>
  <si>
    <t>D7-R150-A</t>
  </si>
  <si>
    <t>D7-R150-B</t>
  </si>
  <si>
    <t>D7-R150-C</t>
  </si>
  <si>
    <t>D8-R150-A</t>
  </si>
  <si>
    <t>D8-R150-B</t>
  </si>
  <si>
    <t>D8-R150-C</t>
  </si>
  <si>
    <t>D9-R150-A</t>
  </si>
  <si>
    <t>D9-R150-B</t>
  </si>
  <si>
    <t>D9-R150-C</t>
  </si>
  <si>
    <t>D0-L200-A</t>
  </si>
  <si>
    <t>D0-L200-B</t>
  </si>
  <si>
    <t>D0-L200-C</t>
  </si>
  <si>
    <t>D1-L200-A</t>
  </si>
  <si>
    <t>D1-L200-B</t>
  </si>
  <si>
    <t>D1-L200-C</t>
  </si>
  <si>
    <t>D2-L200-A</t>
  </si>
  <si>
    <t>D2-L200-B</t>
  </si>
  <si>
    <t>D2-L200-C</t>
  </si>
  <si>
    <t>D3-L200-A</t>
  </si>
  <si>
    <t>D3-L200-B</t>
  </si>
  <si>
    <t>D3-L200-C</t>
  </si>
  <si>
    <t>D4-L200-A</t>
  </si>
  <si>
    <t>D4-L200-B</t>
  </si>
  <si>
    <t>D4-L200-C</t>
  </si>
  <si>
    <t>D5-L200-A</t>
  </si>
  <si>
    <t>D5-L200-B</t>
  </si>
  <si>
    <t>D5-L200-C</t>
  </si>
  <si>
    <t>D6-L200-A</t>
  </si>
  <si>
    <t>D6-L200-B</t>
  </si>
  <si>
    <t>D6-L200-C</t>
  </si>
  <si>
    <t>D7-L200-A</t>
  </si>
  <si>
    <t>D7-L200-B</t>
  </si>
  <si>
    <t>D7-L200-C</t>
  </si>
  <si>
    <t>D8-L200-A</t>
  </si>
  <si>
    <t>D8-L200-B</t>
  </si>
  <si>
    <t>D8-L200-C</t>
  </si>
  <si>
    <t>D9-L200-A</t>
  </si>
  <si>
    <t>D9-L200-B</t>
  </si>
  <si>
    <t>D9-L200-C</t>
  </si>
  <si>
    <t>D0-R200-A</t>
  </si>
  <si>
    <t>D0-R200-B</t>
  </si>
  <si>
    <t>D0-R200-C</t>
  </si>
  <si>
    <t>D1-R200-A</t>
  </si>
  <si>
    <t>D1-R200-B</t>
  </si>
  <si>
    <t>D1-R200-C</t>
  </si>
  <si>
    <t>D2-R200-A</t>
  </si>
  <si>
    <t>D2-R200-B</t>
  </si>
  <si>
    <t>D2-R200-C</t>
  </si>
  <si>
    <t>D3-R200-A</t>
  </si>
  <si>
    <t>D3-R200-B</t>
  </si>
  <si>
    <t>D3-R200-C</t>
  </si>
  <si>
    <t>D4-R200-A</t>
  </si>
  <si>
    <t>D4-R200-B</t>
  </si>
  <si>
    <t>D4-R200-C</t>
  </si>
  <si>
    <t>D5-R200-A</t>
  </si>
  <si>
    <t>D5-R200-B</t>
  </si>
  <si>
    <t>D5-R200-C</t>
  </si>
  <si>
    <t>D6-R200-A</t>
  </si>
  <si>
    <t>D6-R200-B</t>
  </si>
  <si>
    <t>D6-R200-C</t>
  </si>
  <si>
    <t>D7-R200-A</t>
  </si>
  <si>
    <t>D7-R200-B</t>
  </si>
  <si>
    <t>D7-R200-C</t>
  </si>
  <si>
    <t>D8-R200-A</t>
  </si>
  <si>
    <t>D8-R200-B</t>
  </si>
  <si>
    <t>D8-R200-C</t>
  </si>
  <si>
    <t>D9-R200-A</t>
  </si>
  <si>
    <t>D9-R200-B</t>
  </si>
  <si>
    <t>D9-R200-C</t>
  </si>
  <si>
    <t>Fe content (mg/plant part)</t>
  </si>
  <si>
    <t>Label (10µM)</t>
  </si>
  <si>
    <t>Label (25µM)</t>
  </si>
  <si>
    <t>Label (50µM)</t>
  </si>
  <si>
    <t>Label (75µM)</t>
  </si>
  <si>
    <t>Label (100µM)</t>
  </si>
  <si>
    <t>Label (150µM)</t>
  </si>
  <si>
    <t>Label (200µM)</t>
  </si>
  <si>
    <t>LEAVES:</t>
  </si>
  <si>
    <t>ROOTS:</t>
  </si>
  <si>
    <t>Fe concentration (mg/kg)</t>
  </si>
  <si>
    <t>TEST Fe content (mg/plant part)</t>
  </si>
  <si>
    <t>Fe concentration</t>
  </si>
  <si>
    <t>25µM</t>
  </si>
  <si>
    <t>50µM</t>
  </si>
  <si>
    <t>150µM</t>
  </si>
  <si>
    <t>200µM</t>
  </si>
  <si>
    <t>Sample</t>
  </si>
  <si>
    <t>Fe_0</t>
  </si>
  <si>
    <t>Fe_extract</t>
  </si>
  <si>
    <t>Fe_kg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</si>
</sst>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52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10"/>
      <color rgb="FF002060"/>
      <name val="Arial"/>
      <family val="2"/>
    </font>
    <font>
      <b/>
      <sz val="10"/>
      <color rgb="FF002060"/>
      <name val="Calibri"/>
      <family val="2"/>
    </font>
    <font>
      <b/>
      <sz val="11"/>
      <color theme="1" tint="0.34998626667073579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13"/>
      <color theme="1"/>
      <name val="Arial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2">
    <xf numFmtId="0" fontId="0" fillId="0" borderId="0" xfId="0"/>
    <xf numFmtId="0" fontId="0" fillId="0" borderId="0" xfId="0" applyAlignment="1">
      <alignment horizontal="right"/>
    </xf>
    <xf numFmtId="0" fontId="18" fillId="0" borderId="0" xfId="0" applyFont="1" applyAlignment="1">
      <alignment horizontal="right"/>
    </xf>
    <xf numFmtId="0" fontId="19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20" fillId="33" borderId="10" xfId="0" applyFont="1" applyFill="1" applyBorder="1" applyAlignment="1">
      <alignment horizontal="center"/>
    </xf>
    <xf numFmtId="0" fontId="20" fillId="33" borderId="10" xfId="0" applyFont="1" applyFill="1" applyBorder="1" applyAlignment="1">
      <alignment horizontal="left"/>
    </xf>
    <xf numFmtId="0" fontId="21" fillId="34" borderId="10" xfId="0" applyFont="1" applyFill="1" applyBorder="1" applyAlignment="1">
      <alignment horizontal="center"/>
    </xf>
    <xf numFmtId="0" fontId="21" fillId="35" borderId="10" xfId="0" applyFont="1" applyFill="1" applyBorder="1" applyAlignment="1">
      <alignment horizontal="center"/>
    </xf>
    <xf numFmtId="0" fontId="20" fillId="34" borderId="10" xfId="0" applyFont="1" applyFill="1" applyBorder="1" applyAlignment="1">
      <alignment horizontal="center"/>
    </xf>
    <xf numFmtId="164" fontId="0" fillId="0" borderId="0" xfId="0" applyNumberFormat="1"/>
    <xf numFmtId="0" fontId="25" fillId="36" borderId="14" xfId="0" applyFont="1" applyFill="1" applyBorder="1"/>
    <xf numFmtId="1" fontId="16" fillId="36" borderId="17" xfId="0" applyNumberFormat="1" applyFont="1" applyFill="1" applyBorder="1" applyAlignment="1">
      <alignment horizontal="center"/>
    </xf>
    <xf numFmtId="2" fontId="23" fillId="0" borderId="0" xfId="0" applyNumberFormat="1" applyFont="1" applyAlignment="1">
      <alignment horizontal="center"/>
    </xf>
    <xf numFmtId="0" fontId="26" fillId="36" borderId="15" xfId="0" applyFont="1" applyFill="1" applyBorder="1" applyAlignment="1">
      <alignment horizontal="center"/>
    </xf>
    <xf numFmtId="0" fontId="24" fillId="36" borderId="11" xfId="0" applyFont="1" applyFill="1" applyBorder="1"/>
    <xf numFmtId="0" fontId="23" fillId="0" borderId="0" xfId="0" applyFont="1" applyAlignment="1">
      <alignment horizontal="left"/>
    </xf>
    <xf numFmtId="0" fontId="24" fillId="36" borderId="12" xfId="0" applyFont="1" applyFill="1" applyBorder="1" applyAlignment="1">
      <alignment horizontal="center"/>
    </xf>
    <xf numFmtId="0" fontId="16" fillId="36" borderId="16" xfId="0" applyFont="1" applyFill="1" applyBorder="1"/>
    <xf numFmtId="0" fontId="24" fillId="36" borderId="13" xfId="0" applyFont="1" applyFill="1" applyBorder="1" applyAlignment="1">
      <alignment horizontal="center"/>
    </xf>
    <xf numFmtId="0" fontId="0" fillId="36" borderId="17" xfId="0" applyFill="1" applyBorder="1"/>
    <xf numFmtId="0" fontId="26" fillId="36" borderId="0" xfId="0" applyFont="1" applyFill="1" applyAlignment="1">
      <alignment horizontal="center"/>
    </xf>
    <xf numFmtId="0" fontId="0" fillId="36" borderId="0" xfId="0" applyFill="1"/>
    <xf numFmtId="0" fontId="0" fillId="36" borderId="18" xfId="0" applyFill="1" applyBorder="1"/>
    <xf numFmtId="0" fontId="27" fillId="0" borderId="0" xfId="0" applyFont="1"/>
    <xf numFmtId="0" fontId="24" fillId="36" borderId="19" xfId="0" applyFont="1" applyFill="1" applyBorder="1"/>
    <xf numFmtId="0" fontId="24" fillId="36" borderId="20" xfId="0" applyFont="1" applyFill="1" applyBorder="1"/>
    <xf numFmtId="0" fontId="24" fillId="36" borderId="21" xfId="0" applyFont="1" applyFill="1" applyBorder="1"/>
    <xf numFmtId="0" fontId="16" fillId="0" borderId="0" xfId="0" applyFont="1" applyAlignment="1">
      <alignment horizontal="center"/>
    </xf>
    <xf numFmtId="17" fontId="0" fillId="0" borderId="0" xfId="0" applyNumberFormat="1"/>
    <xf numFmtId="0" fontId="29" fillId="0" borderId="0" xfId="0" applyFont="1" applyAlignment="1">
      <alignment horizontal="center"/>
    </xf>
    <xf numFmtId="0" fontId="30" fillId="0" borderId="0" xfId="0" applyFont="1"/>
    <xf numFmtId="0" fontId="31" fillId="0" borderId="0" xfId="0" applyFont="1" applyAlignment="1">
      <alignment horizontal="center"/>
    </xf>
    <xf numFmtId="0" fontId="21" fillId="37" borderId="10" xfId="0" applyFont="1" applyFill="1" applyBorder="1" applyAlignment="1">
      <alignment horizontal="center"/>
    </xf>
    <xf numFmtId="0" fontId="0" fillId="37" borderId="0" xfId="0" applyFill="1"/>
    <xf numFmtId="164" fontId="30" fillId="0" borderId="0" xfId="0" applyNumberFormat="1" applyFont="1"/>
    <xf numFmtId="0" fontId="30" fillId="0" borderId="0" xfId="0" applyFont="1" applyAlignment="1">
      <alignment horizontal="right"/>
    </xf>
    <xf numFmtId="0" fontId="32" fillId="0" borderId="0" xfId="0" applyFont="1"/>
    <xf numFmtId="0" fontId="0" fillId="37" borderId="0" xfId="0" applyFill="1" applyAlignment="1">
      <alignment horizontal="center"/>
    </xf>
    <xf numFmtId="0" fontId="0" fillId="37" borderId="0" xfId="0" applyFill="1" applyAlignment="1">
      <alignment horizontal="right"/>
    </xf>
    <xf numFmtId="164" fontId="0" fillId="37" borderId="0" xfId="0" applyNumberFormat="1" applyFill="1"/>
    <xf numFmtId="0" fontId="14" fillId="37" borderId="0" xfId="0" applyFont="1" applyFill="1"/>
    <xf numFmtId="164" fontId="30" fillId="38" borderId="0" xfId="0" applyNumberFormat="1" applyFont="1" applyFill="1" applyAlignment="1">
      <alignment horizontal="right"/>
    </xf>
    <xf numFmtId="164" fontId="30" fillId="38" borderId="0" xfId="0" applyNumberFormat="1" applyFont="1" applyFill="1"/>
    <xf numFmtId="0" fontId="30" fillId="0" borderId="0" xfId="0" applyFont="1" applyAlignment="1">
      <alignment horizontal="center"/>
    </xf>
    <xf numFmtId="164" fontId="30" fillId="0" borderId="0" xfId="0" applyNumberFormat="1" applyFont="1" applyAlignment="1">
      <alignment horizontal="right"/>
    </xf>
    <xf numFmtId="164" fontId="29" fillId="0" borderId="0" xfId="0" applyNumberFormat="1" applyFont="1" applyAlignment="1">
      <alignment horizontal="center"/>
    </xf>
    <xf numFmtId="0" fontId="17" fillId="39" borderId="0" xfId="0" applyFont="1" applyFill="1"/>
    <xf numFmtId="0" fontId="0" fillId="0" borderId="0" xfId="0"/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9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1E1C11"/>
      <color rgb="FFAB794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927763085258648"/>
          <c:y val="3.2432121415131895E-2"/>
          <c:w val="0.85416675756429272"/>
          <c:h val="0.79593179267776926"/>
        </c:manualLayout>
      </c:layout>
      <c:scatterChart>
        <c:scatterStyle val="lineMarker"/>
        <c:varyColors val="0"/>
        <c:ser>
          <c:idx val="0"/>
          <c:order val="0"/>
          <c:tx>
            <c:strRef>
              <c:f>'Fe contents'!$BT$71</c:f>
              <c:strCache>
                <c:ptCount val="1"/>
                <c:pt idx="0">
                  <c:v>STEM + LEAF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0"/>
                <c:pt idx="0">
                  <c:v>12.109</c:v>
                </c:pt>
                <c:pt idx="1">
                  <c:v>0.96826000000000001</c:v>
                </c:pt>
                <c:pt idx="2">
                  <c:v>0.55295000000000005</c:v>
                </c:pt>
                <c:pt idx="3">
                  <c:v>0.43480000000000002</c:v>
                </c:pt>
                <c:pt idx="4">
                  <c:v>1.1703399999999999</c:v>
                </c:pt>
                <c:pt idx="5">
                  <c:v>1.1600600000000001</c:v>
                </c:pt>
                <c:pt idx="6">
                  <c:v>3.3318400000000001</c:v>
                </c:pt>
                <c:pt idx="7">
                  <c:v>1.33534</c:v>
                </c:pt>
                <c:pt idx="8">
                  <c:v>0.16483999999999999</c:v>
                </c:pt>
                <c:pt idx="9">
                  <c:v>3.4721199999999999</c:v>
                </c:pt>
              </c:numLit>
            </c:plus>
            <c:minus>
              <c:numLit>
                <c:formatCode>General</c:formatCode>
                <c:ptCount val="10"/>
                <c:pt idx="0">
                  <c:v>12.109</c:v>
                </c:pt>
                <c:pt idx="1">
                  <c:v>0.96826000000000001</c:v>
                </c:pt>
                <c:pt idx="2">
                  <c:v>0.55295000000000005</c:v>
                </c:pt>
                <c:pt idx="3">
                  <c:v>0.43480000000000002</c:v>
                </c:pt>
                <c:pt idx="4">
                  <c:v>1.1703399999999999</c:v>
                </c:pt>
                <c:pt idx="5">
                  <c:v>1.1600600000000001</c:v>
                </c:pt>
                <c:pt idx="6">
                  <c:v>3.3318400000000001</c:v>
                </c:pt>
                <c:pt idx="7">
                  <c:v>1.33534</c:v>
                </c:pt>
                <c:pt idx="8">
                  <c:v>0.16483999999999999</c:v>
                </c:pt>
                <c:pt idx="9">
                  <c:v>3.4721199999999999</c:v>
                </c:pt>
              </c:numLit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'Fe contents'!$BS$72:$BS$81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'Fe contents'!$BT$72:$BT$81</c:f>
              <c:numCache>
                <c:formatCode>General</c:formatCode>
                <c:ptCount val="10"/>
                <c:pt idx="0">
                  <c:v>12.064558268104564</c:v>
                </c:pt>
                <c:pt idx="1">
                  <c:v>12.880676062000427</c:v>
                </c:pt>
                <c:pt idx="2">
                  <c:v>13.494970232066931</c:v>
                </c:pt>
                <c:pt idx="3">
                  <c:v>15.513800311261654</c:v>
                </c:pt>
                <c:pt idx="4">
                  <c:v>18.765412326005897</c:v>
                </c:pt>
                <c:pt idx="5">
                  <c:v>13.415741122656392</c:v>
                </c:pt>
                <c:pt idx="6">
                  <c:v>19.909175005920535</c:v>
                </c:pt>
                <c:pt idx="7">
                  <c:v>19.704276855334388</c:v>
                </c:pt>
                <c:pt idx="8">
                  <c:v>18.705708679268664</c:v>
                </c:pt>
                <c:pt idx="9">
                  <c:v>23.748664151387487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2F-41C8-8D26-E37E2B1B56EC}"/>
            </c:ext>
          </c:extLst>
        </c:ser>
        <c:ser>
          <c:idx val="1"/>
          <c:order val="1"/>
          <c:tx>
            <c:strRef>
              <c:f>'Fe contents'!$BU$71</c:f>
              <c:strCache>
                <c:ptCount val="1"/>
                <c:pt idx="0">
                  <c:v>ROOT</c:v>
                </c:pt>
              </c:strCache>
            </c:strRef>
          </c:tx>
          <c:spPr>
            <a:ln w="19050" cap="rnd">
              <a:solidFill>
                <a:srgbClr val="AB794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AB7942"/>
              </a:solidFill>
              <a:ln w="9525">
                <a:solidFill>
                  <a:srgbClr val="AB794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0"/>
                <c:pt idx="0">
                  <c:v>12.109</c:v>
                </c:pt>
                <c:pt idx="1">
                  <c:v>2.37913</c:v>
                </c:pt>
                <c:pt idx="2">
                  <c:v>6.4176700000000002</c:v>
                </c:pt>
                <c:pt idx="3">
                  <c:v>12.731299999999999</c:v>
                </c:pt>
                <c:pt idx="4">
                  <c:v>4.2676800000000004</c:v>
                </c:pt>
                <c:pt idx="5">
                  <c:v>3.6375700000000002</c:v>
                </c:pt>
                <c:pt idx="6">
                  <c:v>3.6281599999999998</c:v>
                </c:pt>
                <c:pt idx="7">
                  <c:v>6.1146000000000003</c:v>
                </c:pt>
                <c:pt idx="8">
                  <c:v>0.48604999999999998</c:v>
                </c:pt>
                <c:pt idx="9">
                  <c:v>1.4027000000000001</c:v>
                </c:pt>
              </c:numLit>
            </c:plus>
            <c:minus>
              <c:numLit>
                <c:formatCode>General</c:formatCode>
                <c:ptCount val="10"/>
                <c:pt idx="0">
                  <c:v>12.109</c:v>
                </c:pt>
                <c:pt idx="1">
                  <c:v>2.37913</c:v>
                </c:pt>
                <c:pt idx="2">
                  <c:v>6.4176700000000002</c:v>
                </c:pt>
                <c:pt idx="3">
                  <c:v>12.731299999999999</c:v>
                </c:pt>
                <c:pt idx="4">
                  <c:v>4.2676800000000004</c:v>
                </c:pt>
                <c:pt idx="5">
                  <c:v>3.6375700000000002</c:v>
                </c:pt>
                <c:pt idx="6">
                  <c:v>3.6281599999999998</c:v>
                </c:pt>
                <c:pt idx="7">
                  <c:v>6.1146000000000003</c:v>
                </c:pt>
                <c:pt idx="8">
                  <c:v>0.48604999999999998</c:v>
                </c:pt>
                <c:pt idx="9">
                  <c:v>1.4027000000000001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'Fe contents'!$BS$72:$BS$81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'Fe contents'!$BU$72:$BU$81</c:f>
              <c:numCache>
                <c:formatCode>General</c:formatCode>
                <c:ptCount val="10"/>
                <c:pt idx="0">
                  <c:v>39.47861606413715</c:v>
                </c:pt>
                <c:pt idx="1">
                  <c:v>30.252408540698969</c:v>
                </c:pt>
                <c:pt idx="2">
                  <c:v>37.585669147997613</c:v>
                </c:pt>
                <c:pt idx="3">
                  <c:v>56.165587456419217</c:v>
                </c:pt>
                <c:pt idx="4">
                  <c:v>47.570501589798049</c:v>
                </c:pt>
                <c:pt idx="5">
                  <c:v>46.041809400301617</c:v>
                </c:pt>
                <c:pt idx="6">
                  <c:v>49.38290909772396</c:v>
                </c:pt>
                <c:pt idx="7">
                  <c:v>43.405290683921329</c:v>
                </c:pt>
                <c:pt idx="8">
                  <c:v>46.62006528168488</c:v>
                </c:pt>
                <c:pt idx="9">
                  <c:v>47.187765180360373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2F-41C8-8D26-E37E2B1B5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5536224"/>
        <c:axId val="1014534144"/>
      </c:scatterChart>
      <c:valAx>
        <c:axId val="1015536224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200" b="1" i="0" baseline="0">
                    <a:solidFill>
                      <a:schemeClr val="tx1"/>
                    </a:solidFill>
                    <a:effectLst/>
                  </a:rPr>
                  <a:t>Days after addition of 75µM Na</a:t>
                </a:r>
                <a:r>
                  <a:rPr lang="en-GB" sz="1200" b="1" i="0" baseline="30000">
                    <a:solidFill>
                      <a:schemeClr val="tx1"/>
                    </a:solidFill>
                    <a:effectLst/>
                  </a:rPr>
                  <a:t>56</a:t>
                </a:r>
                <a:r>
                  <a:rPr lang="en-GB" sz="1200" b="1" i="0" baseline="0">
                    <a:solidFill>
                      <a:schemeClr val="tx1"/>
                    </a:solidFill>
                    <a:effectLst/>
                  </a:rPr>
                  <a:t>Fe-EDTA</a:t>
                </a:r>
                <a:endParaRPr lang="en-GB" sz="1200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29869728251048377"/>
              <c:y val="0.9070605767321374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14534144"/>
        <c:crosses val="autoZero"/>
        <c:crossBetween val="midCat"/>
        <c:majorUnit val="1"/>
      </c:valAx>
      <c:valAx>
        <c:axId val="101453414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 i="0" baseline="30000">
                    <a:solidFill>
                      <a:schemeClr val="tx1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56</a:t>
                </a:r>
                <a:r>
                  <a:rPr lang="en-GB" sz="1200" b="1" i="0" baseline="0">
                    <a:solidFill>
                      <a:schemeClr val="tx1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Fe content (µg Fe/plant)</a:t>
                </a:r>
                <a:endParaRPr lang="en-GB" sz="1200" b="1" i="0" baseline="30000">
                  <a:solidFill>
                    <a:schemeClr val="tx1"/>
                  </a:solidFill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2.4812488728201763E-2"/>
              <c:y val="9.0723231903996046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15536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2431156045096552"/>
          <c:y val="3.8286724947610921E-2"/>
          <c:w val="0.24204881259560154"/>
          <c:h val="0.2021836318846750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09020419263726"/>
          <c:y val="5.0925925925925923E-2"/>
          <c:w val="0.86534057824599464"/>
          <c:h val="0.76843555280449827"/>
        </c:manualLayout>
      </c:layout>
      <c:scatterChart>
        <c:scatterStyle val="lineMarker"/>
        <c:varyColors val="0"/>
        <c:ser>
          <c:idx val="0"/>
          <c:order val="0"/>
          <c:tx>
            <c:strRef>
              <c:f>'Fe contents'!$CD$71</c:f>
              <c:strCache>
                <c:ptCount val="1"/>
                <c:pt idx="0">
                  <c:v>STEM + LEAF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9"/>
                <c:pt idx="0">
                  <c:v>0.83567999999999998</c:v>
                </c:pt>
                <c:pt idx="1">
                  <c:v>0.93010000000000004</c:v>
                </c:pt>
                <c:pt idx="2">
                  <c:v>0.96092</c:v>
                </c:pt>
                <c:pt idx="3">
                  <c:v>0.67098000000000002</c:v>
                </c:pt>
                <c:pt idx="4">
                  <c:v>0.65151999999999999</c:v>
                </c:pt>
                <c:pt idx="5">
                  <c:v>2.37337</c:v>
                </c:pt>
                <c:pt idx="6">
                  <c:v>2.9364599999999998</c:v>
                </c:pt>
                <c:pt idx="7">
                  <c:v>1.48271</c:v>
                </c:pt>
                <c:pt idx="8">
                  <c:v>2.4517000000000002</c:v>
                </c:pt>
              </c:numLit>
            </c:plus>
            <c:minus>
              <c:numLit>
                <c:formatCode>General</c:formatCode>
                <c:ptCount val="9"/>
                <c:pt idx="0">
                  <c:v>0.83567999999999998</c:v>
                </c:pt>
                <c:pt idx="1">
                  <c:v>0.93010000000000004</c:v>
                </c:pt>
                <c:pt idx="2">
                  <c:v>0.96092</c:v>
                </c:pt>
                <c:pt idx="3">
                  <c:v>0.67098000000000002</c:v>
                </c:pt>
                <c:pt idx="4">
                  <c:v>0.65151999999999999</c:v>
                </c:pt>
                <c:pt idx="5">
                  <c:v>2.37337</c:v>
                </c:pt>
                <c:pt idx="6">
                  <c:v>2.9364599999999998</c:v>
                </c:pt>
                <c:pt idx="7">
                  <c:v>1.48271</c:v>
                </c:pt>
                <c:pt idx="8">
                  <c:v>2.4517000000000002</c:v>
                </c:pt>
              </c:numLit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'Fe contents'!$CC$72:$CC$81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'Fe contents'!$CD$72:$CD$81</c:f>
              <c:numCache>
                <c:formatCode>General</c:formatCode>
                <c:ptCount val="10"/>
                <c:pt idx="0">
                  <c:v>11.203601776163941</c:v>
                </c:pt>
                <c:pt idx="1">
                  <c:v>11.749349086587685</c:v>
                </c:pt>
                <c:pt idx="2">
                  <c:v>12.307672463613349</c:v>
                </c:pt>
                <c:pt idx="3">
                  <c:v>16.715917437800684</c:v>
                </c:pt>
                <c:pt idx="4">
                  <c:v>16.199890677345604</c:v>
                </c:pt>
                <c:pt idx="5">
                  <c:v>24.745758520497102</c:v>
                </c:pt>
                <c:pt idx="6">
                  <c:v>22.15494437100325</c:v>
                </c:pt>
                <c:pt idx="7">
                  <c:v>25.38317157125795</c:v>
                </c:pt>
                <c:pt idx="8">
                  <c:v>27.063259958443428</c:v>
                </c:pt>
                <c:pt idx="9">
                  <c:v>24.895306603888969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8A-464A-98CC-334F325A87FD}"/>
            </c:ext>
          </c:extLst>
        </c:ser>
        <c:ser>
          <c:idx val="1"/>
          <c:order val="1"/>
          <c:tx>
            <c:strRef>
              <c:f>'Fe contents'!$CE$71</c:f>
              <c:strCache>
                <c:ptCount val="1"/>
                <c:pt idx="0">
                  <c:v>ROOT</c:v>
                </c:pt>
              </c:strCache>
            </c:strRef>
          </c:tx>
          <c:spPr>
            <a:ln w="19050" cap="rnd">
              <a:solidFill>
                <a:srgbClr val="AB794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AB7942"/>
              </a:solidFill>
              <a:ln w="9525">
                <a:solidFill>
                  <a:srgbClr val="AB794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0"/>
                <c:pt idx="0">
                  <c:v>2.0704319999999998</c:v>
                </c:pt>
                <c:pt idx="1">
                  <c:v>6.6322530000000004</c:v>
                </c:pt>
                <c:pt idx="2">
                  <c:v>1.4701409999999999</c:v>
                </c:pt>
                <c:pt idx="3">
                  <c:v>11.47439</c:v>
                </c:pt>
                <c:pt idx="4">
                  <c:v>4.0823510000000001</c:v>
                </c:pt>
                <c:pt idx="5">
                  <c:v>9.769361</c:v>
                </c:pt>
                <c:pt idx="6">
                  <c:v>5.5547500000000003</c:v>
                </c:pt>
                <c:pt idx="7">
                  <c:v>6.8707320000000003</c:v>
                </c:pt>
                <c:pt idx="8">
                  <c:v>2.451705</c:v>
                </c:pt>
                <c:pt idx="9">
                  <c:v>4.0493069999999998</c:v>
                </c:pt>
              </c:numLit>
            </c:plus>
            <c:minus>
              <c:numLit>
                <c:formatCode>General</c:formatCode>
                <c:ptCount val="10"/>
                <c:pt idx="0">
                  <c:v>2.0704319999999998</c:v>
                </c:pt>
                <c:pt idx="1">
                  <c:v>6.6322530000000004</c:v>
                </c:pt>
                <c:pt idx="2">
                  <c:v>1.4701409999999999</c:v>
                </c:pt>
                <c:pt idx="3">
                  <c:v>11.47439</c:v>
                </c:pt>
                <c:pt idx="4">
                  <c:v>4.0823510000000001</c:v>
                </c:pt>
                <c:pt idx="5">
                  <c:v>9.769361</c:v>
                </c:pt>
                <c:pt idx="6">
                  <c:v>5.5547500000000003</c:v>
                </c:pt>
                <c:pt idx="7">
                  <c:v>6.8707320000000003</c:v>
                </c:pt>
                <c:pt idx="8">
                  <c:v>2.451705</c:v>
                </c:pt>
                <c:pt idx="9">
                  <c:v>4.0493069999999998</c:v>
                </c:pt>
              </c:numLit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'Fe contents'!$CC$72:$CC$81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'Fe contents'!$CE$72:$CE$81</c:f>
              <c:numCache>
                <c:formatCode>General</c:formatCode>
                <c:ptCount val="10"/>
                <c:pt idx="0">
                  <c:v>25.697247037404765</c:v>
                </c:pt>
                <c:pt idx="1">
                  <c:v>38.411900000000003</c:v>
                </c:pt>
                <c:pt idx="2">
                  <c:v>46.194000000000003</c:v>
                </c:pt>
                <c:pt idx="3">
                  <c:v>49.691200000000002</c:v>
                </c:pt>
                <c:pt idx="4">
                  <c:v>44.982900000000001</c:v>
                </c:pt>
                <c:pt idx="5">
                  <c:v>63.649419087861361</c:v>
                </c:pt>
                <c:pt idx="6">
                  <c:v>55.419955034120569</c:v>
                </c:pt>
                <c:pt idx="7">
                  <c:v>64.433456072869845</c:v>
                </c:pt>
                <c:pt idx="8">
                  <c:v>61.115169132753657</c:v>
                </c:pt>
                <c:pt idx="9">
                  <c:v>61.684016812329112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8A-464A-98CC-334F325A8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0711664"/>
        <c:axId val="170057456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'Fe contents'!$CF$71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19050" cap="rnd">
                    <a:solidFill>
                      <a:srgbClr val="C00000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rgbClr val="C00000"/>
                    </a:solidFill>
                    <a:ln w="9525">
                      <a:solidFill>
                        <a:srgbClr val="C00000"/>
                      </a:solidFill>
                    </a:ln>
                    <a:effectLst/>
                  </c:spPr>
                </c:marker>
                <c:errBars>
                  <c:errDir val="y"/>
                  <c:errBarType val="both"/>
                  <c:errValType val="cust"/>
                  <c:noEndCap val="0"/>
                  <c:plus>
                    <c:numLit>
                      <c:formatCode>General</c:formatCode>
                      <c:ptCount val="11"/>
                      <c:pt idx="0">
                        <c:v>2.07043</c:v>
                      </c:pt>
                      <c:pt idx="1">
                        <c:v>6.63225</c:v>
                      </c:pt>
                      <c:pt idx="2">
                        <c:v>1.47014</c:v>
                      </c:pt>
                      <c:pt idx="3">
                        <c:v>1.47014</c:v>
                      </c:pt>
                      <c:pt idx="4">
                        <c:v>11.474399999999999</c:v>
                      </c:pt>
                      <c:pt idx="5">
                        <c:v>4.0823499999999999</c:v>
                      </c:pt>
                      <c:pt idx="6">
                        <c:v>9.7693600000000007</c:v>
                      </c:pt>
                      <c:pt idx="7">
                        <c:v>5.5547500000000003</c:v>
                      </c:pt>
                      <c:pt idx="8">
                        <c:v>6.87073</c:v>
                      </c:pt>
                      <c:pt idx="9">
                        <c:v>2.4517000000000002</c:v>
                      </c:pt>
                      <c:pt idx="10">
                        <c:v>4.0493100000000002</c:v>
                      </c:pt>
                    </c:numLit>
                  </c:plus>
                  <c:minus>
                    <c:numLit>
                      <c:formatCode>General</c:formatCode>
                      <c:ptCount val="11"/>
                      <c:pt idx="0">
                        <c:v>2.07043</c:v>
                      </c:pt>
                      <c:pt idx="1">
                        <c:v>6.63225</c:v>
                      </c:pt>
                      <c:pt idx="2">
                        <c:v>1.47014</c:v>
                      </c:pt>
                      <c:pt idx="3">
                        <c:v>1.47014</c:v>
                      </c:pt>
                      <c:pt idx="4">
                        <c:v>11.474399999999999</c:v>
                      </c:pt>
                      <c:pt idx="5">
                        <c:v>4.0823499999999999</c:v>
                      </c:pt>
                      <c:pt idx="6">
                        <c:v>9.7693600000000007</c:v>
                      </c:pt>
                      <c:pt idx="7">
                        <c:v>5.5547500000000003</c:v>
                      </c:pt>
                      <c:pt idx="8">
                        <c:v>6.87073</c:v>
                      </c:pt>
                      <c:pt idx="9">
                        <c:v>2.4517000000000002</c:v>
                      </c:pt>
                      <c:pt idx="10">
                        <c:v>4.0493100000000002</c:v>
                      </c:pt>
                    </c:numLit>
                  </c:minus>
                  <c:spPr>
                    <a:noFill/>
                    <a:ln w="12700" cap="flat" cmpd="sng" algn="ctr">
                      <a:solidFill>
                        <a:schemeClr val="tx1"/>
                      </a:solidFill>
                      <a:round/>
                    </a:ln>
                    <a:effectLst/>
                  </c:spPr>
                </c:errBars>
                <c:xVal>
                  <c:numRef>
                    <c:extLst>
                      <c:ext uri="{02D57815-91ED-43cb-92C2-25804820EDAC}">
                        <c15:formulaRef>
                          <c15:sqref>'Fe contents'!$CC$72:$CC$81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'Fe contents'!$CF$72:$CF$81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2A8A-464A-98CC-334F325A87FD}"/>
                  </c:ext>
                </c:extLst>
              </c15:ser>
            </c15:filteredScatterSeries>
          </c:ext>
        </c:extLst>
      </c:scatterChart>
      <c:valAx>
        <c:axId val="1700711664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200" b="1" i="0" baseline="0">
                    <a:solidFill>
                      <a:schemeClr val="tx1"/>
                    </a:solidFill>
                    <a:effectLst/>
                  </a:rPr>
                  <a:t>Days after addition of 100µM Na</a:t>
                </a:r>
                <a:r>
                  <a:rPr lang="en-GB" sz="1200" b="1" i="0" baseline="30000">
                    <a:solidFill>
                      <a:schemeClr val="tx1"/>
                    </a:solidFill>
                    <a:effectLst/>
                  </a:rPr>
                  <a:t>56</a:t>
                </a:r>
                <a:r>
                  <a:rPr lang="en-GB" sz="1200" b="1" i="0" baseline="0">
                    <a:solidFill>
                      <a:schemeClr val="tx1"/>
                    </a:solidFill>
                    <a:effectLst/>
                  </a:rPr>
                  <a:t>Fe-EDTA</a:t>
                </a:r>
                <a:endParaRPr lang="en-GB" sz="1200">
                  <a:solidFill>
                    <a:schemeClr val="tx1"/>
                  </a:solidFill>
                  <a:effectLst/>
                </a:endParaRPr>
              </a:p>
            </c:rich>
          </c:tx>
          <c:layout>
            <c:manualLayout>
              <c:xMode val="edge"/>
              <c:yMode val="edge"/>
              <c:x val="0.19779962846164537"/>
              <c:y val="0.902540119849959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00574560"/>
        <c:crosses val="autoZero"/>
        <c:crossBetween val="midCat"/>
        <c:majorUnit val="1"/>
      </c:valAx>
      <c:valAx>
        <c:axId val="170057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 i="0" baseline="30000">
                    <a:solidFill>
                      <a:schemeClr val="tx1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56</a:t>
                </a:r>
                <a:r>
                  <a:rPr lang="en-GB" sz="1200" b="1" i="0" baseline="0">
                    <a:solidFill>
                      <a:schemeClr val="tx1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Fe content (µg Fe/plant)</a:t>
                </a:r>
                <a:endParaRPr lang="en-GB" sz="1200">
                  <a:solidFill>
                    <a:schemeClr val="tx1"/>
                  </a:solidFill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4.9848204671766585E-3"/>
              <c:y val="0.1223721616153702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7007116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265063647643373"/>
          <c:y val="7.0943868370188332E-2"/>
          <c:w val="0.27051858501689308"/>
          <c:h val="0.189236657917760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9115601070389"/>
          <c:y val="5.0925925925925923E-2"/>
          <c:w val="0.84693048827377804"/>
          <c:h val="0.76817876932050155"/>
        </c:manualLayout>
      </c:layout>
      <c:scatterChart>
        <c:scatterStyle val="lineMarker"/>
        <c:varyColors val="0"/>
        <c:ser>
          <c:idx val="0"/>
          <c:order val="0"/>
          <c:tx>
            <c:strRef>
              <c:f>'Fe contents'!$CN$71</c:f>
              <c:strCache>
                <c:ptCount val="1"/>
                <c:pt idx="0">
                  <c:v>STEM + LEAF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errBars>
            <c:errDir val="y"/>
            <c:errBarType val="both"/>
            <c:errValType val="fixedVal"/>
            <c:noEndCap val="0"/>
            <c:val val="1"/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'Fe contents'!$CM$72:$CM$81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'Fe contents'!$CN$72:$CN$81</c:f>
              <c:numCache>
                <c:formatCode>General</c:formatCode>
                <c:ptCount val="10"/>
                <c:pt idx="0">
                  <c:v>10.531414013461294</c:v>
                </c:pt>
                <c:pt idx="1">
                  <c:v>13.931692629723685</c:v>
                </c:pt>
                <c:pt idx="2">
                  <c:v>11.06532578354574</c:v>
                </c:pt>
                <c:pt idx="3">
                  <c:v>14.721143275627265</c:v>
                </c:pt>
                <c:pt idx="4">
                  <c:v>11.689088288064754</c:v>
                </c:pt>
                <c:pt idx="5">
                  <c:v>11.636764636358208</c:v>
                </c:pt>
                <c:pt idx="6">
                  <c:v>12.068649209371598</c:v>
                </c:pt>
                <c:pt idx="7">
                  <c:v>12.899142767720486</c:v>
                </c:pt>
                <c:pt idx="8">
                  <c:v>12.553577945627966</c:v>
                </c:pt>
                <c:pt idx="9">
                  <c:v>23.402884875860149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00C-1C4A-81D3-2EFAF5A80F4F}"/>
            </c:ext>
          </c:extLst>
        </c:ser>
        <c:ser>
          <c:idx val="1"/>
          <c:order val="1"/>
          <c:tx>
            <c:strRef>
              <c:f>'Fe contents'!$CO$71</c:f>
              <c:strCache>
                <c:ptCount val="1"/>
                <c:pt idx="0">
                  <c:v>ROOT</c:v>
                </c:pt>
              </c:strCache>
            </c:strRef>
          </c:tx>
          <c:spPr>
            <a:ln w="19050" cap="rnd">
              <a:solidFill>
                <a:srgbClr val="AB7942"/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rgbClr val="AB7942"/>
              </a:solidFill>
              <a:ln w="9525">
                <a:solidFill>
                  <a:srgbClr val="AB794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9"/>
                <c:pt idx="0">
                  <c:v>2.3112970000000002</c:v>
                </c:pt>
                <c:pt idx="1">
                  <c:v>7.1660069999999996</c:v>
                </c:pt>
                <c:pt idx="2">
                  <c:v>4.325081</c:v>
                </c:pt>
                <c:pt idx="3">
                  <c:v>7.0070999999999994E-2</c:v>
                </c:pt>
                <c:pt idx="4">
                  <c:v>2.9974400000000001</c:v>
                </c:pt>
                <c:pt idx="5">
                  <c:v>2.108784</c:v>
                </c:pt>
                <c:pt idx="6">
                  <c:v>2.3071920000000001</c:v>
                </c:pt>
                <c:pt idx="7">
                  <c:v>4.6753840000000002</c:v>
                </c:pt>
                <c:pt idx="8">
                  <c:v>2.398031</c:v>
                </c:pt>
              </c:numLit>
            </c:plus>
            <c:minus>
              <c:numLit>
                <c:formatCode>General</c:formatCode>
                <c:ptCount val="9"/>
                <c:pt idx="0">
                  <c:v>2.3112970000000002</c:v>
                </c:pt>
                <c:pt idx="1">
                  <c:v>7.1660069999999996</c:v>
                </c:pt>
                <c:pt idx="2">
                  <c:v>4.325081</c:v>
                </c:pt>
                <c:pt idx="3">
                  <c:v>7.0070999999999994E-2</c:v>
                </c:pt>
                <c:pt idx="4">
                  <c:v>2.9974400000000001</c:v>
                </c:pt>
                <c:pt idx="5">
                  <c:v>2.108784</c:v>
                </c:pt>
                <c:pt idx="6">
                  <c:v>2.3071920000000001</c:v>
                </c:pt>
                <c:pt idx="7">
                  <c:v>4.6753840000000002</c:v>
                </c:pt>
                <c:pt idx="8">
                  <c:v>2.398031</c:v>
                </c:pt>
              </c:numLit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'Fe contents'!$CM$72:$CM$81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'Fe contents'!$CO$72:$CO$81</c:f>
              <c:numCache>
                <c:formatCode>General</c:formatCode>
                <c:ptCount val="10"/>
                <c:pt idx="0">
                  <c:v>21.306968089815605</c:v>
                </c:pt>
                <c:pt idx="1">
                  <c:v>30.256979999999999</c:v>
                </c:pt>
                <c:pt idx="2">
                  <c:v>23.186066771188308</c:v>
                </c:pt>
                <c:pt idx="3">
                  <c:v>26.153223176711862</c:v>
                </c:pt>
                <c:pt idx="4">
                  <c:v>29.138702388270818</c:v>
                </c:pt>
                <c:pt idx="5">
                  <c:v>23.283655251086802</c:v>
                </c:pt>
                <c:pt idx="6">
                  <c:v>28.245978283938484</c:v>
                </c:pt>
                <c:pt idx="7">
                  <c:v>28.432668701615881</c:v>
                </c:pt>
                <c:pt idx="8">
                  <c:v>31.799868240763129</c:v>
                </c:pt>
                <c:pt idx="9">
                  <c:v>29.34092195651823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00C-1C4A-81D3-2EFAF5A80F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7966431"/>
        <c:axId val="1042500591"/>
      </c:scatterChart>
      <c:valAx>
        <c:axId val="1107966431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 i="0" baseline="0">
                    <a:solidFill>
                      <a:schemeClr val="tx1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Days after addition of 10µM Na</a:t>
                </a:r>
                <a:r>
                  <a:rPr lang="en-GB" sz="1200" b="1" i="0" baseline="30000">
                    <a:solidFill>
                      <a:schemeClr val="tx1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56</a:t>
                </a:r>
                <a:r>
                  <a:rPr lang="en-GB" sz="1200" b="1" i="0" baseline="0">
                    <a:solidFill>
                      <a:schemeClr val="tx1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Fe-EDTA</a:t>
                </a:r>
              </a:p>
            </c:rich>
          </c:tx>
          <c:layout>
            <c:manualLayout>
              <c:xMode val="edge"/>
              <c:yMode val="edge"/>
              <c:x val="0.19488767855766187"/>
              <c:y val="0.898656988558243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042500591"/>
        <c:crosses val="autoZero"/>
        <c:crossBetween val="midCat"/>
        <c:majorUnit val="1"/>
      </c:valAx>
      <c:valAx>
        <c:axId val="1042500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2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 i="0" baseline="30000">
                    <a:solidFill>
                      <a:schemeClr val="tx1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56</a:t>
                </a:r>
                <a:r>
                  <a:rPr lang="en-GB" sz="1200" b="1" i="0" baseline="0">
                    <a:solidFill>
                      <a:schemeClr val="tx1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Fe content (µg Fe/plant)</a:t>
                </a:r>
                <a:endParaRPr lang="en-GB" sz="1200">
                  <a:solidFill>
                    <a:schemeClr val="tx1"/>
                  </a:solidFill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8154564351063721E-2"/>
              <c:y val="0.114737976240337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2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079664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388873913392893"/>
          <c:y val="5.0386516293859408E-2"/>
          <c:w val="0.28871369632603111"/>
          <c:h val="0.1753477690288713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252952880498819"/>
          <c:y val="5.0926100472013694E-2"/>
          <c:w val="0.85007195975503058"/>
          <c:h val="0.77294801691455239"/>
        </c:manualLayout>
      </c:layout>
      <c:scatterChart>
        <c:scatterStyle val="lineMarker"/>
        <c:varyColors val="0"/>
        <c:ser>
          <c:idx val="0"/>
          <c:order val="0"/>
          <c:tx>
            <c:strRef>
              <c:f>'Fe contents'!$BT$84</c:f>
              <c:strCache>
                <c:ptCount val="1"/>
                <c:pt idx="0">
                  <c:v>10µM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0"/>
                <c:pt idx="0">
                  <c:v>0.54553388700000005</c:v>
                </c:pt>
                <c:pt idx="1">
                  <c:v>0.93870034400000002</c:v>
                </c:pt>
                <c:pt idx="2">
                  <c:v>1.0525681609999999</c:v>
                </c:pt>
                <c:pt idx="3">
                  <c:v>3.3769437510000002</c:v>
                </c:pt>
                <c:pt idx="4">
                  <c:v>0.49438768799999999</c:v>
                </c:pt>
                <c:pt idx="5">
                  <c:v>1.3775579979999999</c:v>
                </c:pt>
                <c:pt idx="6">
                  <c:v>0.60005583299999998</c:v>
                </c:pt>
                <c:pt idx="7">
                  <c:v>1.427719186</c:v>
                </c:pt>
                <c:pt idx="8">
                  <c:v>0.55818108</c:v>
                </c:pt>
                <c:pt idx="9">
                  <c:v>1.4627496</c:v>
                </c:pt>
              </c:numLit>
            </c:plus>
            <c:minus>
              <c:numLit>
                <c:formatCode>General</c:formatCode>
                <c:ptCount val="10"/>
                <c:pt idx="0">
                  <c:v>0.54553388700000005</c:v>
                </c:pt>
                <c:pt idx="1">
                  <c:v>0.93870034400000002</c:v>
                </c:pt>
                <c:pt idx="2">
                  <c:v>1.0525681609999999</c:v>
                </c:pt>
                <c:pt idx="3">
                  <c:v>3.3769437510000002</c:v>
                </c:pt>
                <c:pt idx="4">
                  <c:v>0.49438768799999999</c:v>
                </c:pt>
                <c:pt idx="5">
                  <c:v>1.3775579979999999</c:v>
                </c:pt>
                <c:pt idx="6">
                  <c:v>0.60005583299999998</c:v>
                </c:pt>
                <c:pt idx="7">
                  <c:v>1.427719186</c:v>
                </c:pt>
                <c:pt idx="8">
                  <c:v>0.55818108</c:v>
                </c:pt>
                <c:pt idx="9">
                  <c:v>1.4627496</c:v>
                </c:pt>
              </c:numLit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'Fe contents'!$BS$85:$BS$94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'Fe contents'!$BT$85:$BT$94</c:f>
              <c:numCache>
                <c:formatCode>General</c:formatCode>
                <c:ptCount val="10"/>
                <c:pt idx="0">
                  <c:v>10.531414013461294</c:v>
                </c:pt>
                <c:pt idx="1">
                  <c:v>13.931692629723685</c:v>
                </c:pt>
                <c:pt idx="2">
                  <c:v>11.06532578354574</c:v>
                </c:pt>
                <c:pt idx="3">
                  <c:v>14.721143275627265</c:v>
                </c:pt>
                <c:pt idx="4">
                  <c:v>11.689088288064754</c:v>
                </c:pt>
                <c:pt idx="5">
                  <c:v>11.636764636358208</c:v>
                </c:pt>
                <c:pt idx="6">
                  <c:v>12.068649209371598</c:v>
                </c:pt>
                <c:pt idx="7">
                  <c:v>12.899142767720486</c:v>
                </c:pt>
                <c:pt idx="8">
                  <c:v>12.553577945627966</c:v>
                </c:pt>
                <c:pt idx="9">
                  <c:v>23.402884875860149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44F-E04A-B011-71BC5ECC0366}"/>
            </c:ext>
          </c:extLst>
        </c:ser>
        <c:ser>
          <c:idx val="1"/>
          <c:order val="1"/>
          <c:tx>
            <c:strRef>
              <c:f>'Fe contents'!$BU$84</c:f>
              <c:strCache>
                <c:ptCount val="1"/>
                <c:pt idx="0">
                  <c:v>75µM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0"/>
                <c:pt idx="0">
                  <c:v>12.108980000000001</c:v>
                </c:pt>
                <c:pt idx="1">
                  <c:v>0.96825700000000003</c:v>
                </c:pt>
                <c:pt idx="2">
                  <c:v>0.55294500000000002</c:v>
                </c:pt>
                <c:pt idx="3">
                  <c:v>0.43479499999999999</c:v>
                </c:pt>
                <c:pt idx="4">
                  <c:v>1.1703429999999999</c:v>
                </c:pt>
                <c:pt idx="5">
                  <c:v>1.160059</c:v>
                </c:pt>
                <c:pt idx="6">
                  <c:v>3.3318400000000001</c:v>
                </c:pt>
                <c:pt idx="7">
                  <c:v>1.33534</c:v>
                </c:pt>
                <c:pt idx="8">
                  <c:v>0.16484199999999999</c:v>
                </c:pt>
                <c:pt idx="9">
                  <c:v>3.4721169999999999</c:v>
                </c:pt>
              </c:numLit>
            </c:plus>
            <c:minus>
              <c:numLit>
                <c:formatCode>General</c:formatCode>
                <c:ptCount val="10"/>
                <c:pt idx="0">
                  <c:v>12.108980000000001</c:v>
                </c:pt>
                <c:pt idx="1">
                  <c:v>0.96825700000000003</c:v>
                </c:pt>
                <c:pt idx="2">
                  <c:v>0.55294500000000002</c:v>
                </c:pt>
                <c:pt idx="3">
                  <c:v>0.43479499999999999</c:v>
                </c:pt>
                <c:pt idx="4">
                  <c:v>1.1703429999999999</c:v>
                </c:pt>
                <c:pt idx="5">
                  <c:v>1.160059</c:v>
                </c:pt>
                <c:pt idx="6">
                  <c:v>3.3318400000000001</c:v>
                </c:pt>
                <c:pt idx="7">
                  <c:v>1.33534</c:v>
                </c:pt>
                <c:pt idx="8">
                  <c:v>0.16484199999999999</c:v>
                </c:pt>
                <c:pt idx="9">
                  <c:v>3.4721169999999999</c:v>
                </c:pt>
              </c:numLit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'Fe contents'!$BS$85:$BS$94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'Fe contents'!$BU$85:$BU$94</c:f>
              <c:numCache>
                <c:formatCode>General</c:formatCode>
                <c:ptCount val="10"/>
                <c:pt idx="0">
                  <c:v>12.064558268104564</c:v>
                </c:pt>
                <c:pt idx="1">
                  <c:v>12.880676062000427</c:v>
                </c:pt>
                <c:pt idx="2">
                  <c:v>13.494970232066931</c:v>
                </c:pt>
                <c:pt idx="3">
                  <c:v>15.513800311261654</c:v>
                </c:pt>
                <c:pt idx="4">
                  <c:v>18.765412326005897</c:v>
                </c:pt>
                <c:pt idx="5">
                  <c:v>13.415741122656392</c:v>
                </c:pt>
                <c:pt idx="6">
                  <c:v>19.909175005920535</c:v>
                </c:pt>
                <c:pt idx="7">
                  <c:v>19.704276855334388</c:v>
                </c:pt>
                <c:pt idx="8">
                  <c:v>18.705708679268664</c:v>
                </c:pt>
                <c:pt idx="9">
                  <c:v>23.748664151387487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44F-E04A-B011-71BC5ECC0366}"/>
            </c:ext>
          </c:extLst>
        </c:ser>
        <c:ser>
          <c:idx val="2"/>
          <c:order val="2"/>
          <c:tx>
            <c:strRef>
              <c:f>'Fe contents'!$BV$84</c:f>
              <c:strCache>
                <c:ptCount val="1"/>
                <c:pt idx="0">
                  <c:v>100µM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9"/>
                <c:pt idx="0">
                  <c:v>0.83568220000000004</c:v>
                </c:pt>
                <c:pt idx="1">
                  <c:v>0.93010380000000004</c:v>
                </c:pt>
                <c:pt idx="2">
                  <c:v>0.96091839999999995</c:v>
                </c:pt>
                <c:pt idx="3">
                  <c:v>0.67097910000000005</c:v>
                </c:pt>
                <c:pt idx="4">
                  <c:v>0.6515223</c:v>
                </c:pt>
                <c:pt idx="5">
                  <c:v>2.3722712000000001</c:v>
                </c:pt>
                <c:pt idx="6">
                  <c:v>2.9364555999999999</c:v>
                </c:pt>
                <c:pt idx="7">
                  <c:v>1.4827135</c:v>
                </c:pt>
                <c:pt idx="8">
                  <c:v>2.4517047000000001</c:v>
                </c:pt>
              </c:numLit>
            </c:plus>
            <c:minus>
              <c:numLit>
                <c:formatCode>General</c:formatCode>
                <c:ptCount val="9"/>
                <c:pt idx="0">
                  <c:v>0.83568220000000004</c:v>
                </c:pt>
                <c:pt idx="1">
                  <c:v>0.93010380000000004</c:v>
                </c:pt>
                <c:pt idx="2">
                  <c:v>0.96091839999999995</c:v>
                </c:pt>
                <c:pt idx="3">
                  <c:v>0.67097910000000005</c:v>
                </c:pt>
                <c:pt idx="4">
                  <c:v>0.6515223</c:v>
                </c:pt>
                <c:pt idx="5">
                  <c:v>2.3722712000000001</c:v>
                </c:pt>
                <c:pt idx="6">
                  <c:v>2.9364555999999999</c:v>
                </c:pt>
                <c:pt idx="7">
                  <c:v>1.4827135</c:v>
                </c:pt>
                <c:pt idx="8">
                  <c:v>2.4517047000000001</c:v>
                </c:pt>
              </c:numLit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'Fe contents'!$BS$85:$BS$94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'Fe contents'!$BV$85:$BV$94</c:f>
              <c:numCache>
                <c:formatCode>General</c:formatCode>
                <c:ptCount val="10"/>
                <c:pt idx="0">
                  <c:v>11.203601776163941</c:v>
                </c:pt>
                <c:pt idx="1">
                  <c:v>11.749349086587685</c:v>
                </c:pt>
                <c:pt idx="2">
                  <c:v>12.307672463613349</c:v>
                </c:pt>
                <c:pt idx="3">
                  <c:v>16.715917437800684</c:v>
                </c:pt>
                <c:pt idx="4">
                  <c:v>16.199890677345604</c:v>
                </c:pt>
                <c:pt idx="5">
                  <c:v>24.745758520497102</c:v>
                </c:pt>
                <c:pt idx="6">
                  <c:v>22.15494437100325</c:v>
                </c:pt>
                <c:pt idx="7">
                  <c:v>25.38317157125795</c:v>
                </c:pt>
                <c:pt idx="8">
                  <c:v>27.063259958443428</c:v>
                </c:pt>
                <c:pt idx="9">
                  <c:v>24.895306603888969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44F-E04A-B011-71BC5ECC03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3952575"/>
        <c:axId val="1158415631"/>
      </c:scatterChart>
      <c:valAx>
        <c:axId val="1153952575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2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58415631"/>
        <c:crosses val="autoZero"/>
        <c:crossBetween val="midCat"/>
        <c:majorUnit val="1"/>
      </c:valAx>
      <c:valAx>
        <c:axId val="115841563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 i="0" baseline="0">
                    <a:solidFill>
                      <a:schemeClr val="tx1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Leaf Fe content (µg/plant)</a:t>
                </a:r>
                <a:endParaRPr lang="en-GB" sz="1200">
                  <a:solidFill>
                    <a:schemeClr val="tx1"/>
                  </a:solidFill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1111111111111112E-2"/>
              <c:y val="0.126659011373578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53952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5524155482544131"/>
          <c:y val="0.58404061461579115"/>
          <c:w val="0.18673928258967623"/>
          <c:h val="0.2170144356955380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575095764662964"/>
          <c:y val="4.6231484914222479E-2"/>
          <c:w val="0.84763164251803136"/>
          <c:h val="0.79508566637503642"/>
        </c:manualLayout>
      </c:layout>
      <c:scatterChart>
        <c:scatterStyle val="lineMarker"/>
        <c:varyColors val="0"/>
        <c:ser>
          <c:idx val="0"/>
          <c:order val="0"/>
          <c:tx>
            <c:strRef>
              <c:f>'Fe contents'!$CB$84</c:f>
              <c:strCache>
                <c:ptCount val="1"/>
                <c:pt idx="0">
                  <c:v>10µM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0"/>
                <c:pt idx="0">
                  <c:v>2.3112970000000002</c:v>
                </c:pt>
                <c:pt idx="1">
                  <c:v>7.1660069999999996</c:v>
                </c:pt>
                <c:pt idx="2">
                  <c:v>4.325081</c:v>
                </c:pt>
                <c:pt idx="3">
                  <c:v>7.0070999999999994E-2</c:v>
                </c:pt>
                <c:pt idx="4">
                  <c:v>2.9974400000000001</c:v>
                </c:pt>
                <c:pt idx="5">
                  <c:v>0.64228499999999999</c:v>
                </c:pt>
                <c:pt idx="6">
                  <c:v>2.108784</c:v>
                </c:pt>
                <c:pt idx="7">
                  <c:v>2.3071920000000001</c:v>
                </c:pt>
                <c:pt idx="8">
                  <c:v>4.6753840000000002</c:v>
                </c:pt>
                <c:pt idx="9">
                  <c:v>2.398031</c:v>
                </c:pt>
              </c:numLit>
            </c:plus>
            <c:minus>
              <c:numLit>
                <c:formatCode>General</c:formatCode>
                <c:ptCount val="10"/>
                <c:pt idx="0">
                  <c:v>2.3112970000000002</c:v>
                </c:pt>
                <c:pt idx="1">
                  <c:v>7.1660069999999996</c:v>
                </c:pt>
                <c:pt idx="2">
                  <c:v>4.325081</c:v>
                </c:pt>
                <c:pt idx="3">
                  <c:v>7.0070999999999994E-2</c:v>
                </c:pt>
                <c:pt idx="4">
                  <c:v>2.9974400000000001</c:v>
                </c:pt>
                <c:pt idx="5">
                  <c:v>0.64228499999999999</c:v>
                </c:pt>
                <c:pt idx="6">
                  <c:v>2.108784</c:v>
                </c:pt>
                <c:pt idx="7">
                  <c:v>2.3071920000000001</c:v>
                </c:pt>
                <c:pt idx="8">
                  <c:v>4.6753840000000002</c:v>
                </c:pt>
                <c:pt idx="9">
                  <c:v>2.398031</c:v>
                </c:pt>
              </c:numLit>
            </c:minus>
            <c:spPr>
              <a:noFill/>
              <a:ln w="9525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'Fe contents'!$CA$85:$CA$94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'Fe contents'!$CB$85:$CB$94</c:f>
              <c:numCache>
                <c:formatCode>General</c:formatCode>
                <c:ptCount val="10"/>
                <c:pt idx="0">
                  <c:v>21.306968089815605</c:v>
                </c:pt>
                <c:pt idx="1">
                  <c:v>30.25697905227214</c:v>
                </c:pt>
                <c:pt idx="2">
                  <c:v>23.186066771188308</c:v>
                </c:pt>
                <c:pt idx="3">
                  <c:v>26.153223176711862</c:v>
                </c:pt>
                <c:pt idx="4">
                  <c:v>29.138702388270818</c:v>
                </c:pt>
                <c:pt idx="5">
                  <c:v>23.283655251086802</c:v>
                </c:pt>
                <c:pt idx="6">
                  <c:v>28.245978283938484</c:v>
                </c:pt>
                <c:pt idx="7">
                  <c:v>28.432668701615881</c:v>
                </c:pt>
                <c:pt idx="8">
                  <c:v>31.799868240763129</c:v>
                </c:pt>
                <c:pt idx="9">
                  <c:v>29.34092195651823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09-0B44-94A2-C7D18C25925C}"/>
            </c:ext>
          </c:extLst>
        </c:ser>
        <c:ser>
          <c:idx val="1"/>
          <c:order val="1"/>
          <c:tx>
            <c:strRef>
              <c:f>'Fe contents'!$CC$84</c:f>
              <c:strCache>
                <c:ptCount val="1"/>
                <c:pt idx="0">
                  <c:v>75µM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0"/>
                <c:pt idx="0">
                  <c:v>12.108980000000001</c:v>
                </c:pt>
                <c:pt idx="1">
                  <c:v>2.3791250000000002</c:v>
                </c:pt>
                <c:pt idx="2">
                  <c:v>6.4176690000000001</c:v>
                </c:pt>
                <c:pt idx="3">
                  <c:v>12.731339999999999</c:v>
                </c:pt>
                <c:pt idx="4">
                  <c:v>4.2676780000000001</c:v>
                </c:pt>
                <c:pt idx="5">
                  <c:v>3.6375709999999999</c:v>
                </c:pt>
                <c:pt idx="6">
                  <c:v>3.6281590000000001</c:v>
                </c:pt>
                <c:pt idx="7">
                  <c:v>6.114598</c:v>
                </c:pt>
                <c:pt idx="8">
                  <c:v>0.48604900000000001</c:v>
                </c:pt>
                <c:pt idx="9">
                  <c:v>1.4027019999999999</c:v>
                </c:pt>
              </c:numLit>
            </c:plus>
            <c:minus>
              <c:numLit>
                <c:formatCode>General</c:formatCode>
                <c:ptCount val="10"/>
                <c:pt idx="0">
                  <c:v>12.108980000000001</c:v>
                </c:pt>
                <c:pt idx="1">
                  <c:v>2.3791250000000002</c:v>
                </c:pt>
                <c:pt idx="2">
                  <c:v>6.4176690000000001</c:v>
                </c:pt>
                <c:pt idx="3">
                  <c:v>12.731339999999999</c:v>
                </c:pt>
                <c:pt idx="4">
                  <c:v>4.2676780000000001</c:v>
                </c:pt>
                <c:pt idx="5">
                  <c:v>3.6375709999999999</c:v>
                </c:pt>
                <c:pt idx="6">
                  <c:v>3.6281590000000001</c:v>
                </c:pt>
                <c:pt idx="7">
                  <c:v>6.114598</c:v>
                </c:pt>
                <c:pt idx="8">
                  <c:v>0.48604900000000001</c:v>
                </c:pt>
                <c:pt idx="9">
                  <c:v>1.4027019999999999</c:v>
                </c:pt>
              </c:numLit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'Fe contents'!$CA$85:$CA$94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'Fe contents'!$CC$85:$CC$94</c:f>
              <c:numCache>
                <c:formatCode>General</c:formatCode>
                <c:ptCount val="10"/>
                <c:pt idx="0">
                  <c:v>39.47861606413715</c:v>
                </c:pt>
                <c:pt idx="1">
                  <c:v>30.252408540698969</c:v>
                </c:pt>
                <c:pt idx="2">
                  <c:v>37.585669147997613</c:v>
                </c:pt>
                <c:pt idx="3">
                  <c:v>56.165587456419217</c:v>
                </c:pt>
                <c:pt idx="4">
                  <c:v>47.570501589798049</c:v>
                </c:pt>
                <c:pt idx="5">
                  <c:v>46.041809400301617</c:v>
                </c:pt>
                <c:pt idx="6">
                  <c:v>49.38290909772396</c:v>
                </c:pt>
                <c:pt idx="7">
                  <c:v>43.405290683921329</c:v>
                </c:pt>
                <c:pt idx="8">
                  <c:v>46.62006528168488</c:v>
                </c:pt>
                <c:pt idx="9">
                  <c:v>47.187765180360373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09-0B44-94A2-C7D18C25925C}"/>
            </c:ext>
          </c:extLst>
        </c:ser>
        <c:ser>
          <c:idx val="2"/>
          <c:order val="2"/>
          <c:tx>
            <c:strRef>
              <c:f>'Fe contents'!$CD$84</c:f>
              <c:strCache>
                <c:ptCount val="1"/>
                <c:pt idx="0">
                  <c:v>100µM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9"/>
                <c:pt idx="0">
                  <c:v>2.0704319999999998</c:v>
                </c:pt>
                <c:pt idx="1">
                  <c:v>6.6322530000000004</c:v>
                </c:pt>
                <c:pt idx="2">
                  <c:v>1.4701409999999999</c:v>
                </c:pt>
                <c:pt idx="3">
                  <c:v>11.47439</c:v>
                </c:pt>
                <c:pt idx="4">
                  <c:v>4.0823510000000001</c:v>
                </c:pt>
                <c:pt idx="5">
                  <c:v>9.769361</c:v>
                </c:pt>
                <c:pt idx="6">
                  <c:v>5.5547500000000003</c:v>
                </c:pt>
                <c:pt idx="7">
                  <c:v>6.8707320000000003</c:v>
                </c:pt>
                <c:pt idx="8">
                  <c:v>4.0493069999999998</c:v>
                </c:pt>
              </c:numLit>
            </c:plus>
            <c:minus>
              <c:numLit>
                <c:formatCode>General</c:formatCode>
                <c:ptCount val="9"/>
                <c:pt idx="0">
                  <c:v>2.0704319999999998</c:v>
                </c:pt>
                <c:pt idx="1">
                  <c:v>6.6322530000000004</c:v>
                </c:pt>
                <c:pt idx="2">
                  <c:v>1.4701409999999999</c:v>
                </c:pt>
                <c:pt idx="3">
                  <c:v>11.47439</c:v>
                </c:pt>
                <c:pt idx="4">
                  <c:v>4.0823510000000001</c:v>
                </c:pt>
                <c:pt idx="5">
                  <c:v>9.769361</c:v>
                </c:pt>
                <c:pt idx="6">
                  <c:v>5.5547500000000003</c:v>
                </c:pt>
                <c:pt idx="7">
                  <c:v>6.8707320000000003</c:v>
                </c:pt>
                <c:pt idx="8">
                  <c:v>4.0493069999999998</c:v>
                </c:pt>
              </c:numLit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'Fe contents'!$CA$85:$CA$94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'Fe contents'!$CD$85:$CD$94</c:f>
              <c:numCache>
                <c:formatCode>General</c:formatCode>
                <c:ptCount val="10"/>
                <c:pt idx="0">
                  <c:v>25.697247037404765</c:v>
                </c:pt>
                <c:pt idx="1">
                  <c:v>38.411859943502073</c:v>
                </c:pt>
                <c:pt idx="2">
                  <c:v>46.19402951339876</c:v>
                </c:pt>
                <c:pt idx="3">
                  <c:v>49.691227904900494</c:v>
                </c:pt>
                <c:pt idx="4">
                  <c:v>44.982863424435806</c:v>
                </c:pt>
                <c:pt idx="5">
                  <c:v>63.649419087861361</c:v>
                </c:pt>
                <c:pt idx="6">
                  <c:v>55.419955034120569</c:v>
                </c:pt>
                <c:pt idx="7">
                  <c:v>60.714861013886377</c:v>
                </c:pt>
                <c:pt idx="8">
                  <c:v>61.115169132753657</c:v>
                </c:pt>
                <c:pt idx="9">
                  <c:v>61.684016812329112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09-0B44-94A2-C7D18C2592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4429423"/>
        <c:axId val="1109217647"/>
      </c:scatterChart>
      <c:valAx>
        <c:axId val="1154429423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 i="0" baseline="0">
                    <a:solidFill>
                      <a:schemeClr val="tx1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Day</a:t>
                </a:r>
                <a:endParaRPr lang="en-GB" sz="1200">
                  <a:solidFill>
                    <a:schemeClr val="tx1"/>
                  </a:solidFill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0.58812707786526686"/>
              <c:y val="0.922198891805190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09217647"/>
        <c:crosses val="autoZero"/>
        <c:crossBetween val="midCat"/>
        <c:majorUnit val="1"/>
      </c:valAx>
      <c:valAx>
        <c:axId val="110921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1" i="0" baseline="0">
                    <a:solidFill>
                      <a:schemeClr val="tx1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Root Fe content (µg/plant)</a:t>
                </a:r>
                <a:endParaRPr lang="en-GB" sz="1200">
                  <a:solidFill>
                    <a:schemeClr val="tx1"/>
                  </a:solidFill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3888888888888888E-2"/>
              <c:y val="9.4545056867891511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11544294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7574405568893867"/>
          <c:y val="0.60725341526242238"/>
          <c:w val="0.19511686493361796"/>
          <c:h val="0.2264675953425501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93477690288714"/>
          <c:y val="2.7777777777777776E-2"/>
          <c:w val="0.82703412073490823"/>
          <c:h val="0.7873632983377078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'Final results'!$B$69</c:f>
              <c:strCache>
                <c:ptCount val="1"/>
                <c:pt idx="0">
                  <c:v>10µM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stdDev"/>
            <c:noEndCap val="0"/>
            <c:val val="1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'Final results'!$A$70:$A$79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'Final results'!$B$70:$B$79</c:f>
              <c:numCache>
                <c:formatCode>0.0000</c:formatCode>
                <c:ptCount val="10"/>
                <c:pt idx="0">
                  <c:v>1.0531414013461292E-2</c:v>
                </c:pt>
                <c:pt idx="1">
                  <c:v>1.3931692629723685E-2</c:v>
                </c:pt>
                <c:pt idx="2">
                  <c:v>1.1065325783545741E-2</c:v>
                </c:pt>
                <c:pt idx="3">
                  <c:v>1.4721143275627265E-2</c:v>
                </c:pt>
                <c:pt idx="4">
                  <c:v>1.1689088288064755E-2</c:v>
                </c:pt>
                <c:pt idx="5">
                  <c:v>1.163676463635821E-2</c:v>
                </c:pt>
                <c:pt idx="6">
                  <c:v>1.2068649209371597E-2</c:v>
                </c:pt>
                <c:pt idx="7">
                  <c:v>1.2899142767720487E-2</c:v>
                </c:pt>
                <c:pt idx="8">
                  <c:v>1.2553577945627966E-2</c:v>
                </c:pt>
                <c:pt idx="9">
                  <c:v>1.004290229758485E-2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50-6D4A-A1F5-81F85AD1E656}"/>
            </c:ext>
          </c:extLst>
        </c:ser>
        <c:ser>
          <c:idx val="1"/>
          <c:order val="1"/>
          <c:tx>
            <c:strRef>
              <c:f>'Final results'!$C$69</c:f>
              <c:strCache>
                <c:ptCount val="1"/>
                <c:pt idx="0">
                  <c:v>25µM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0"/>
                <c:pt idx="0">
                  <c:v>1.5E-3</c:v>
                </c:pt>
                <c:pt idx="1">
                  <c:v>1.2999999999999999E-3</c:v>
                </c:pt>
                <c:pt idx="2">
                  <c:v>5.9999999999999995E-4</c:v>
                </c:pt>
                <c:pt idx="3">
                  <c:v>2.2000000000000001E-3</c:v>
                </c:pt>
                <c:pt idx="4">
                  <c:v>4.7999999999999996E-3</c:v>
                </c:pt>
                <c:pt idx="5">
                  <c:v>6.7000000000000002E-3</c:v>
                </c:pt>
                <c:pt idx="6">
                  <c:v>1.1999999999999999E-3</c:v>
                </c:pt>
                <c:pt idx="7">
                  <c:v>9.2999999999999992E-3</c:v>
                </c:pt>
                <c:pt idx="8">
                  <c:v>1.35E-2</c:v>
                </c:pt>
                <c:pt idx="9">
                  <c:v>1.1299999999999999E-2</c:v>
                </c:pt>
              </c:numLit>
            </c:plus>
            <c:minus>
              <c:numLit>
                <c:formatCode>General</c:formatCode>
                <c:ptCount val="10"/>
                <c:pt idx="0">
                  <c:v>1.5E-3</c:v>
                </c:pt>
                <c:pt idx="1">
                  <c:v>1.2999999999999999E-3</c:v>
                </c:pt>
                <c:pt idx="2">
                  <c:v>5.9999999999999995E-4</c:v>
                </c:pt>
                <c:pt idx="3">
                  <c:v>2.2000000000000001E-3</c:v>
                </c:pt>
                <c:pt idx="4">
                  <c:v>4.7999999999999996E-3</c:v>
                </c:pt>
                <c:pt idx="5">
                  <c:v>6.7000000000000002E-3</c:v>
                </c:pt>
                <c:pt idx="6">
                  <c:v>1.1999999999999999E-3</c:v>
                </c:pt>
                <c:pt idx="7">
                  <c:v>9.2999999999999992E-3</c:v>
                </c:pt>
                <c:pt idx="8">
                  <c:v>1.35E-2</c:v>
                </c:pt>
                <c:pt idx="9">
                  <c:v>1.1299999999999999E-2</c:v>
                </c:pt>
              </c:numLit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'Final results'!$A$70:$A$79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'Final results'!$C$70:$C$79</c:f>
              <c:numCache>
                <c:formatCode>0.0000</c:formatCode>
                <c:ptCount val="10"/>
                <c:pt idx="0">
                  <c:v>1.2307215938585948E-2</c:v>
                </c:pt>
                <c:pt idx="1">
                  <c:v>1.5998352004551825E-2</c:v>
                </c:pt>
                <c:pt idx="2">
                  <c:v>1.9102765495842607E-2</c:v>
                </c:pt>
                <c:pt idx="3">
                  <c:v>2.7078561370948401E-2</c:v>
                </c:pt>
                <c:pt idx="4">
                  <c:v>3.352694435258529E-2</c:v>
                </c:pt>
                <c:pt idx="5">
                  <c:v>3.6188274083714257E-2</c:v>
                </c:pt>
                <c:pt idx="6">
                  <c:v>4.1697422169777516E-2</c:v>
                </c:pt>
                <c:pt idx="7">
                  <c:v>4.3595629981637456E-2</c:v>
                </c:pt>
                <c:pt idx="8">
                  <c:v>5.1692761754118965E-2</c:v>
                </c:pt>
                <c:pt idx="9">
                  <c:v>7.2304329012968863E-2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50-6D4A-A1F5-81F85AD1E656}"/>
            </c:ext>
          </c:extLst>
        </c:ser>
        <c:ser>
          <c:idx val="2"/>
          <c:order val="2"/>
          <c:tx>
            <c:strRef>
              <c:f>'Final results'!$D$69</c:f>
              <c:strCache>
                <c:ptCount val="1"/>
                <c:pt idx="0">
                  <c:v>75µM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0"/>
                <c:pt idx="0">
                  <c:v>2.5000000000000001E-3</c:v>
                </c:pt>
                <c:pt idx="1">
                  <c:v>4.1000000000000003E-3</c:v>
                </c:pt>
                <c:pt idx="2">
                  <c:v>1.1999999999999999E-3</c:v>
                </c:pt>
                <c:pt idx="3">
                  <c:v>2.3E-3</c:v>
                </c:pt>
                <c:pt idx="4">
                  <c:v>4.7000000000000002E-3</c:v>
                </c:pt>
                <c:pt idx="5">
                  <c:v>6.6E-3</c:v>
                </c:pt>
                <c:pt idx="6">
                  <c:v>1.3599999999999999E-2</c:v>
                </c:pt>
                <c:pt idx="7">
                  <c:v>6.1000000000000004E-3</c:v>
                </c:pt>
                <c:pt idx="8">
                  <c:v>6.6E-3</c:v>
                </c:pt>
                <c:pt idx="9">
                  <c:v>8.9999999999999993E-3</c:v>
                </c:pt>
              </c:numLit>
            </c:plus>
            <c:minus>
              <c:numLit>
                <c:formatCode>General</c:formatCode>
                <c:ptCount val="10"/>
                <c:pt idx="0">
                  <c:v>2.5000000000000001E-3</c:v>
                </c:pt>
                <c:pt idx="1">
                  <c:v>4.1000000000000003E-3</c:v>
                </c:pt>
                <c:pt idx="2">
                  <c:v>1.1999999999999999E-3</c:v>
                </c:pt>
                <c:pt idx="3">
                  <c:v>2.3E-3</c:v>
                </c:pt>
                <c:pt idx="4">
                  <c:v>4.7000000000000002E-3</c:v>
                </c:pt>
                <c:pt idx="5">
                  <c:v>6.6E-3</c:v>
                </c:pt>
                <c:pt idx="6">
                  <c:v>1.3599999999999999E-2</c:v>
                </c:pt>
                <c:pt idx="7">
                  <c:v>6.1000000000000004E-3</c:v>
                </c:pt>
                <c:pt idx="8">
                  <c:v>6.6E-3</c:v>
                </c:pt>
                <c:pt idx="9">
                  <c:v>8.9999999999999993E-3</c:v>
                </c:pt>
              </c:numLit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'Final results'!$A$70:$A$79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'Final results'!$D$70:$D$79</c:f>
              <c:numCache>
                <c:formatCode>0.0000</c:formatCode>
                <c:ptCount val="10"/>
                <c:pt idx="0">
                  <c:v>1.5158128506955998E-2</c:v>
                </c:pt>
                <c:pt idx="1">
                  <c:v>2.0263236312002653E-2</c:v>
                </c:pt>
                <c:pt idx="2">
                  <c:v>2.2057319526052842E-2</c:v>
                </c:pt>
                <c:pt idx="3">
                  <c:v>3.9412179083265934E-2</c:v>
                </c:pt>
                <c:pt idx="4">
                  <c:v>5.638068464782011E-2</c:v>
                </c:pt>
                <c:pt idx="5">
                  <c:v>4.1804110141257095E-2</c:v>
                </c:pt>
                <c:pt idx="6">
                  <c:v>7.208563152945989E-2</c:v>
                </c:pt>
                <c:pt idx="7">
                  <c:v>8.225210558224795E-2</c:v>
                </c:pt>
                <c:pt idx="8">
                  <c:v>8.7988971622924891E-2</c:v>
                </c:pt>
                <c:pt idx="9">
                  <c:v>0.11841671905930402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50-6D4A-A1F5-81F85AD1E656}"/>
            </c:ext>
          </c:extLst>
        </c:ser>
        <c:ser>
          <c:idx val="3"/>
          <c:order val="3"/>
          <c:tx>
            <c:strRef>
              <c:f>'Final results'!$E$69</c:f>
              <c:strCache>
                <c:ptCount val="1"/>
                <c:pt idx="0">
                  <c:v>100µM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0"/>
                <c:pt idx="0">
                  <c:v>3.0999999999999999E-3</c:v>
                </c:pt>
                <c:pt idx="1">
                  <c:v>2.7000000000000001E-3</c:v>
                </c:pt>
                <c:pt idx="2">
                  <c:v>3.8999999999999998E-3</c:v>
                </c:pt>
                <c:pt idx="3">
                  <c:v>4.7999999999999996E-3</c:v>
                </c:pt>
                <c:pt idx="4">
                  <c:v>5.5999999999999999E-3</c:v>
                </c:pt>
                <c:pt idx="5">
                  <c:v>4.0000000000000001E-3</c:v>
                </c:pt>
                <c:pt idx="6">
                  <c:v>1.5699999999999999E-2</c:v>
                </c:pt>
                <c:pt idx="7">
                  <c:v>4.4999999999999997E-3</c:v>
                </c:pt>
                <c:pt idx="8">
                  <c:v>5.1999999999999998E-3</c:v>
                </c:pt>
                <c:pt idx="9">
                  <c:v>8.9999999999999993E-3</c:v>
                </c:pt>
              </c:numLit>
            </c:plus>
            <c:minus>
              <c:numLit>
                <c:formatCode>General</c:formatCode>
                <c:ptCount val="10"/>
                <c:pt idx="0">
                  <c:v>3.0999999999999999E-3</c:v>
                </c:pt>
                <c:pt idx="1">
                  <c:v>2.7000000000000001E-3</c:v>
                </c:pt>
                <c:pt idx="2">
                  <c:v>3.8999999999999998E-3</c:v>
                </c:pt>
                <c:pt idx="3">
                  <c:v>4.7999999999999996E-3</c:v>
                </c:pt>
                <c:pt idx="4">
                  <c:v>5.5999999999999999E-3</c:v>
                </c:pt>
                <c:pt idx="5">
                  <c:v>4.0000000000000001E-3</c:v>
                </c:pt>
                <c:pt idx="6">
                  <c:v>1.5699999999999999E-2</c:v>
                </c:pt>
                <c:pt idx="7">
                  <c:v>4.4999999999999997E-3</c:v>
                </c:pt>
                <c:pt idx="8">
                  <c:v>5.1999999999999998E-3</c:v>
                </c:pt>
                <c:pt idx="9">
                  <c:v>8.9999999999999993E-3</c:v>
                </c:pt>
              </c:numLit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'Final results'!$A$70:$A$79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'Final results'!$E$70:$E$79</c:f>
              <c:numCache>
                <c:formatCode>0.0000</c:formatCode>
                <c:ptCount val="10"/>
                <c:pt idx="0">
                  <c:v>1.6578917732083986E-2</c:v>
                </c:pt>
                <c:pt idx="1">
                  <c:v>2.2147495225814901E-2</c:v>
                </c:pt>
                <c:pt idx="2">
                  <c:v>2.7873382640562865E-2</c:v>
                </c:pt>
                <c:pt idx="3">
                  <c:v>4.1977698829294079E-2</c:v>
                </c:pt>
                <c:pt idx="4">
                  <c:v>4.9177410843317282E-2</c:v>
                </c:pt>
                <c:pt idx="5">
                  <c:v>8.4083354083171788E-2</c:v>
                </c:pt>
                <c:pt idx="6">
                  <c:v>9.7927742233740053E-2</c:v>
                </c:pt>
                <c:pt idx="7">
                  <c:v>0.12072754870607928</c:v>
                </c:pt>
                <c:pt idx="8">
                  <c:v>0.14667180502449298</c:v>
                </c:pt>
                <c:pt idx="9">
                  <c:v>0.14112551789142316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D50-6D4A-A1F5-81F85AD1E6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249184"/>
        <c:axId val="286524576"/>
      </c:scatterChart>
      <c:valAx>
        <c:axId val="317249184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Day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86524576"/>
        <c:crosses val="autoZero"/>
        <c:crossBetween val="midCat"/>
        <c:majorUnit val="1"/>
      </c:valAx>
      <c:valAx>
        <c:axId val="2865245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 i="0" u="none" strike="noStrike" baseline="30000">
                    <a:solidFill>
                      <a:schemeClr val="tx1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56</a:t>
                </a:r>
                <a:r>
                  <a:rPr lang="en-GB" sz="1100" b="1" i="0" u="none" strike="noStrike" baseline="0">
                    <a:solidFill>
                      <a:schemeClr val="tx1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Fe</a:t>
                </a:r>
                <a:r>
                  <a:rPr lang="en-GB" sz="1100" b="0" i="0" u="none" strike="noStrike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GB" sz="1100" b="1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content (mg/leaf)</a:t>
                </a:r>
                <a:endParaRPr lang="en-GB" sz="11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17249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841076115485563"/>
          <c:y val="6.5392971711869349E-2"/>
          <c:w val="0.21151159230096239"/>
          <c:h val="0.254051472732575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10870516185477"/>
          <c:y val="3.2407407407407406E-2"/>
          <c:w val="0.80500240594925643"/>
          <c:h val="0.7820676582093906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'Final results'!$B$86</c:f>
              <c:strCache>
                <c:ptCount val="1"/>
                <c:pt idx="0">
                  <c:v>10µM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0"/>
                <c:pt idx="0">
                  <c:v>6.4999999999999997E-3</c:v>
                </c:pt>
                <c:pt idx="1">
                  <c:v>7.1999999999999998E-3</c:v>
                </c:pt>
                <c:pt idx="2">
                  <c:v>4.3E-3</c:v>
                </c:pt>
                <c:pt idx="3">
                  <c:v>1E-4</c:v>
                </c:pt>
                <c:pt idx="4">
                  <c:v>3.0000000000000001E-3</c:v>
                </c:pt>
                <c:pt idx="5">
                  <c:v>5.9999999999999995E-4</c:v>
                </c:pt>
                <c:pt idx="6">
                  <c:v>2.0999999999999999E-3</c:v>
                </c:pt>
                <c:pt idx="7">
                  <c:v>2.3E-3</c:v>
                </c:pt>
                <c:pt idx="8">
                  <c:v>4.7000000000000002E-3</c:v>
                </c:pt>
                <c:pt idx="9">
                  <c:v>2.3999999999999998E-3</c:v>
                </c:pt>
              </c:numLit>
            </c:plus>
            <c:minus>
              <c:numLit>
                <c:formatCode>General</c:formatCode>
                <c:ptCount val="10"/>
                <c:pt idx="0">
                  <c:v>6.4999999999999997E-3</c:v>
                </c:pt>
                <c:pt idx="1">
                  <c:v>7.1999999999999998E-3</c:v>
                </c:pt>
                <c:pt idx="2">
                  <c:v>4.3E-3</c:v>
                </c:pt>
                <c:pt idx="3">
                  <c:v>1E-4</c:v>
                </c:pt>
                <c:pt idx="4">
                  <c:v>3.0000000000000001E-3</c:v>
                </c:pt>
                <c:pt idx="5">
                  <c:v>5.9999999999999995E-4</c:v>
                </c:pt>
                <c:pt idx="6">
                  <c:v>2.0999999999999999E-3</c:v>
                </c:pt>
                <c:pt idx="7">
                  <c:v>2.3E-3</c:v>
                </c:pt>
                <c:pt idx="8">
                  <c:v>4.7000000000000002E-3</c:v>
                </c:pt>
                <c:pt idx="9">
                  <c:v>2.3999999999999998E-3</c:v>
                </c:pt>
              </c:numLit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'Final results'!$A$87:$A$96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'Final results'!$B$87:$B$96</c:f>
              <c:numCache>
                <c:formatCode>0.0000</c:formatCode>
                <c:ptCount val="10"/>
                <c:pt idx="0">
                  <c:v>1.446177415220048E-2</c:v>
                </c:pt>
                <c:pt idx="1">
                  <c:v>3.0256979052272145E-2</c:v>
                </c:pt>
                <c:pt idx="2">
                  <c:v>2.3186066771188302E-2</c:v>
                </c:pt>
                <c:pt idx="3">
                  <c:v>2.615322317671186E-2</c:v>
                </c:pt>
                <c:pt idx="4">
                  <c:v>2.9138702388270821E-2</c:v>
                </c:pt>
                <c:pt idx="5">
                  <c:v>2.3283655251086804E-2</c:v>
                </c:pt>
                <c:pt idx="6">
                  <c:v>2.8245978283938489E-2</c:v>
                </c:pt>
                <c:pt idx="7">
                  <c:v>2.8432668701615881E-2</c:v>
                </c:pt>
                <c:pt idx="8">
                  <c:v>3.1799868240763127E-2</c:v>
                </c:pt>
                <c:pt idx="9">
                  <c:v>2.9340921956518232E-2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6AE-1F44-8600-BB5F0663ED06}"/>
            </c:ext>
          </c:extLst>
        </c:ser>
        <c:ser>
          <c:idx val="1"/>
          <c:order val="1"/>
          <c:tx>
            <c:strRef>
              <c:f>'Final results'!$C$86</c:f>
              <c:strCache>
                <c:ptCount val="1"/>
                <c:pt idx="0">
                  <c:v>25µM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0"/>
                <c:pt idx="0">
                  <c:v>5.8999999999999999E-3</c:v>
                </c:pt>
                <c:pt idx="1">
                  <c:v>6.1000000000000004E-3</c:v>
                </c:pt>
                <c:pt idx="2">
                  <c:v>3.0999999999999999E-3</c:v>
                </c:pt>
                <c:pt idx="3">
                  <c:v>3.3E-3</c:v>
                </c:pt>
                <c:pt idx="4">
                  <c:v>1.72E-2</c:v>
                </c:pt>
                <c:pt idx="5">
                  <c:v>7.6E-3</c:v>
                </c:pt>
                <c:pt idx="6">
                  <c:v>1.1599999999999999E-2</c:v>
                </c:pt>
                <c:pt idx="7">
                  <c:v>8.3999999999999995E-3</c:v>
                </c:pt>
                <c:pt idx="8">
                  <c:v>1.6299999999999999E-2</c:v>
                </c:pt>
                <c:pt idx="9">
                  <c:v>9.1999999999999998E-3</c:v>
                </c:pt>
              </c:numLit>
            </c:plus>
            <c:minus>
              <c:numLit>
                <c:formatCode>General</c:formatCode>
                <c:ptCount val="10"/>
                <c:pt idx="0">
                  <c:v>5.8999999999999999E-3</c:v>
                </c:pt>
                <c:pt idx="1">
                  <c:v>6.1000000000000004E-3</c:v>
                </c:pt>
                <c:pt idx="2">
                  <c:v>3.0999999999999999E-3</c:v>
                </c:pt>
                <c:pt idx="3">
                  <c:v>3.3E-3</c:v>
                </c:pt>
                <c:pt idx="4">
                  <c:v>1.72E-2</c:v>
                </c:pt>
                <c:pt idx="5">
                  <c:v>7.6E-3</c:v>
                </c:pt>
                <c:pt idx="6">
                  <c:v>1.1599999999999999E-2</c:v>
                </c:pt>
                <c:pt idx="7">
                  <c:v>8.3999999999999995E-3</c:v>
                </c:pt>
                <c:pt idx="8">
                  <c:v>1.6299999999999999E-2</c:v>
                </c:pt>
                <c:pt idx="9">
                  <c:v>9.1999999999999998E-3</c:v>
                </c:pt>
              </c:numLit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'Final results'!$A$87:$A$96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'Final results'!$C$87:$C$96</c:f>
              <c:numCache>
                <c:formatCode>0.0000</c:formatCode>
                <c:ptCount val="10"/>
                <c:pt idx="0">
                  <c:v>1.7849481041225409E-2</c:v>
                </c:pt>
                <c:pt idx="1">
                  <c:v>2.4871911348877281E-2</c:v>
                </c:pt>
                <c:pt idx="2">
                  <c:v>2.9066680136013979E-2</c:v>
                </c:pt>
                <c:pt idx="3">
                  <c:v>4.5989929067375535E-2</c:v>
                </c:pt>
                <c:pt idx="4">
                  <c:v>7.4523869823902258E-2</c:v>
                </c:pt>
                <c:pt idx="5">
                  <c:v>6.2181443739316944E-2</c:v>
                </c:pt>
                <c:pt idx="6">
                  <c:v>7.4021264052920879E-2</c:v>
                </c:pt>
                <c:pt idx="7">
                  <c:v>6.5009880247154386E-2</c:v>
                </c:pt>
                <c:pt idx="8">
                  <c:v>7.0538167408907865E-2</c:v>
                </c:pt>
                <c:pt idx="9">
                  <c:v>0.11668048869239749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AE-1F44-8600-BB5F0663ED06}"/>
            </c:ext>
          </c:extLst>
        </c:ser>
        <c:ser>
          <c:idx val="2"/>
          <c:order val="2"/>
          <c:tx>
            <c:strRef>
              <c:f>'Final results'!$D$86</c:f>
              <c:strCache>
                <c:ptCount val="1"/>
                <c:pt idx="0">
                  <c:v>75µM</c:v>
                </c:pt>
              </c:strCache>
            </c:strRef>
          </c:tx>
          <c:spPr>
            <a:ln w="19050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0"/>
                <c:pt idx="0">
                  <c:v>1.9800000000000002E-2</c:v>
                </c:pt>
                <c:pt idx="1">
                  <c:v>4.0000000000000001E-3</c:v>
                </c:pt>
                <c:pt idx="2">
                  <c:v>7.4000000000000003E-3</c:v>
                </c:pt>
                <c:pt idx="3">
                  <c:v>2.0899999999999998E-2</c:v>
                </c:pt>
                <c:pt idx="4">
                  <c:v>8.8000000000000005E-3</c:v>
                </c:pt>
                <c:pt idx="5">
                  <c:v>9.2999999999999992E-3</c:v>
                </c:pt>
                <c:pt idx="6">
                  <c:v>1.23E-2</c:v>
                </c:pt>
                <c:pt idx="7">
                  <c:v>1.8800000000000001E-2</c:v>
                </c:pt>
                <c:pt idx="8">
                  <c:v>5.4000000000000003E-3</c:v>
                </c:pt>
                <c:pt idx="9">
                  <c:v>4.5999999999999999E-3</c:v>
                </c:pt>
              </c:numLit>
            </c:plus>
            <c:minus>
              <c:numLit>
                <c:formatCode>General</c:formatCode>
                <c:ptCount val="10"/>
                <c:pt idx="0">
                  <c:v>1.9800000000000002E-2</c:v>
                </c:pt>
                <c:pt idx="1">
                  <c:v>4.0000000000000001E-3</c:v>
                </c:pt>
                <c:pt idx="2">
                  <c:v>7.4000000000000003E-3</c:v>
                </c:pt>
                <c:pt idx="3">
                  <c:v>2.0899999999999998E-2</c:v>
                </c:pt>
                <c:pt idx="4">
                  <c:v>8.8000000000000005E-3</c:v>
                </c:pt>
                <c:pt idx="5">
                  <c:v>9.2999999999999992E-3</c:v>
                </c:pt>
                <c:pt idx="6">
                  <c:v>1.23E-2</c:v>
                </c:pt>
                <c:pt idx="7">
                  <c:v>1.8800000000000001E-2</c:v>
                </c:pt>
                <c:pt idx="8">
                  <c:v>5.4000000000000003E-3</c:v>
                </c:pt>
                <c:pt idx="9">
                  <c:v>4.5999999999999999E-3</c:v>
                </c:pt>
              </c:numLit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'Final results'!$A$87:$A$96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'Final results'!$D$87:$D$96</c:f>
              <c:numCache>
                <c:formatCode>0.0000</c:formatCode>
                <c:ptCount val="10"/>
                <c:pt idx="0">
                  <c:v>2.3401039264788134E-2</c:v>
                </c:pt>
                <c:pt idx="1">
                  <c:v>3.7233459318563533E-2</c:v>
                </c:pt>
                <c:pt idx="2">
                  <c:v>4.135184066972019E-2</c:v>
                </c:pt>
                <c:pt idx="3">
                  <c:v>8.5019512373743403E-2</c:v>
                </c:pt>
                <c:pt idx="4">
                  <c:v>7.7241640299329575E-2</c:v>
                </c:pt>
                <c:pt idx="5">
                  <c:v>6.9546812077836515E-2</c:v>
                </c:pt>
                <c:pt idx="6">
                  <c:v>9.1632137555604357E-2</c:v>
                </c:pt>
                <c:pt idx="7">
                  <c:v>0.11701017419875211</c:v>
                </c:pt>
                <c:pt idx="8">
                  <c:v>0.10835408512051348</c:v>
                </c:pt>
                <c:pt idx="9">
                  <c:v>0.12654030650581249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6AE-1F44-8600-BB5F0663ED06}"/>
            </c:ext>
          </c:extLst>
        </c:ser>
        <c:ser>
          <c:idx val="3"/>
          <c:order val="3"/>
          <c:tx>
            <c:strRef>
              <c:f>'Final results'!$E$86</c:f>
              <c:strCache>
                <c:ptCount val="1"/>
                <c:pt idx="0">
                  <c:v>100µM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Lit>
                <c:formatCode>General</c:formatCode>
                <c:ptCount val="10"/>
                <c:pt idx="0">
                  <c:v>2.8E-3</c:v>
                </c:pt>
                <c:pt idx="1">
                  <c:v>7.7999999999999996E-3</c:v>
                </c:pt>
                <c:pt idx="2">
                  <c:v>6.4000000000000003E-3</c:v>
                </c:pt>
                <c:pt idx="3">
                  <c:v>8.9999999999999993E-3</c:v>
                </c:pt>
                <c:pt idx="4">
                  <c:v>6.4000000000000003E-3</c:v>
                </c:pt>
                <c:pt idx="5">
                  <c:v>1.72E-2</c:v>
                </c:pt>
                <c:pt idx="6">
                  <c:v>7.3000000000000001E-3</c:v>
                </c:pt>
                <c:pt idx="7">
                  <c:v>5.1999999999999998E-3</c:v>
                </c:pt>
                <c:pt idx="8">
                  <c:v>1.01E-2</c:v>
                </c:pt>
                <c:pt idx="9">
                  <c:v>4.0000000000000001E-3</c:v>
                </c:pt>
              </c:numLit>
            </c:plus>
            <c:minus>
              <c:numLit>
                <c:formatCode>General</c:formatCode>
                <c:ptCount val="10"/>
                <c:pt idx="0">
                  <c:v>2.8E-3</c:v>
                </c:pt>
                <c:pt idx="1">
                  <c:v>7.7999999999999996E-3</c:v>
                </c:pt>
                <c:pt idx="2">
                  <c:v>6.4000000000000003E-3</c:v>
                </c:pt>
                <c:pt idx="3">
                  <c:v>8.9999999999999993E-3</c:v>
                </c:pt>
                <c:pt idx="4">
                  <c:v>6.4000000000000003E-3</c:v>
                </c:pt>
                <c:pt idx="5">
                  <c:v>1.72E-2</c:v>
                </c:pt>
                <c:pt idx="6">
                  <c:v>7.3000000000000001E-3</c:v>
                </c:pt>
                <c:pt idx="7">
                  <c:v>5.1999999999999998E-3</c:v>
                </c:pt>
                <c:pt idx="8">
                  <c:v>1.01E-2</c:v>
                </c:pt>
                <c:pt idx="9">
                  <c:v>4.0000000000000001E-3</c:v>
                </c:pt>
              </c:numLit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xVal>
            <c:numRef>
              <c:f>'Final results'!$A$87:$A$96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'Final results'!$E$87:$E$96</c:f>
              <c:numCache>
                <c:formatCode>0.0000</c:formatCode>
                <c:ptCount val="10"/>
                <c:pt idx="0">
                  <c:v>2.7665737629732439E-2</c:v>
                </c:pt>
                <c:pt idx="1">
                  <c:v>4.205524997278981E-2</c:v>
                </c:pt>
                <c:pt idx="2">
                  <c:v>6.1843009020525058E-2</c:v>
                </c:pt>
                <c:pt idx="3">
                  <c:v>5.9331727545897765E-2</c:v>
                </c:pt>
                <c:pt idx="4">
                  <c:v>8.3621050753254642E-2</c:v>
                </c:pt>
                <c:pt idx="5">
                  <c:v>0.12246898874918839</c:v>
                </c:pt>
                <c:pt idx="6">
                  <c:v>0.10740516549083116</c:v>
                </c:pt>
                <c:pt idx="7">
                  <c:v>0.16681550758143585</c:v>
                </c:pt>
                <c:pt idx="8">
                  <c:v>0.14132122105997333</c:v>
                </c:pt>
                <c:pt idx="9">
                  <c:v>6.1684016812329108E-2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6AE-1F44-8600-BB5F0663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0855040"/>
        <c:axId val="396897840"/>
      </c:scatterChart>
      <c:valAx>
        <c:axId val="250855040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Day</a:t>
                </a:r>
              </a:p>
            </c:rich>
          </c:tx>
          <c:layout>
            <c:manualLayout>
              <c:xMode val="edge"/>
              <c:yMode val="edge"/>
              <c:x val="0.51590857392825895"/>
              <c:y val="0.9023454359871683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96897840"/>
        <c:crosses val="autoZero"/>
        <c:crossBetween val="midCat"/>
        <c:majorUnit val="1"/>
      </c:valAx>
      <c:valAx>
        <c:axId val="39689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 baseline="30000">
                    <a:solidFill>
                      <a:schemeClr val="tx1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56</a:t>
                </a:r>
                <a:r>
                  <a:rPr lang="en-GB" sz="1100" b="1">
                    <a:solidFill>
                      <a:schemeClr val="tx1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Fe</a:t>
                </a:r>
                <a:r>
                  <a:rPr lang="en-GB" sz="1100" b="1" baseline="0">
                    <a:solidFill>
                      <a:schemeClr val="tx1"/>
                    </a:solidFill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GB" sz="1100" b="1" baseline="0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content (mg/root)</a:t>
                </a:r>
                <a:endParaRPr lang="en-GB" sz="1100" b="1">
                  <a:solidFill>
                    <a:schemeClr val="tx1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layout>
            <c:manualLayout>
              <c:xMode val="edge"/>
              <c:yMode val="edge"/>
              <c:x val="1.2510936132983376E-2"/>
              <c:y val="0.148093832020997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250855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007742782152232"/>
          <c:y val="7.4652230971128622E-2"/>
          <c:w val="0.18928937007874017"/>
          <c:h val="0.2262736949547973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70</xdr:col>
      <xdr:colOff>333374</xdr:colOff>
      <xdr:row>16</xdr:row>
      <xdr:rowOff>51612</xdr:rowOff>
    </xdr:from>
    <xdr:to>
      <xdr:col>78</xdr:col>
      <xdr:colOff>54269</xdr:colOff>
      <xdr:row>30</xdr:row>
      <xdr:rowOff>158823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6D4E5A-54C8-41D7-AEE0-39B09121AF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78</xdr:col>
      <xdr:colOff>192162</xdr:colOff>
      <xdr:row>16</xdr:row>
      <xdr:rowOff>57151</xdr:rowOff>
    </xdr:from>
    <xdr:to>
      <xdr:col>86</xdr:col>
      <xdr:colOff>23814</xdr:colOff>
      <xdr:row>30</xdr:row>
      <xdr:rowOff>164362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B2ABEA-85B9-4F73-A1B1-6F4778E234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70</xdr:col>
      <xdr:colOff>412747</xdr:colOff>
      <xdr:row>0</xdr:row>
      <xdr:rowOff>147674</xdr:rowOff>
    </xdr:from>
    <xdr:to>
      <xdr:col>77</xdr:col>
      <xdr:colOff>37653</xdr:colOff>
      <xdr:row>15</xdr:row>
      <xdr:rowOff>11223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6B78B48-E456-1FF3-36EF-3E39E6F7BD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71</xdr:col>
      <xdr:colOff>287227</xdr:colOff>
      <xdr:row>95</xdr:row>
      <xdr:rowOff>42380</xdr:rowOff>
    </xdr:from>
    <xdr:to>
      <xdr:col>77</xdr:col>
      <xdr:colOff>384692</xdr:colOff>
      <xdr:row>109</xdr:row>
      <xdr:rowOff>97906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2CC9B7-D035-0661-C216-5BCF80DD3E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78</xdr:col>
      <xdr:colOff>213392</xdr:colOff>
      <xdr:row>96</xdr:row>
      <xdr:rowOff>116221</xdr:rowOff>
    </xdr:from>
    <xdr:to>
      <xdr:col>84</xdr:col>
      <xdr:colOff>613589</xdr:colOff>
      <xdr:row>110</xdr:row>
      <xdr:rowOff>171746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AD11C59-7802-C45C-B247-3F13BF7DCA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1321260</xdr:colOff>
      <xdr:row>66</xdr:row>
      <xdr:rowOff>36111</xdr:rowOff>
    </xdr:from>
    <xdr:to>
      <xdr:col>17</xdr:col>
      <xdr:colOff>1126935</xdr:colOff>
      <xdr:row>80</xdr:row>
      <xdr:rowOff>55696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A11F72-3D08-4C4D-DFF2-D418D79606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403191</xdr:colOff>
      <xdr:row>65</xdr:row>
      <xdr:rowOff>181475</xdr:rowOff>
    </xdr:from>
    <xdr:to>
      <xdr:col>15</xdr:col>
      <xdr:colOff>514890</xdr:colOff>
      <xdr:row>80</xdr:row>
      <xdr:rowOff>9795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C050F9-464D-6A7D-5004-B408774DE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82"/>
  <sheetViews>
    <sheetView topLeftCell="E1" zoomScale="120" zoomScaleNormal="120" workbookViewId="0">
      <selection activeCell="B32" sqref="B17:B32"/>
    </sheetView>
  </sheetViews>
  <sheetFormatPr baseColWidth="10" defaultColWidth="8.83203125" defaultRowHeight="15" x14ac:dyDescent="0.2"/>
  <cols>
    <col min="1" max="1" width="6" bestFit="1" customWidth="1"/>
    <col min="2" max="2" width="13.6640625" bestFit="1" customWidth="1"/>
    <col min="3" max="5" width="9.33203125" bestFit="1" customWidth="1"/>
    <col min="6" max="6" width="12" bestFit="1" customWidth="1"/>
    <col min="7" max="7" width="12.6640625" bestFit="1" customWidth="1"/>
    <col min="8" max="8" width="9.33203125" bestFit="1" customWidth="1"/>
    <col min="9" max="9" width="12.6640625" bestFit="1" customWidth="1"/>
    <col min="10" max="10" width="9.33203125" bestFit="1" customWidth="1"/>
    <col min="11" max="11" width="12.6640625" bestFit="1" customWidth="1"/>
    <col min="12" max="13" width="9.33203125" bestFit="1" customWidth="1"/>
    <col min="14" max="14" width="12.6640625" bestFit="1" customWidth="1"/>
    <col min="15" max="32" width="9.33203125" bestFit="1" customWidth="1"/>
    <col min="33" max="33" width="11.6640625" bestFit="1" customWidth="1"/>
    <col min="34" max="34" width="9.33203125" bestFit="1" customWidth="1"/>
    <col min="35" max="35" width="12" bestFit="1" customWidth="1"/>
    <col min="36" max="37" width="9.33203125" bestFit="1" customWidth="1"/>
    <col min="38" max="38" width="12.6640625" bestFit="1" customWidth="1"/>
    <col min="39" max="39" width="9.33203125" bestFit="1" customWidth="1"/>
    <col min="40" max="40" width="12.6640625" bestFit="1" customWidth="1"/>
  </cols>
  <sheetData>
    <row r="1" spans="1:40" x14ac:dyDescent="0.2">
      <c r="A1" s="48" t="s">
        <v>0</v>
      </c>
      <c r="B1" s="48"/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</row>
    <row r="2" spans="1:40" x14ac:dyDescent="0.2">
      <c r="A2" t="s">
        <v>39</v>
      </c>
      <c r="B2" t="s">
        <v>40</v>
      </c>
      <c r="C2" t="s">
        <v>41</v>
      </c>
      <c r="D2" t="s">
        <v>41</v>
      </c>
      <c r="E2" t="s">
        <v>41</v>
      </c>
      <c r="F2" t="s">
        <v>41</v>
      </c>
      <c r="G2" t="s">
        <v>41</v>
      </c>
      <c r="H2" t="s">
        <v>41</v>
      </c>
      <c r="I2" t="s">
        <v>41</v>
      </c>
      <c r="J2" t="s">
        <v>41</v>
      </c>
      <c r="K2" t="s">
        <v>41</v>
      </c>
      <c r="L2" t="s">
        <v>41</v>
      </c>
      <c r="M2" t="s">
        <v>41</v>
      </c>
      <c r="N2" t="s">
        <v>41</v>
      </c>
      <c r="O2" t="s">
        <v>41</v>
      </c>
      <c r="P2" t="s">
        <v>41</v>
      </c>
      <c r="Q2" t="s">
        <v>41</v>
      </c>
      <c r="R2" t="s">
        <v>41</v>
      </c>
      <c r="S2" t="s">
        <v>41</v>
      </c>
      <c r="T2" t="s">
        <v>41</v>
      </c>
      <c r="U2" t="s">
        <v>41</v>
      </c>
      <c r="V2" t="s">
        <v>41</v>
      </c>
      <c r="W2" t="s">
        <v>41</v>
      </c>
      <c r="X2" t="s">
        <v>41</v>
      </c>
      <c r="Y2" t="s">
        <v>41</v>
      </c>
      <c r="Z2" t="s">
        <v>41</v>
      </c>
      <c r="AA2" t="s">
        <v>41</v>
      </c>
      <c r="AB2" t="s">
        <v>41</v>
      </c>
      <c r="AC2" t="s">
        <v>41</v>
      </c>
      <c r="AD2" t="s">
        <v>41</v>
      </c>
      <c r="AE2" t="s">
        <v>41</v>
      </c>
      <c r="AF2" t="s">
        <v>41</v>
      </c>
      <c r="AG2" t="s">
        <v>41</v>
      </c>
      <c r="AH2" t="s">
        <v>41</v>
      </c>
      <c r="AI2" t="s">
        <v>41</v>
      </c>
      <c r="AJ2" t="s">
        <v>41</v>
      </c>
      <c r="AK2" t="s">
        <v>41</v>
      </c>
      <c r="AL2" t="s">
        <v>41</v>
      </c>
      <c r="AM2" t="s">
        <v>41</v>
      </c>
      <c r="AN2" t="s">
        <v>41</v>
      </c>
    </row>
    <row r="3" spans="1:40" x14ac:dyDescent="0.2">
      <c r="A3" s="1">
        <v>1</v>
      </c>
      <c r="B3" t="s">
        <v>42</v>
      </c>
      <c r="C3" s="1">
        <v>4.2875247096552105E-3</v>
      </c>
      <c r="D3" s="1">
        <v>-2.666054604986668E-2</v>
      </c>
      <c r="E3" s="1">
        <v>2.6644316879326891E-4</v>
      </c>
      <c r="F3" s="1">
        <v>8.1993831164281253E-5</v>
      </c>
      <c r="G3" s="1">
        <v>-2.6443788424870645E-5</v>
      </c>
      <c r="H3" s="1">
        <v>8.8580932456236244E-2</v>
      </c>
      <c r="I3" s="1">
        <v>-1.8710588679684585E-4</v>
      </c>
      <c r="J3" s="1">
        <v>9.5286819228269981E-2</v>
      </c>
      <c r="K3" s="1">
        <v>-3.6862860117694469E-5</v>
      </c>
      <c r="L3" s="1">
        <v>-1.3970030495430491E-3</v>
      </c>
      <c r="M3" s="1">
        <v>99.316068170098148</v>
      </c>
      <c r="N3" s="1">
        <v>-4.1792193883629716E-6</v>
      </c>
      <c r="O3" s="1">
        <v>3.9054463962598677E-4</v>
      </c>
      <c r="P3" s="1">
        <v>-2.3292095527499392E-3</v>
      </c>
      <c r="Q3" s="1">
        <v>-1.21032696573176E-3</v>
      </c>
      <c r="R3" s="1">
        <v>7.0588124615383694E-3</v>
      </c>
      <c r="S3" s="1">
        <v>3.1862365789850904E-2</v>
      </c>
      <c r="T3" s="1">
        <v>1.0575209666763656E-3</v>
      </c>
      <c r="U3" s="1">
        <v>7.3486950002472004E-3</v>
      </c>
      <c r="V3" s="1">
        <v>1.382444837645848E-4</v>
      </c>
      <c r="W3" s="1">
        <v>2.5646288722685279E-2</v>
      </c>
      <c r="X3" s="1">
        <v>100.15452290509006</v>
      </c>
      <c r="Y3" s="1">
        <v>99.698114956840186</v>
      </c>
      <c r="Z3" s="1">
        <v>1.0928132207700421E-4</v>
      </c>
      <c r="AA3" s="1">
        <v>8.814903173241578E-4</v>
      </c>
      <c r="AB3" s="1">
        <v>4.0489529888780893E-4</v>
      </c>
      <c r="AC3" s="1">
        <v>1.2548266168477275E-3</v>
      </c>
      <c r="AD3" s="1">
        <v>-2.3880681318276718E-4</v>
      </c>
      <c r="AE3" s="1">
        <v>99.489434249781951</v>
      </c>
      <c r="AF3" s="1">
        <v>99.953123151082366</v>
      </c>
      <c r="AG3" s="1">
        <v>-9.0312952303201287E-5</v>
      </c>
      <c r="AH3" s="1">
        <v>-2.0367278977343278E-4</v>
      </c>
      <c r="AI3" s="1">
        <v>2.6837594215282402E-4</v>
      </c>
      <c r="AJ3" s="1">
        <v>-2.9958139818422793E-3</v>
      </c>
      <c r="AK3" s="1">
        <v>100.13464419047506</v>
      </c>
      <c r="AL3" s="1">
        <v>-4.0979148490259424E-5</v>
      </c>
      <c r="AM3" s="1">
        <v>-5.0112927865179858E-4</v>
      </c>
      <c r="AN3" s="1">
        <v>-1.5346982735368277E-5</v>
      </c>
    </row>
    <row r="4" spans="1:40" x14ac:dyDescent="0.2">
      <c r="A4" s="1">
        <v>2</v>
      </c>
      <c r="B4" t="s">
        <v>43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100</v>
      </c>
      <c r="N4" s="1">
        <v>-4.011855122950466E-6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100</v>
      </c>
      <c r="Y4" s="1">
        <v>100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100</v>
      </c>
      <c r="AF4" s="1">
        <v>100</v>
      </c>
      <c r="AG4" s="1">
        <v>0</v>
      </c>
      <c r="AH4" s="1">
        <v>0</v>
      </c>
      <c r="AI4" s="1">
        <v>0</v>
      </c>
      <c r="AJ4" s="1">
        <v>0</v>
      </c>
      <c r="AK4" s="1">
        <v>100</v>
      </c>
      <c r="AL4" s="1">
        <v>0</v>
      </c>
      <c r="AM4" s="1">
        <v>0</v>
      </c>
      <c r="AN4" s="1">
        <v>0</v>
      </c>
    </row>
    <row r="5" spans="1:40" x14ac:dyDescent="0.2">
      <c r="A5" s="1">
        <v>3</v>
      </c>
      <c r="B5" t="s">
        <v>44</v>
      </c>
      <c r="C5" s="1">
        <v>20.047847180600453</v>
      </c>
      <c r="D5" s="1">
        <v>19.53173197362478</v>
      </c>
      <c r="E5" s="1" t="s">
        <v>45</v>
      </c>
      <c r="F5" s="1" t="s">
        <v>45</v>
      </c>
      <c r="G5" s="1" t="s">
        <v>45</v>
      </c>
      <c r="H5" s="1">
        <v>28.881531151151709</v>
      </c>
      <c r="I5" s="1" t="s">
        <v>45</v>
      </c>
      <c r="J5" s="1" t="s">
        <v>45</v>
      </c>
      <c r="K5" s="1" t="s">
        <v>45</v>
      </c>
      <c r="L5" s="1" t="s">
        <v>45</v>
      </c>
      <c r="M5" s="1">
        <v>100.74833181853005</v>
      </c>
      <c r="N5" s="1" t="s">
        <v>45</v>
      </c>
      <c r="O5" s="1">
        <v>19.417229867230567</v>
      </c>
      <c r="P5" s="1">
        <v>19.240504808410016</v>
      </c>
      <c r="Q5" s="1">
        <v>19.363341593463421</v>
      </c>
      <c r="R5" s="1">
        <v>19.376477890597972</v>
      </c>
      <c r="S5" s="1">
        <v>19.542346295199764</v>
      </c>
      <c r="T5" s="1">
        <v>19.332164177358617</v>
      </c>
      <c r="U5" s="1">
        <v>19.39604780614992</v>
      </c>
      <c r="V5" s="1">
        <v>19.344475186953279</v>
      </c>
      <c r="W5" s="1">
        <v>19.499546719953258</v>
      </c>
      <c r="X5" s="1">
        <v>100.14495746888024</v>
      </c>
      <c r="Y5" s="1">
        <v>99.519019813349246</v>
      </c>
      <c r="Z5" s="1">
        <v>19.49195472175025</v>
      </c>
      <c r="AA5" s="1">
        <v>19.283202889461364</v>
      </c>
      <c r="AB5" s="1">
        <v>19.316876714387927</v>
      </c>
      <c r="AC5" s="1">
        <v>19.309650368608295</v>
      </c>
      <c r="AD5" s="1">
        <v>19.512234536827471</v>
      </c>
      <c r="AE5" s="1">
        <v>100.4239638520046</v>
      </c>
      <c r="AF5" s="1">
        <v>100.17865397507634</v>
      </c>
      <c r="AG5" s="1">
        <v>18.405010261650087</v>
      </c>
      <c r="AH5" s="1">
        <v>19.418150813119702</v>
      </c>
      <c r="AI5" s="1">
        <v>18.282907101202206</v>
      </c>
      <c r="AJ5" s="1">
        <v>19.430174608223108</v>
      </c>
      <c r="AK5" s="1">
        <v>100.60427430805656</v>
      </c>
      <c r="AL5" s="1">
        <v>18.439337050101436</v>
      </c>
      <c r="AM5" s="1">
        <v>17.843246492592698</v>
      </c>
      <c r="AN5" s="1">
        <v>19.727814238775238</v>
      </c>
    </row>
    <row r="6" spans="1:40" x14ac:dyDescent="0.2">
      <c r="A6" s="1">
        <v>4</v>
      </c>
      <c r="B6" t="s">
        <v>46</v>
      </c>
      <c r="C6" s="1">
        <v>39.461243750991827</v>
      </c>
      <c r="D6" s="1">
        <v>39.620230231059033</v>
      </c>
      <c r="E6" s="1" t="s">
        <v>45</v>
      </c>
      <c r="F6" s="1" t="s">
        <v>45</v>
      </c>
      <c r="G6" s="1" t="s">
        <v>45</v>
      </c>
      <c r="H6" s="1">
        <v>38.789500985734229</v>
      </c>
      <c r="I6" s="1" t="s">
        <v>45</v>
      </c>
      <c r="J6" s="1" t="s">
        <v>45</v>
      </c>
      <c r="K6" s="1" t="s">
        <v>45</v>
      </c>
      <c r="L6" s="1" t="s">
        <v>45</v>
      </c>
      <c r="M6" s="1">
        <v>101.23306892456236</v>
      </c>
      <c r="N6" s="1" t="s">
        <v>45</v>
      </c>
      <c r="O6" s="1">
        <v>39.410737835140139</v>
      </c>
      <c r="P6" s="1">
        <v>39.163078328352547</v>
      </c>
      <c r="Q6" s="1">
        <v>39.439841396551756</v>
      </c>
      <c r="R6" s="1">
        <v>39.795959544766482</v>
      </c>
      <c r="S6" s="1">
        <v>39.46567399374311</v>
      </c>
      <c r="T6" s="1">
        <v>39.470945377806125</v>
      </c>
      <c r="U6" s="1">
        <v>39.319285397980536</v>
      </c>
      <c r="V6" s="1">
        <v>39.362953334559485</v>
      </c>
      <c r="W6" s="1">
        <v>39.941833889412067</v>
      </c>
      <c r="X6" s="1">
        <v>100.96205746144923</v>
      </c>
      <c r="Y6" s="1">
        <v>100.4720597684048</v>
      </c>
      <c r="Z6" s="1">
        <v>39.870271197261864</v>
      </c>
      <c r="AA6" s="1">
        <v>39.090331435142254</v>
      </c>
      <c r="AB6" s="1">
        <v>39.404569828980485</v>
      </c>
      <c r="AC6" s="1">
        <v>39.218137859621962</v>
      </c>
      <c r="AD6" s="1">
        <v>39.196663282818271</v>
      </c>
      <c r="AE6" s="1">
        <v>100.44717676448893</v>
      </c>
      <c r="AF6" s="1">
        <v>101.18756427316622</v>
      </c>
      <c r="AG6" s="1">
        <v>37.679216304220787</v>
      </c>
      <c r="AH6" s="1">
        <v>39.430874544077838</v>
      </c>
      <c r="AI6" s="1">
        <v>37.254128401367836</v>
      </c>
      <c r="AJ6" s="1">
        <v>39.47981209317669</v>
      </c>
      <c r="AK6" s="1">
        <v>101.44590372939757</v>
      </c>
      <c r="AL6" s="1">
        <v>39.49574936075097</v>
      </c>
      <c r="AM6" s="1">
        <v>39.656914006286229</v>
      </c>
      <c r="AN6" s="1">
        <v>39.347484555846691</v>
      </c>
    </row>
    <row r="7" spans="1:40" x14ac:dyDescent="0.2">
      <c r="A7" s="1">
        <v>5</v>
      </c>
      <c r="B7" t="s">
        <v>47</v>
      </c>
      <c r="C7" s="1">
        <v>100.20593306348314</v>
      </c>
      <c r="D7" s="1">
        <v>100.24556151285141</v>
      </c>
      <c r="E7" s="1" t="s">
        <v>45</v>
      </c>
      <c r="F7" s="1" t="s">
        <v>45</v>
      </c>
      <c r="G7" s="1" t="s">
        <v>45</v>
      </c>
      <c r="H7" s="1">
        <v>98.707893375475948</v>
      </c>
      <c r="I7" s="1" t="s">
        <v>45</v>
      </c>
      <c r="J7" s="1" t="s">
        <v>45</v>
      </c>
      <c r="K7" s="1" t="s">
        <v>45</v>
      </c>
      <c r="L7" s="1" t="s">
        <v>45</v>
      </c>
      <c r="M7" s="1">
        <v>100.28300884519041</v>
      </c>
      <c r="N7" s="1" t="s">
        <v>45</v>
      </c>
      <c r="O7" s="1">
        <v>100.35225889249783</v>
      </c>
      <c r="P7" s="1">
        <v>100.48666770697696</v>
      </c>
      <c r="Q7" s="1">
        <v>100.35139512268661</v>
      </c>
      <c r="R7" s="1">
        <v>100.20632060397382</v>
      </c>
      <c r="S7" s="1">
        <v>100.30526114346279</v>
      </c>
      <c r="T7" s="1">
        <v>100.3451890134058</v>
      </c>
      <c r="U7" s="1">
        <v>100.39307627957778</v>
      </c>
      <c r="V7" s="1">
        <v>100.38592362878552</v>
      </c>
      <c r="W7" s="1">
        <v>100.12335710024453</v>
      </c>
      <c r="X7" s="1">
        <v>100.0726245835646</v>
      </c>
      <c r="Y7" s="1">
        <v>99.747737454221692</v>
      </c>
      <c r="Z7" s="1">
        <v>100.15350057674519</v>
      </c>
      <c r="AA7" s="1">
        <v>100.50722684805082</v>
      </c>
      <c r="AB7" s="1">
        <v>100.3747967255302</v>
      </c>
      <c r="AC7" s="1">
        <v>100.45081478242955</v>
      </c>
      <c r="AD7" s="1">
        <v>100.41888777950719</v>
      </c>
      <c r="AE7" s="1">
        <v>99.848125876928123</v>
      </c>
      <c r="AF7" s="1">
        <v>100.47223675524268</v>
      </c>
      <c r="AG7" s="1">
        <v>101.24731142598166</v>
      </c>
      <c r="AH7" s="1">
        <v>100.3440200197449</v>
      </c>
      <c r="AI7" s="1">
        <v>101.44176721921241</v>
      </c>
      <c r="AJ7" s="1">
        <v>100.32204024108469</v>
      </c>
      <c r="AK7" s="1">
        <v>101.00448631800553</v>
      </c>
      <c r="AL7" s="1">
        <v>100.51383284567932</v>
      </c>
      <c r="AM7" s="1">
        <v>100.56858509896696</v>
      </c>
      <c r="AN7" s="1">
        <v>100.31544332990627</v>
      </c>
    </row>
    <row r="8" spans="1:40" x14ac:dyDescent="0.2">
      <c r="A8" s="1">
        <v>6</v>
      </c>
      <c r="B8" t="s">
        <v>48</v>
      </c>
      <c r="C8" s="1" t="s">
        <v>45</v>
      </c>
      <c r="D8" s="1" t="s">
        <v>45</v>
      </c>
      <c r="E8" s="1">
        <v>2.0346480951328734</v>
      </c>
      <c r="F8" s="1" t="s">
        <v>45</v>
      </c>
      <c r="G8" s="1" t="s">
        <v>45</v>
      </c>
      <c r="H8" s="1" t="s">
        <v>45</v>
      </c>
      <c r="I8" s="1">
        <v>10.145628644950895</v>
      </c>
      <c r="J8" s="1">
        <v>19.948909718330714</v>
      </c>
      <c r="K8" s="1" t="s">
        <v>45</v>
      </c>
      <c r="L8" s="1" t="s">
        <v>45</v>
      </c>
      <c r="M8" s="1">
        <v>98.108062830000137</v>
      </c>
      <c r="N8" s="1" t="s">
        <v>45</v>
      </c>
      <c r="O8" s="1" t="s">
        <v>45</v>
      </c>
      <c r="P8" s="1" t="s">
        <v>45</v>
      </c>
      <c r="Q8" s="1" t="s">
        <v>45</v>
      </c>
      <c r="R8" s="1" t="s">
        <v>45</v>
      </c>
      <c r="S8" s="1" t="s">
        <v>45</v>
      </c>
      <c r="T8" s="1" t="s">
        <v>45</v>
      </c>
      <c r="U8" s="1" t="s">
        <v>45</v>
      </c>
      <c r="V8" s="1" t="s">
        <v>45</v>
      </c>
      <c r="W8" s="1" t="s">
        <v>45</v>
      </c>
      <c r="X8" s="1">
        <v>94.333356160661012</v>
      </c>
      <c r="Y8" s="1">
        <v>94.035866337337453</v>
      </c>
      <c r="Z8" s="1" t="s">
        <v>45</v>
      </c>
      <c r="AA8" s="1" t="s">
        <v>45</v>
      </c>
      <c r="AB8" s="1" t="s">
        <v>45</v>
      </c>
      <c r="AC8" s="1" t="s">
        <v>45</v>
      </c>
      <c r="AD8" s="1" t="s">
        <v>45</v>
      </c>
      <c r="AE8" s="1">
        <v>92.337828527256249</v>
      </c>
      <c r="AF8" s="1">
        <v>92.213607933672108</v>
      </c>
      <c r="AG8" s="1" t="s">
        <v>45</v>
      </c>
      <c r="AH8" s="1" t="s">
        <v>45</v>
      </c>
      <c r="AI8" s="1" t="s">
        <v>45</v>
      </c>
      <c r="AJ8" s="1" t="s">
        <v>45</v>
      </c>
      <c r="AK8" s="1">
        <v>96.876483022416821</v>
      </c>
      <c r="AL8" s="1" t="s">
        <v>45</v>
      </c>
      <c r="AM8" s="1" t="s">
        <v>45</v>
      </c>
      <c r="AN8" s="1" t="s">
        <v>45</v>
      </c>
    </row>
    <row r="9" spans="1:40" x14ac:dyDescent="0.2">
      <c r="A9" s="1">
        <v>7</v>
      </c>
      <c r="B9" t="s">
        <v>49</v>
      </c>
      <c r="C9" s="1" t="s">
        <v>45</v>
      </c>
      <c r="D9" s="1" t="s">
        <v>45</v>
      </c>
      <c r="E9" s="1">
        <v>3.9826759524335626</v>
      </c>
      <c r="F9" s="1" t="s">
        <v>45</v>
      </c>
      <c r="G9" s="1" t="s">
        <v>45</v>
      </c>
      <c r="H9" s="1" t="s">
        <v>45</v>
      </c>
      <c r="I9" s="1">
        <v>19.927185677524552</v>
      </c>
      <c r="J9" s="1">
        <v>40.025545140834645</v>
      </c>
      <c r="K9" s="1" t="s">
        <v>45</v>
      </c>
      <c r="L9" s="1" t="s">
        <v>45</v>
      </c>
      <c r="M9" s="1">
        <v>100.47601061101581</v>
      </c>
      <c r="N9" s="1" t="s">
        <v>45</v>
      </c>
      <c r="O9" s="1" t="s">
        <v>45</v>
      </c>
      <c r="P9" s="1" t="s">
        <v>45</v>
      </c>
      <c r="Q9" s="1" t="s">
        <v>45</v>
      </c>
      <c r="R9" s="1" t="s">
        <v>45</v>
      </c>
      <c r="S9" s="1" t="s">
        <v>45</v>
      </c>
      <c r="T9" s="1" t="s">
        <v>45</v>
      </c>
      <c r="U9" s="1" t="s">
        <v>45</v>
      </c>
      <c r="V9" s="1" t="s">
        <v>45</v>
      </c>
      <c r="W9" s="1" t="s">
        <v>45</v>
      </c>
      <c r="X9" s="1">
        <v>93.228196705026804</v>
      </c>
      <c r="Y9" s="1">
        <v>91.201086092977562</v>
      </c>
      <c r="Z9" s="1" t="s">
        <v>45</v>
      </c>
      <c r="AA9" s="1" t="s">
        <v>45</v>
      </c>
      <c r="AB9" s="1" t="s">
        <v>45</v>
      </c>
      <c r="AC9" s="1" t="s">
        <v>45</v>
      </c>
      <c r="AD9" s="1" t="s">
        <v>45</v>
      </c>
      <c r="AE9" s="1">
        <v>89.687203578716748</v>
      </c>
      <c r="AF9" s="1">
        <v>87.928036030539644</v>
      </c>
      <c r="AG9" s="1" t="s">
        <v>45</v>
      </c>
      <c r="AH9" s="1" t="s">
        <v>45</v>
      </c>
      <c r="AI9" s="1" t="s">
        <v>45</v>
      </c>
      <c r="AJ9" s="1" t="s">
        <v>45</v>
      </c>
      <c r="AK9" s="1">
        <v>94.725784787004727</v>
      </c>
      <c r="AL9" s="1" t="s">
        <v>45</v>
      </c>
      <c r="AM9" s="1" t="s">
        <v>45</v>
      </c>
      <c r="AN9" s="1" t="s">
        <v>45</v>
      </c>
    </row>
    <row r="10" spans="1:40" x14ac:dyDescent="0.2">
      <c r="A10" s="1">
        <v>8</v>
      </c>
      <c r="B10" t="s">
        <v>50</v>
      </c>
      <c r="C10" s="1" t="s">
        <v>45</v>
      </c>
      <c r="D10" s="1" t="s">
        <v>45</v>
      </c>
      <c r="E10" s="1" t="s">
        <v>45</v>
      </c>
      <c r="F10" s="1">
        <v>10.220075341068537</v>
      </c>
      <c r="G10" s="1">
        <v>10.396360335239992</v>
      </c>
      <c r="H10" s="1" t="s">
        <v>45</v>
      </c>
      <c r="I10" s="1" t="s">
        <v>45</v>
      </c>
      <c r="J10" s="1" t="s">
        <v>45</v>
      </c>
      <c r="K10" s="1">
        <v>10.169240452568806</v>
      </c>
      <c r="L10" s="1">
        <v>10.19991754849292</v>
      </c>
      <c r="M10" s="1">
        <v>107.38995240848372</v>
      </c>
      <c r="N10" s="1" t="s">
        <v>45</v>
      </c>
      <c r="O10" s="1" t="s">
        <v>45</v>
      </c>
      <c r="P10" s="1" t="s">
        <v>45</v>
      </c>
      <c r="Q10" s="1" t="s">
        <v>45</v>
      </c>
      <c r="R10" s="1" t="s">
        <v>45</v>
      </c>
      <c r="S10" s="1" t="s">
        <v>45</v>
      </c>
      <c r="T10" s="1" t="s">
        <v>45</v>
      </c>
      <c r="U10" s="1" t="s">
        <v>45</v>
      </c>
      <c r="V10" s="1" t="s">
        <v>45</v>
      </c>
      <c r="W10" s="1" t="s">
        <v>45</v>
      </c>
      <c r="X10" s="1">
        <v>104.34057823333403</v>
      </c>
      <c r="Y10" s="1">
        <v>101.03372758956361</v>
      </c>
      <c r="Z10" s="1" t="s">
        <v>45</v>
      </c>
      <c r="AA10" s="1" t="s">
        <v>45</v>
      </c>
      <c r="AB10" s="1" t="s">
        <v>45</v>
      </c>
      <c r="AC10" s="1" t="s">
        <v>45</v>
      </c>
      <c r="AD10" s="1" t="s">
        <v>45</v>
      </c>
      <c r="AE10" s="1">
        <v>100.22419118032859</v>
      </c>
      <c r="AF10" s="1">
        <v>98.806850773179207</v>
      </c>
      <c r="AG10" s="1" t="s">
        <v>45</v>
      </c>
      <c r="AH10" s="1" t="s">
        <v>45</v>
      </c>
      <c r="AI10" s="1" t="s">
        <v>45</v>
      </c>
      <c r="AJ10" s="1" t="s">
        <v>45</v>
      </c>
      <c r="AK10" s="1">
        <v>101.45026198428579</v>
      </c>
      <c r="AL10" s="1" t="s">
        <v>45</v>
      </c>
      <c r="AM10" s="1" t="s">
        <v>45</v>
      </c>
      <c r="AN10" s="1" t="s">
        <v>45</v>
      </c>
    </row>
    <row r="11" spans="1:40" x14ac:dyDescent="0.2">
      <c r="A11" s="1">
        <v>9</v>
      </c>
      <c r="B11" t="s">
        <v>51</v>
      </c>
      <c r="C11" s="1" t="s">
        <v>45</v>
      </c>
      <c r="D11" s="1" t="s">
        <v>45</v>
      </c>
      <c r="E11" s="1" t="s">
        <v>45</v>
      </c>
      <c r="F11" s="1">
        <v>19.947649070665236</v>
      </c>
      <c r="G11" s="1">
        <v>19.94511611181133</v>
      </c>
      <c r="H11" s="1" t="s">
        <v>45</v>
      </c>
      <c r="I11" s="1" t="s">
        <v>45</v>
      </c>
      <c r="J11" s="1" t="s">
        <v>45</v>
      </c>
      <c r="K11" s="1">
        <v>19.878681296932307</v>
      </c>
      <c r="L11" s="1">
        <v>19.883495648471619</v>
      </c>
      <c r="M11" s="1">
        <v>112.94831139586876</v>
      </c>
      <c r="N11" s="1" t="s">
        <v>45</v>
      </c>
      <c r="O11" s="1" t="s">
        <v>45</v>
      </c>
      <c r="P11" s="1" t="s">
        <v>45</v>
      </c>
      <c r="Q11" s="1" t="s">
        <v>45</v>
      </c>
      <c r="R11" s="1" t="s">
        <v>45</v>
      </c>
      <c r="S11" s="1" t="s">
        <v>45</v>
      </c>
      <c r="T11" s="1" t="s">
        <v>45</v>
      </c>
      <c r="U11" s="1" t="s">
        <v>45</v>
      </c>
      <c r="V11" s="1" t="s">
        <v>45</v>
      </c>
      <c r="W11" s="1" t="s">
        <v>45</v>
      </c>
      <c r="X11" s="1">
        <v>106.71049041556017</v>
      </c>
      <c r="Y11" s="1">
        <v>103.8475220707906</v>
      </c>
      <c r="Z11" s="1" t="s">
        <v>45</v>
      </c>
      <c r="AA11" s="1" t="s">
        <v>45</v>
      </c>
      <c r="AB11" s="1" t="s">
        <v>45</v>
      </c>
      <c r="AC11" s="1" t="s">
        <v>45</v>
      </c>
      <c r="AD11" s="1" t="s">
        <v>45</v>
      </c>
      <c r="AE11" s="1">
        <v>101.44370103248963</v>
      </c>
      <c r="AF11" s="1">
        <v>101.89173789956914</v>
      </c>
      <c r="AG11" s="1" t="s">
        <v>45</v>
      </c>
      <c r="AH11" s="1" t="s">
        <v>45</v>
      </c>
      <c r="AI11" s="1" t="s">
        <v>45</v>
      </c>
      <c r="AJ11" s="1" t="s">
        <v>45</v>
      </c>
      <c r="AK11" s="1">
        <v>101.31032135293397</v>
      </c>
      <c r="AL11" s="1" t="s">
        <v>45</v>
      </c>
      <c r="AM11" s="1" t="s">
        <v>45</v>
      </c>
      <c r="AN11" s="1" t="s">
        <v>45</v>
      </c>
    </row>
    <row r="12" spans="1:40" x14ac:dyDescent="0.2">
      <c r="A12" s="1">
        <v>10</v>
      </c>
      <c r="B12" t="s">
        <v>52</v>
      </c>
      <c r="C12" s="1" t="s">
        <v>45</v>
      </c>
      <c r="D12" s="1" t="s">
        <v>45</v>
      </c>
      <c r="E12" s="1" t="s">
        <v>45</v>
      </c>
      <c r="F12" s="1">
        <v>29.961542172533665</v>
      </c>
      <c r="G12" s="1">
        <v>29.904469147045777</v>
      </c>
      <c r="H12" s="1" t="s">
        <v>45</v>
      </c>
      <c r="I12" s="1" t="s">
        <v>45</v>
      </c>
      <c r="J12" s="1" t="s">
        <v>45</v>
      </c>
      <c r="K12" s="1">
        <v>30.024465651188862</v>
      </c>
      <c r="L12" s="1">
        <v>30.011030384854614</v>
      </c>
      <c r="M12" s="1">
        <v>113.80341880153179</v>
      </c>
      <c r="N12" s="1" t="s">
        <v>45</v>
      </c>
      <c r="O12" s="1" t="s">
        <v>45</v>
      </c>
      <c r="P12" s="1" t="s">
        <v>45</v>
      </c>
      <c r="Q12" s="1" t="s">
        <v>45</v>
      </c>
      <c r="R12" s="1" t="s">
        <v>45</v>
      </c>
      <c r="S12" s="1" t="s">
        <v>45</v>
      </c>
      <c r="T12" s="1" t="s">
        <v>45</v>
      </c>
      <c r="U12" s="1" t="s">
        <v>45</v>
      </c>
      <c r="V12" s="1" t="s">
        <v>45</v>
      </c>
      <c r="W12" s="1" t="s">
        <v>45</v>
      </c>
      <c r="X12" s="1">
        <v>105.80398036812981</v>
      </c>
      <c r="Y12" s="1">
        <v>105.15369974320825</v>
      </c>
      <c r="Z12" s="1" t="s">
        <v>45</v>
      </c>
      <c r="AA12" s="1" t="s">
        <v>45</v>
      </c>
      <c r="AB12" s="1" t="s">
        <v>45</v>
      </c>
      <c r="AC12" s="1" t="s">
        <v>45</v>
      </c>
      <c r="AD12" s="1" t="s">
        <v>45</v>
      </c>
      <c r="AE12" s="1">
        <v>100.26926881841183</v>
      </c>
      <c r="AF12" s="1">
        <v>102.46500870847106</v>
      </c>
      <c r="AG12" s="1" t="s">
        <v>45</v>
      </c>
      <c r="AH12" s="1" t="s">
        <v>45</v>
      </c>
      <c r="AI12" s="1" t="s">
        <v>45</v>
      </c>
      <c r="AJ12" s="1" t="s">
        <v>45</v>
      </c>
      <c r="AK12" s="1">
        <v>99.489278092106915</v>
      </c>
      <c r="AL12" s="1" t="s">
        <v>45</v>
      </c>
      <c r="AM12" s="1" t="s">
        <v>45</v>
      </c>
      <c r="AN12" s="1" t="s">
        <v>45</v>
      </c>
    </row>
    <row r="13" spans="1:40" x14ac:dyDescent="0.2">
      <c r="A13" s="1">
        <v>11</v>
      </c>
      <c r="B13" t="s">
        <v>53</v>
      </c>
      <c r="C13" s="1">
        <v>-1.1959514212952325E-2</v>
      </c>
      <c r="D13" s="1">
        <v>1.857192097026564E-3</v>
      </c>
      <c r="E13" s="1">
        <v>4.2312962134287953E-3</v>
      </c>
      <c r="F13" s="1">
        <v>3.9916454818891833E-3</v>
      </c>
      <c r="G13" s="1">
        <v>3.9460705770004998E-3</v>
      </c>
      <c r="H13" s="1">
        <v>0.43951866892096125</v>
      </c>
      <c r="I13" s="1">
        <v>1.1563499658371293E-3</v>
      </c>
      <c r="J13" s="1">
        <v>0.14854488589747059</v>
      </c>
      <c r="K13" s="1">
        <v>6.1202511468189677E-3</v>
      </c>
      <c r="L13" s="1">
        <v>2.1029951611232226E-2</v>
      </c>
      <c r="M13" s="2">
        <v>113.48776180239891</v>
      </c>
      <c r="N13" s="1">
        <v>4.4723088462143985E-7</v>
      </c>
      <c r="O13" s="1">
        <v>1.5277216516182512E-3</v>
      </c>
      <c r="P13" s="1">
        <v>3.2386185727213967E-3</v>
      </c>
      <c r="Q13" s="1">
        <v>3.6087502252950883E-4</v>
      </c>
      <c r="R13" s="1">
        <v>0.48840201406281242</v>
      </c>
      <c r="S13" s="1">
        <v>856.65454401059719</v>
      </c>
      <c r="T13" s="1">
        <v>1.0579787961648112E-3</v>
      </c>
      <c r="U13" s="1">
        <v>2.1499304609273965E-2</v>
      </c>
      <c r="V13" s="1">
        <v>7.2335811863167366E-3</v>
      </c>
      <c r="W13" s="1">
        <v>0.82723091491147727</v>
      </c>
      <c r="X13" s="2">
        <v>113.00643474259498</v>
      </c>
      <c r="Y13" s="1">
        <v>112.93663805940606</v>
      </c>
      <c r="Z13" s="1">
        <v>1.000182221675551E-3</v>
      </c>
      <c r="AA13" s="1">
        <v>3.8533425777040535E-3</v>
      </c>
      <c r="AB13" s="1">
        <v>2.3727304035610205E-3</v>
      </c>
      <c r="AC13" s="1">
        <v>1.5533913341675577E-2</v>
      </c>
      <c r="AD13" s="1">
        <v>1.0276434529369301E-2</v>
      </c>
      <c r="AE13" s="1">
        <v>110.95592386010087</v>
      </c>
      <c r="AF13" s="1">
        <v>114.61316110216005</v>
      </c>
      <c r="AG13" s="1">
        <v>1.4962974148403764E-3</v>
      </c>
      <c r="AH13" s="1">
        <v>1.6504656132986404E-3</v>
      </c>
      <c r="AI13" s="1">
        <v>1.2802832863376629E-3</v>
      </c>
      <c r="AJ13" s="1">
        <v>7.2482509510535063E-3</v>
      </c>
      <c r="AK13" s="1">
        <v>105.34104675086029</v>
      </c>
      <c r="AL13" s="1">
        <v>1.3294041436241327E-3</v>
      </c>
      <c r="AM13" s="1">
        <v>3.8720903205646763E-3</v>
      </c>
      <c r="AN13" s="1">
        <v>8.3460648539683676E-4</v>
      </c>
    </row>
    <row r="14" spans="1:40" x14ac:dyDescent="0.2">
      <c r="A14" s="1">
        <v>12</v>
      </c>
      <c r="B14" t="s">
        <v>54</v>
      </c>
      <c r="C14" s="1">
        <v>-1.053104539039227E-2</v>
      </c>
      <c r="D14" s="1">
        <v>-9.6726735150645098E-3</v>
      </c>
      <c r="E14" s="1">
        <v>2.8082830062132924E-3</v>
      </c>
      <c r="F14" s="1">
        <v>2.1859514782702253E-3</v>
      </c>
      <c r="G14" s="1">
        <v>9.3095431899638216E-4</v>
      </c>
      <c r="H14" s="1">
        <v>0.35798447817338341</v>
      </c>
      <c r="I14" s="1">
        <v>6.7683754513418563E-4</v>
      </c>
      <c r="J14" s="1">
        <v>7.2215430658629605E-3</v>
      </c>
      <c r="K14" s="1">
        <v>4.8111070096136729E-3</v>
      </c>
      <c r="L14" s="1">
        <v>1.6194319119278908E-2</v>
      </c>
      <c r="M14" s="1">
        <v>111.21043828591662</v>
      </c>
      <c r="N14" s="1">
        <v>-3.0873247015852296E-7</v>
      </c>
      <c r="O14" s="1">
        <v>2.1550709388276478E-3</v>
      </c>
      <c r="P14" s="1">
        <v>-3.7016774357052459E-2</v>
      </c>
      <c r="Q14" s="1">
        <v>5.3878952154956233E-3</v>
      </c>
      <c r="R14" s="1">
        <v>1.00166602494255</v>
      </c>
      <c r="S14" s="1">
        <v>1749.1750494579908</v>
      </c>
      <c r="T14" s="1">
        <v>1.2898596489977108E-3</v>
      </c>
      <c r="U14" s="1">
        <v>5.2958603207824563E-2</v>
      </c>
      <c r="V14" s="1">
        <v>1.2325274652837047E-2</v>
      </c>
      <c r="W14" s="1">
        <v>0.85403971419559443</v>
      </c>
      <c r="X14" s="1">
        <v>110.03403164765867</v>
      </c>
      <c r="Y14" s="1">
        <v>111.58890198486496</v>
      </c>
      <c r="Z14" s="1">
        <v>8.9773087226266597E-4</v>
      </c>
      <c r="AA14" s="1">
        <v>4.2869132498519862E-3</v>
      </c>
      <c r="AB14" s="1">
        <v>1.9710712603417816E-3</v>
      </c>
      <c r="AC14" s="1">
        <v>1.7336882185248478E-2</v>
      </c>
      <c r="AD14" s="1">
        <v>1.1247402945714234E-2</v>
      </c>
      <c r="AE14" s="1">
        <v>108.94236290930372</v>
      </c>
      <c r="AF14" s="1">
        <v>114.35889286778293</v>
      </c>
      <c r="AG14" s="1">
        <v>1.0727720169709078E-3</v>
      </c>
      <c r="AH14" s="1">
        <v>1.5267904120520709E-3</v>
      </c>
      <c r="AI14" s="1">
        <v>1.3247164167355273E-3</v>
      </c>
      <c r="AJ14" s="1">
        <v>7.5107629484021327E-3</v>
      </c>
      <c r="AK14" s="1">
        <v>104.6626574102831</v>
      </c>
      <c r="AL14" s="1">
        <v>1.4366166346148491E-3</v>
      </c>
      <c r="AM14" s="1">
        <v>1.1418119184140221E-2</v>
      </c>
      <c r="AN14" s="1">
        <v>8.7385759013609181E-4</v>
      </c>
    </row>
    <row r="15" spans="1:40" x14ac:dyDescent="0.2">
      <c r="A15" s="1">
        <v>13</v>
      </c>
      <c r="B15" t="s">
        <v>55</v>
      </c>
      <c r="C15" s="1">
        <v>-1.5919978767932323E-2</v>
      </c>
      <c r="D15" s="1">
        <v>-1.0992799118227073E-2</v>
      </c>
      <c r="E15" s="1">
        <v>2.8994487728407048E-3</v>
      </c>
      <c r="F15" s="1">
        <v>2.5175034515046335E-3</v>
      </c>
      <c r="G15" s="1">
        <v>8.0987150927368766E-4</v>
      </c>
      <c r="H15" s="1">
        <v>0.45406882777900409</v>
      </c>
      <c r="I15" s="1">
        <v>-7.752785415135635E-4</v>
      </c>
      <c r="J15" s="1">
        <v>8.7036474873753766E-2</v>
      </c>
      <c r="K15" s="1">
        <v>2.0349734475834627E-3</v>
      </c>
      <c r="L15" s="1">
        <v>8.9802047610952045E-3</v>
      </c>
      <c r="M15" s="1">
        <v>109.21067469100412</v>
      </c>
      <c r="N15" s="1">
        <v>2.2621611576686217E-6</v>
      </c>
      <c r="O15" s="1">
        <v>1.971347630089723E-3</v>
      </c>
      <c r="P15" s="1">
        <v>-1.4169372879532138E-3</v>
      </c>
      <c r="Q15" s="1">
        <v>4.3578211914920353E-3</v>
      </c>
      <c r="R15" s="1">
        <v>2.3950877032560083</v>
      </c>
      <c r="S15" s="1">
        <v>4398.2763982001816</v>
      </c>
      <c r="T15" s="1">
        <v>7.6190797752524319E-4</v>
      </c>
      <c r="U15" s="1">
        <v>3.9899487192043309E-2</v>
      </c>
      <c r="V15" s="1">
        <v>1.7705042400142874E-2</v>
      </c>
      <c r="W15" s="1">
        <v>0.37319817315565662</v>
      </c>
      <c r="X15" s="1">
        <v>108.88463467658325</v>
      </c>
      <c r="Y15" s="1">
        <v>109.39328131180686</v>
      </c>
      <c r="Z15" s="1">
        <v>1.3950892908762742E-3</v>
      </c>
      <c r="AA15" s="1">
        <v>2.5750416667228997E-3</v>
      </c>
      <c r="AB15" s="1">
        <v>2.5196141687446722E-3</v>
      </c>
      <c r="AC15" s="1">
        <v>9.7581750509781653E-3</v>
      </c>
      <c r="AD15" s="1">
        <v>6.5200251529291941E-3</v>
      </c>
      <c r="AE15" s="1">
        <v>107.67703915485374</v>
      </c>
      <c r="AF15" s="1">
        <v>112.60370829660674</v>
      </c>
      <c r="AG15" s="1">
        <v>6.2747744484140631E-4</v>
      </c>
      <c r="AH15" s="1">
        <v>1.378816763027144E-3</v>
      </c>
      <c r="AI15" s="1">
        <v>6.3907755803732495E-4</v>
      </c>
      <c r="AJ15" s="1">
        <v>1.996782900012524E-2</v>
      </c>
      <c r="AK15" s="1">
        <v>104.26395394730933</v>
      </c>
      <c r="AL15" s="1">
        <v>9.368442808061503E-4</v>
      </c>
      <c r="AM15" s="1">
        <v>6.4377847418458567E-3</v>
      </c>
      <c r="AN15" s="1">
        <v>7.0110606552771829E-4</v>
      </c>
    </row>
    <row r="16" spans="1:40" x14ac:dyDescent="0.2">
      <c r="A16" s="1">
        <v>14</v>
      </c>
      <c r="B16" t="s">
        <v>42</v>
      </c>
      <c r="C16" s="1">
        <v>-5.0280392461296945E-3</v>
      </c>
      <c r="D16" s="1">
        <v>-9.2005982443636586E-3</v>
      </c>
      <c r="E16" s="1">
        <v>2.6692355377944698E-3</v>
      </c>
      <c r="F16" s="1">
        <v>2.7804397401105606E-4</v>
      </c>
      <c r="G16" s="1">
        <v>1.4834641486502237E-4</v>
      </c>
      <c r="H16" s="1">
        <v>0.13269105519008292</v>
      </c>
      <c r="I16" s="1">
        <v>9.0956702736447474E-4</v>
      </c>
      <c r="J16" s="1">
        <v>2.1676357658585907E-3</v>
      </c>
      <c r="K16" s="1">
        <v>1.6609644247821164E-4</v>
      </c>
      <c r="L16" s="1">
        <v>2.5931201928646222E-3</v>
      </c>
      <c r="M16" s="1">
        <v>108.35775112939463</v>
      </c>
      <c r="N16" s="1">
        <v>-4.7209580068054391E-6</v>
      </c>
      <c r="O16" s="1">
        <v>7.7825227946923378E-4</v>
      </c>
      <c r="P16" s="1">
        <v>5.2050914557604704E-4</v>
      </c>
      <c r="Q16" s="1">
        <v>-9.5534684154568626E-4</v>
      </c>
      <c r="R16" s="1">
        <v>1.3095471074200435E-2</v>
      </c>
      <c r="S16" s="1">
        <v>1.6654542717234202</v>
      </c>
      <c r="T16" s="1">
        <v>3.6307030317611654E-4</v>
      </c>
      <c r="U16" s="1">
        <v>7.037818557603946E-3</v>
      </c>
      <c r="V16" s="1">
        <v>2.0323202535952991E-3</v>
      </c>
      <c r="W16" s="1">
        <v>5.2243143003088022E-2</v>
      </c>
      <c r="X16" s="1">
        <v>108.40165532693004</v>
      </c>
      <c r="Y16" s="1">
        <v>107.33653750327328</v>
      </c>
      <c r="Z16" s="1">
        <v>1.1913276613762776E-3</v>
      </c>
      <c r="AA16" s="1">
        <v>2.7723973358722829E-3</v>
      </c>
      <c r="AB16" s="1">
        <v>1.8728617132746316E-3</v>
      </c>
      <c r="AC16" s="1">
        <v>2.8364012751012422E-3</v>
      </c>
      <c r="AD16" s="1">
        <v>5.4328942934614302E-3</v>
      </c>
      <c r="AE16" s="1">
        <v>106.40912305371252</v>
      </c>
      <c r="AF16" s="1">
        <v>109.96155824113661</v>
      </c>
      <c r="AG16" s="1">
        <v>7.9287464211847455E-4</v>
      </c>
      <c r="AH16" s="1">
        <v>1.9843595704111074E-3</v>
      </c>
      <c r="AI16" s="1">
        <v>1.0716184551417432E-3</v>
      </c>
      <c r="AJ16" s="1">
        <v>1.7205459425950395E-3</v>
      </c>
      <c r="AK16" s="1">
        <v>104.07236522714605</v>
      </c>
      <c r="AL16" s="1">
        <v>7.3600971988686435E-4</v>
      </c>
      <c r="AM16" s="1">
        <v>1.1139861769299108E-3</v>
      </c>
      <c r="AN16" s="1">
        <v>5.4672432078557752E-4</v>
      </c>
    </row>
    <row r="17" spans="1:40" x14ac:dyDescent="0.2">
      <c r="A17" s="1">
        <v>15</v>
      </c>
      <c r="B17" t="s">
        <v>42</v>
      </c>
      <c r="C17" s="1">
        <v>-3.0055300893423776E-2</v>
      </c>
      <c r="D17" s="1">
        <v>-1.0728120649439775E-2</v>
      </c>
      <c r="E17" s="1">
        <v>1.8859394150289889E-3</v>
      </c>
      <c r="F17" s="1">
        <v>6.3189651063844056E-4</v>
      </c>
      <c r="G17" s="1">
        <v>4.2483261564700298E-4</v>
      </c>
      <c r="H17" s="1">
        <v>-1.5314179494345249E-2</v>
      </c>
      <c r="I17" s="1">
        <v>-3.7640185197579303E-5</v>
      </c>
      <c r="J17" s="1">
        <v>2.3135539115408912E-2</v>
      </c>
      <c r="K17" s="1">
        <v>2.5431323629502909E-3</v>
      </c>
      <c r="L17" s="1">
        <v>-9.249684625060908E-4</v>
      </c>
      <c r="M17" s="1">
        <v>108.00116168621798</v>
      </c>
      <c r="N17" s="1">
        <v>-2.4066266501420147E-6</v>
      </c>
      <c r="O17" s="1">
        <v>1.0016260341536424E-3</v>
      </c>
      <c r="P17" s="1">
        <v>3.7759145725805767E-3</v>
      </c>
      <c r="Q17" s="1">
        <v>-9.1595677108633822E-4</v>
      </c>
      <c r="R17" s="1">
        <v>1.6338352013532346E-2</v>
      </c>
      <c r="S17" s="1">
        <v>0.3433352997464193</v>
      </c>
      <c r="T17" s="1">
        <v>1.089214244051568E-3</v>
      </c>
      <c r="U17" s="1">
        <v>1.0310042460459339E-2</v>
      </c>
      <c r="V17" s="1">
        <v>1.6009329608835895E-3</v>
      </c>
      <c r="W17" s="1">
        <v>5.1122050576071283E-2</v>
      </c>
      <c r="X17" s="1">
        <v>108.13415809083358</v>
      </c>
      <c r="Y17" s="1">
        <v>106.38033515237488</v>
      </c>
      <c r="Z17" s="1">
        <v>2.5004720148380653E-3</v>
      </c>
      <c r="AA17" s="1">
        <v>2.3559393438588646E-3</v>
      </c>
      <c r="AB17" s="1">
        <v>3.0138801852345998E-3</v>
      </c>
      <c r="AC17" s="1">
        <v>5.1670066144436219E-3</v>
      </c>
      <c r="AD17" s="1">
        <v>6.8160281809345937E-3</v>
      </c>
      <c r="AE17" s="1">
        <v>106.72370542067667</v>
      </c>
      <c r="AF17" s="1">
        <v>109.26884055182309</v>
      </c>
      <c r="AG17" s="1">
        <v>8.9020520278066859E-4</v>
      </c>
      <c r="AH17" s="1">
        <v>-1.7528388053269657E-4</v>
      </c>
      <c r="AI17" s="1">
        <v>1.344823061456538E-3</v>
      </c>
      <c r="AJ17" s="1">
        <v>-2.1644343312050515E-3</v>
      </c>
      <c r="AK17" s="1">
        <v>104.03688600877479</v>
      </c>
      <c r="AL17" s="1">
        <v>1.1099767328081123E-3</v>
      </c>
      <c r="AM17" s="1">
        <v>2.0909782927734542E-3</v>
      </c>
      <c r="AN17" s="1">
        <v>8.873156708557599E-4</v>
      </c>
    </row>
    <row r="18" spans="1:40" x14ac:dyDescent="0.2">
      <c r="A18" s="1">
        <v>16</v>
      </c>
      <c r="B18" t="s">
        <v>56</v>
      </c>
      <c r="C18" s="1">
        <v>-0.30013728197246642</v>
      </c>
      <c r="D18" s="1">
        <v>-0.26660546049866685</v>
      </c>
      <c r="E18" s="1">
        <v>1.3103583957570835E-2</v>
      </c>
      <c r="F18" s="1">
        <v>8.2682323066448724E-2</v>
      </c>
      <c r="G18" s="1">
        <v>2.619823116450604E-2</v>
      </c>
      <c r="H18" s="1">
        <v>12.538417128773919</v>
      </c>
      <c r="I18" s="1">
        <v>3.6094055505436873E-2</v>
      </c>
      <c r="J18" s="1">
        <v>0.86016646271214514</v>
      </c>
      <c r="K18" s="1">
        <v>7.0502695488772596E-2</v>
      </c>
      <c r="L18" s="1">
        <v>0.25827635642293745</v>
      </c>
      <c r="M18" s="1">
        <v>107.25127504838797</v>
      </c>
      <c r="N18" s="1">
        <v>1.1769496617803537E-4</v>
      </c>
      <c r="O18" s="1">
        <v>6.4641675817582636E-2</v>
      </c>
      <c r="P18" s="1">
        <v>2.7936386824544157</v>
      </c>
      <c r="Q18" s="1">
        <v>0.66032733803352406</v>
      </c>
      <c r="R18" s="1">
        <v>27.79461998312869</v>
      </c>
      <c r="S18" s="1">
        <v>30.156651834420291</v>
      </c>
      <c r="T18" s="1">
        <v>4.0837391887865698E-2</v>
      </c>
      <c r="U18" s="1">
        <v>1.8308971739367716</v>
      </c>
      <c r="V18" s="1">
        <v>10.574602084909756</v>
      </c>
      <c r="W18" s="1">
        <v>5.1081417371237823</v>
      </c>
      <c r="X18" s="1">
        <v>105.11184088721747</v>
      </c>
      <c r="Y18" s="1">
        <v>105.17229271948656</v>
      </c>
      <c r="Z18" s="1">
        <v>2.4426701956320365E-2</v>
      </c>
      <c r="AA18" s="1">
        <v>3.6058340918651212E-2</v>
      </c>
      <c r="AB18" s="1">
        <v>4.6106034834743945E-2</v>
      </c>
      <c r="AC18" s="1">
        <v>0.44771150645451557</v>
      </c>
      <c r="AD18" s="1">
        <v>0.16738622846672097</v>
      </c>
      <c r="AE18" s="1">
        <v>105.93335913306851</v>
      </c>
      <c r="AF18" s="1">
        <v>109.08471287774614</v>
      </c>
      <c r="AG18" s="1">
        <v>2.1522663129952414E-2</v>
      </c>
      <c r="AH18" s="1">
        <v>2.3196370397639821E-2</v>
      </c>
      <c r="AI18" s="1">
        <v>1.9146298154783928E-2</v>
      </c>
      <c r="AJ18" s="1">
        <v>0.43067637998616048</v>
      </c>
      <c r="AK18" s="1">
        <v>102.67241405199407</v>
      </c>
      <c r="AL18" s="1">
        <v>1.296466949155496E-2</v>
      </c>
      <c r="AM18" s="1">
        <v>5.186500631730967E-2</v>
      </c>
      <c r="AN18" s="1">
        <v>1.4027380432244321E-2</v>
      </c>
    </row>
    <row r="19" spans="1:40" x14ac:dyDescent="0.2">
      <c r="A19" s="1">
        <v>17</v>
      </c>
      <c r="B19" t="s">
        <v>57</v>
      </c>
      <c r="C19" s="1">
        <v>-9.4738502765060795E-2</v>
      </c>
      <c r="D19" s="1">
        <v>-0.12250528372712327</v>
      </c>
      <c r="E19" s="1">
        <v>1.7096221016699987E-2</v>
      </c>
      <c r="F19" s="1">
        <v>7.5668518901567852E-2</v>
      </c>
      <c r="G19" s="1">
        <v>3.260032748217194E-2</v>
      </c>
      <c r="H19" s="1">
        <v>12.669813373872641</v>
      </c>
      <c r="I19" s="1">
        <v>2.4516625319285435E-2</v>
      </c>
      <c r="J19" s="1">
        <v>3.1853624919404723E-2</v>
      </c>
      <c r="K19" s="1">
        <v>4.0587322512471484E-2</v>
      </c>
      <c r="L19" s="1">
        <v>0.11262068030064716</v>
      </c>
      <c r="M19" s="1">
        <v>106.90107842005979</v>
      </c>
      <c r="N19" s="1">
        <v>1.0100948507775231E-3</v>
      </c>
      <c r="O19" s="1">
        <v>4.5865076236043224E-2</v>
      </c>
      <c r="P19" s="1">
        <v>2.4229415662336424</v>
      </c>
      <c r="Q19" s="1">
        <v>0.57963568858805326</v>
      </c>
      <c r="R19" s="1">
        <v>34.04663167487832</v>
      </c>
      <c r="S19" s="1">
        <v>34.596808075257179</v>
      </c>
      <c r="T19" s="1">
        <v>3.599004906385711E-2</v>
      </c>
      <c r="U19" s="1">
        <v>1.7118268553768659</v>
      </c>
      <c r="V19" s="1">
        <v>13.354166387101957</v>
      </c>
      <c r="W19" s="1">
        <v>4.9044404135500841</v>
      </c>
      <c r="X19" s="1">
        <v>105.94202485845612</v>
      </c>
      <c r="Y19" s="1">
        <v>105.57568597324838</v>
      </c>
      <c r="Z19" s="1">
        <v>2.3324276663192606E-2</v>
      </c>
      <c r="AA19" s="1">
        <v>2.3081936520370747E-2</v>
      </c>
      <c r="AB19" s="1">
        <v>3.2910109925998562E-2</v>
      </c>
      <c r="AC19" s="1">
        <v>0.37597033903615218</v>
      </c>
      <c r="AD19" s="1">
        <v>9.1599060701814491E-2</v>
      </c>
      <c r="AE19" s="1">
        <v>105.865392626184</v>
      </c>
      <c r="AF19" s="1">
        <v>109.61569124992297</v>
      </c>
      <c r="AG19" s="1">
        <v>3.4538360530112645E-2</v>
      </c>
      <c r="AH19" s="1">
        <v>1.2800689036182127E-2</v>
      </c>
      <c r="AI19" s="1">
        <v>1.3583359971340884E-2</v>
      </c>
      <c r="AJ19" s="1">
        <v>0.55765114431594787</v>
      </c>
      <c r="AK19" s="1">
        <v>103.76124535233249</v>
      </c>
      <c r="AL19" s="1">
        <v>9.1165253617174931E-3</v>
      </c>
      <c r="AM19" s="1">
        <v>2.697089113101633E-2</v>
      </c>
      <c r="AN19" s="1">
        <v>1.0473547546784621E-2</v>
      </c>
    </row>
    <row r="20" spans="1:40" x14ac:dyDescent="0.2">
      <c r="A20" s="1">
        <v>18</v>
      </c>
      <c r="B20" t="s">
        <v>58</v>
      </c>
      <c r="C20" s="1">
        <v>-0.15451413439161635</v>
      </c>
      <c r="D20" s="1">
        <v>0.19769806746438956</v>
      </c>
      <c r="E20" s="1">
        <v>1.8448340300128777E-2</v>
      </c>
      <c r="F20" s="1">
        <v>7.112480145882065E-2</v>
      </c>
      <c r="G20" s="1">
        <v>2.7549317170758657E-2</v>
      </c>
      <c r="H20" s="1">
        <v>5.9952939690774318</v>
      </c>
      <c r="I20" s="1">
        <v>1.853791649274766E-2</v>
      </c>
      <c r="J20" s="1">
        <v>0.90516682784922564</v>
      </c>
      <c r="K20" s="1">
        <v>2.7767817904941604E-2</v>
      </c>
      <c r="L20" s="1">
        <v>0.13100378757868877</v>
      </c>
      <c r="M20" s="1">
        <v>106.83679999485305</v>
      </c>
      <c r="N20" s="1">
        <v>1.3377737113940164E-4</v>
      </c>
      <c r="O20" s="1">
        <v>1.6273427783826379E-2</v>
      </c>
      <c r="P20" s="1">
        <v>3.0043419994452569</v>
      </c>
      <c r="Q20" s="1">
        <v>0.3720082541544239</v>
      </c>
      <c r="R20" s="1">
        <v>24.619717254350515</v>
      </c>
      <c r="S20" s="1">
        <v>25.900497850067175</v>
      </c>
      <c r="T20" s="1">
        <v>2.7005801168319531E-2</v>
      </c>
      <c r="U20" s="1">
        <v>1.6056731878047781</v>
      </c>
      <c r="V20" s="1">
        <v>14.111641278086324</v>
      </c>
      <c r="W20" s="1">
        <v>6.6684084882038945</v>
      </c>
      <c r="X20" s="1">
        <v>104.86759578084174</v>
      </c>
      <c r="Y20" s="1">
        <v>105.3158519092861</v>
      </c>
      <c r="Z20" s="1">
        <v>8.7643806633412522E-3</v>
      </c>
      <c r="AA20" s="1">
        <v>1.4714542094754856E-2</v>
      </c>
      <c r="AB20" s="1">
        <v>2.0982491408877358E-2</v>
      </c>
      <c r="AC20" s="1">
        <v>0.37863963588290495</v>
      </c>
      <c r="AD20" s="1">
        <v>7.4493621098846816E-2</v>
      </c>
      <c r="AE20" s="1">
        <v>105.36263953561944</v>
      </c>
      <c r="AF20" s="1">
        <v>109.76532022143033</v>
      </c>
      <c r="AG20" s="1">
        <v>1.6367223335043261E-2</v>
      </c>
      <c r="AH20" s="1">
        <v>8.9803135848153283E-3</v>
      </c>
      <c r="AI20" s="1">
        <v>1.1323792967287602E-2</v>
      </c>
      <c r="AJ20" s="1">
        <v>0.30192853010021431</v>
      </c>
      <c r="AK20" s="1">
        <v>102.42699284340257</v>
      </c>
      <c r="AL20" s="1">
        <v>8.176305677554065E-3</v>
      </c>
      <c r="AM20" s="1">
        <v>4.5345839560117063E-2</v>
      </c>
      <c r="AN20" s="1">
        <v>1.0290042578519397E-2</v>
      </c>
    </row>
    <row r="21" spans="1:40" x14ac:dyDescent="0.2">
      <c r="A21" s="1">
        <v>19</v>
      </c>
      <c r="B21" t="s">
        <v>59</v>
      </c>
      <c r="C21" s="1">
        <v>-0.20127841419370643</v>
      </c>
      <c r="D21" s="1">
        <v>-8.6438187874419023E-2</v>
      </c>
      <c r="E21" s="1">
        <v>1.9538053647206753E-2</v>
      </c>
      <c r="F21" s="1">
        <v>7.0465932857141353E-2</v>
      </c>
      <c r="G21" s="1">
        <v>2.4279727508933289E-2</v>
      </c>
      <c r="H21" s="1">
        <v>18.365797076674539</v>
      </c>
      <c r="I21" s="1">
        <v>2.8211493397584681E-2</v>
      </c>
      <c r="J21" s="1">
        <v>0.77158120768682681</v>
      </c>
      <c r="K21" s="1">
        <v>2.3276532252723792E-2</v>
      </c>
      <c r="L21" s="1">
        <v>0.15733233714117373</v>
      </c>
      <c r="M21" s="1">
        <v>106.14247649235303</v>
      </c>
      <c r="N21" s="1">
        <v>1.4906945270186785E-4</v>
      </c>
      <c r="O21" s="1">
        <v>1.5960714752502755E-2</v>
      </c>
      <c r="P21" s="1">
        <v>0.64003688302784389</v>
      </c>
      <c r="Q21" s="1">
        <v>0.15748087600394711</v>
      </c>
      <c r="R21" s="1">
        <v>4.3268720712892259</v>
      </c>
      <c r="S21" s="1">
        <v>4.4033331479752391</v>
      </c>
      <c r="T21" s="1">
        <v>1.3485633237024329E-2</v>
      </c>
      <c r="U21" s="1">
        <v>0.34181033427501439</v>
      </c>
      <c r="V21" s="1">
        <v>1.9144768980461913</v>
      </c>
      <c r="W21" s="1">
        <v>3.617216101487724</v>
      </c>
      <c r="X21" s="1">
        <v>103.82110317585317</v>
      </c>
      <c r="Y21" s="1">
        <v>103.41303726135202</v>
      </c>
      <c r="Z21" s="1">
        <v>1.3980620960532474E-2</v>
      </c>
      <c r="AA21" s="1">
        <v>3.1934362342647279E-2</v>
      </c>
      <c r="AB21" s="1">
        <v>4.0460304112047485E-2</v>
      </c>
      <c r="AC21" s="1">
        <v>0.46306652893497652</v>
      </c>
      <c r="AD21" s="1">
        <v>6.8311333119526474E-2</v>
      </c>
      <c r="AE21" s="1">
        <v>104.4785628668655</v>
      </c>
      <c r="AF21" s="1">
        <v>107.1468740962739</v>
      </c>
      <c r="AG21" s="1">
        <v>8.8438973849619407E-4</v>
      </c>
      <c r="AH21" s="1">
        <v>8.4004508884791291E-3</v>
      </c>
      <c r="AI21" s="1">
        <v>1.1845125649041706E-2</v>
      </c>
      <c r="AJ21" s="1">
        <v>0.27298255720329956</v>
      </c>
      <c r="AK21" s="1">
        <v>102.65702703196733</v>
      </c>
      <c r="AL21" s="1">
        <v>7.1984191823445901E-3</v>
      </c>
      <c r="AM21" s="1">
        <v>1.9467916922690325E-2</v>
      </c>
      <c r="AN21" s="1">
        <v>1.1089729918968286E-2</v>
      </c>
    </row>
    <row r="22" spans="1:40" x14ac:dyDescent="0.2">
      <c r="A22" s="1">
        <v>20</v>
      </c>
      <c r="B22" t="s">
        <v>60</v>
      </c>
      <c r="C22" s="1">
        <v>-5.590809199979211E-2</v>
      </c>
      <c r="D22" s="1">
        <v>-0.19479517474637717</v>
      </c>
      <c r="E22" s="1">
        <v>1.4246393770296463E-2</v>
      </c>
      <c r="F22" s="1">
        <v>6.4942718865614604E-2</v>
      </c>
      <c r="G22" s="1">
        <v>2.1679752487602177E-2</v>
      </c>
      <c r="H22" s="1">
        <v>7.2378264968831925</v>
      </c>
      <c r="I22" s="1">
        <v>2.2039104423207032E-2</v>
      </c>
      <c r="J22" s="1">
        <v>0.95091204852632227</v>
      </c>
      <c r="K22" s="1">
        <v>1.4528022174780433E-2</v>
      </c>
      <c r="L22" s="1">
        <v>0.14522156118813964</v>
      </c>
      <c r="M22" s="1">
        <v>105.60975629272515</v>
      </c>
      <c r="N22" s="1">
        <v>1.5022673929967234E-4</v>
      </c>
      <c r="O22" s="1">
        <v>1.1475388401002625E-2</v>
      </c>
      <c r="P22" s="1">
        <v>0.65051967220140439</v>
      </c>
      <c r="Q22" s="1">
        <v>6.1245530168374925E-2</v>
      </c>
      <c r="R22" s="1">
        <v>3.7274217485150158</v>
      </c>
      <c r="S22" s="1">
        <v>4.8675260374431311</v>
      </c>
      <c r="T22" s="1">
        <v>1.3307704795447002E-2</v>
      </c>
      <c r="U22" s="1">
        <v>0.26589758625769511</v>
      </c>
      <c r="V22" s="1">
        <v>1.7968447900217499</v>
      </c>
      <c r="W22" s="1">
        <v>3.4001068940102499</v>
      </c>
      <c r="X22" s="1">
        <v>104.3474196042833</v>
      </c>
      <c r="Y22" s="1">
        <v>102.83633292071754</v>
      </c>
      <c r="Z22" s="1">
        <v>2.3113003951093267E-2</v>
      </c>
      <c r="AA22" s="1">
        <v>9.8567996419902677E-3</v>
      </c>
      <c r="AB22" s="1">
        <v>1.3939275783784367E-2</v>
      </c>
      <c r="AC22" s="1">
        <v>0.44937039264778472</v>
      </c>
      <c r="AD22" s="1">
        <v>0.10424993535655966</v>
      </c>
      <c r="AE22" s="1">
        <v>104.46611456934754</v>
      </c>
      <c r="AF22" s="1">
        <v>106.67375961111527</v>
      </c>
      <c r="AG22" s="1">
        <v>2.7317519818441261E-3</v>
      </c>
      <c r="AH22" s="1">
        <v>1.6940198064025028E-2</v>
      </c>
      <c r="AI22" s="1">
        <v>1.1703842259048589E-2</v>
      </c>
      <c r="AJ22" s="1">
        <v>0.23018622702702821</v>
      </c>
      <c r="AK22" s="1">
        <v>102.67846324443279</v>
      </c>
      <c r="AL22" s="1">
        <v>5.6071638443383268E-3</v>
      </c>
      <c r="AM22" s="1">
        <v>1.7104766934117117E-2</v>
      </c>
      <c r="AN22" s="1">
        <v>8.5955721628966312E-3</v>
      </c>
    </row>
    <row r="23" spans="1:40" x14ac:dyDescent="0.2">
      <c r="A23" s="1">
        <v>21</v>
      </c>
      <c r="B23" t="s">
        <v>61</v>
      </c>
      <c r="C23" s="1">
        <v>-0.29873883742008384</v>
      </c>
      <c r="D23" s="1">
        <v>2.7164413889129265E-2</v>
      </c>
      <c r="E23" s="1">
        <v>1.4232732586879076E-2</v>
      </c>
      <c r="F23" s="1">
        <v>6.7670281068856905E-2</v>
      </c>
      <c r="G23" s="1">
        <v>2.4303741364159175E-2</v>
      </c>
      <c r="H23" s="1">
        <v>12.369940798248351</v>
      </c>
      <c r="I23" s="1">
        <v>3.1125691277506789E-2</v>
      </c>
      <c r="J23" s="1">
        <v>2.376828241857615</v>
      </c>
      <c r="K23" s="1">
        <v>2.1042241950786762E-2</v>
      </c>
      <c r="L23" s="1">
        <v>0.19630724839857505</v>
      </c>
      <c r="M23" s="1">
        <v>105.19068893233282</v>
      </c>
      <c r="N23" s="1">
        <v>5.3299757654228376E-4</v>
      </c>
      <c r="O23" s="1">
        <v>3.5849798265487773E-2</v>
      </c>
      <c r="P23" s="1">
        <v>0.64232845114582393</v>
      </c>
      <c r="Q23" s="1">
        <v>0.23604869005003218</v>
      </c>
      <c r="R23" s="1">
        <v>8.3024167465134955</v>
      </c>
      <c r="S23" s="1">
        <v>8.2789779212078134</v>
      </c>
      <c r="T23" s="1">
        <v>3.0394349168266412E-2</v>
      </c>
      <c r="U23" s="1">
        <v>0.3564963442141062</v>
      </c>
      <c r="V23" s="1">
        <v>1.9337046430553968</v>
      </c>
      <c r="W23" s="1">
        <v>4.7998544895068775</v>
      </c>
      <c r="X23" s="1">
        <v>102.94122907306422</v>
      </c>
      <c r="Y23" s="1">
        <v>102.60943071586887</v>
      </c>
      <c r="Z23" s="1">
        <v>1.8697335526462154E-2</v>
      </c>
      <c r="AA23" s="1">
        <v>1.2953152819838097E-2</v>
      </c>
      <c r="AB23" s="1">
        <v>3.2269865998209753E-2</v>
      </c>
      <c r="AC23" s="1">
        <v>0.48595757727043049</v>
      </c>
      <c r="AD23" s="1">
        <v>3.084150540673437E-2</v>
      </c>
      <c r="AE23" s="1">
        <v>104.33449084610386</v>
      </c>
      <c r="AF23" s="1">
        <v>107.07759233478724</v>
      </c>
      <c r="AG23" s="1">
        <v>6.3469951904879E-3</v>
      </c>
      <c r="AH23" s="1">
        <v>2.1651632446729554E-3</v>
      </c>
      <c r="AI23" s="1">
        <v>6.1585120306745945E-3</v>
      </c>
      <c r="AJ23" s="1">
        <v>0.50323357259259949</v>
      </c>
      <c r="AK23" s="1">
        <v>101.935694305634</v>
      </c>
      <c r="AL23" s="1">
        <v>5.010735116512754E-3</v>
      </c>
      <c r="AM23" s="1">
        <v>2.8970790418076167E-2</v>
      </c>
      <c r="AN23" s="1">
        <v>9.4786130504899112E-3</v>
      </c>
    </row>
    <row r="24" spans="1:40" x14ac:dyDescent="0.2">
      <c r="A24" s="1">
        <v>22</v>
      </c>
      <c r="B24" t="s">
        <v>62</v>
      </c>
      <c r="C24" s="1">
        <v>-0.36008219727284679</v>
      </c>
      <c r="D24" s="1">
        <v>-0.11953456785316226</v>
      </c>
      <c r="E24" s="1">
        <v>1.1253211807760512E-2</v>
      </c>
      <c r="F24" s="1">
        <v>3.1744460002842451E-2</v>
      </c>
      <c r="G24" s="1">
        <v>9.8247040392026447E-3</v>
      </c>
      <c r="H24" s="1">
        <v>19.006580820491688</v>
      </c>
      <c r="I24" s="1">
        <v>3.5965947725563961E-2</v>
      </c>
      <c r="J24" s="1">
        <v>1.2186373796249053</v>
      </c>
      <c r="K24" s="1">
        <v>2.5220537136442039E-2</v>
      </c>
      <c r="L24" s="1">
        <v>5.2764249496063863E-2</v>
      </c>
      <c r="M24" s="1">
        <v>105.32125782384391</v>
      </c>
      <c r="N24" s="1">
        <v>1.3725493429543039E-4</v>
      </c>
      <c r="O24" s="1">
        <v>3.0143674693596342E-2</v>
      </c>
      <c r="P24" s="1">
        <v>6.7452554492798384</v>
      </c>
      <c r="Q24" s="1">
        <v>0.50355590990508547</v>
      </c>
      <c r="R24" s="1">
        <v>43.574724678139447</v>
      </c>
      <c r="S24" s="1">
        <v>44.455852209402771</v>
      </c>
      <c r="T24" s="1">
        <v>3.3144417072778008E-2</v>
      </c>
      <c r="U24" s="1">
        <v>2.3199411443940376</v>
      </c>
      <c r="V24" s="1">
        <v>83.19776796443341</v>
      </c>
      <c r="W24" s="1">
        <v>2.947684494889574</v>
      </c>
      <c r="X24" s="1">
        <v>102.26689448116936</v>
      </c>
      <c r="Y24" s="1">
        <v>101.63335129255567</v>
      </c>
      <c r="Z24" s="1">
        <v>1.6756127333137777E-2</v>
      </c>
      <c r="AA24" s="1">
        <v>2.7064487571294881E-2</v>
      </c>
      <c r="AB24" s="1">
        <v>1.3855563787580261E-2</v>
      </c>
      <c r="AC24" s="1">
        <v>0.19980387749078793</v>
      </c>
      <c r="AD24" s="1">
        <v>8.5212488930393432E-2</v>
      </c>
      <c r="AE24" s="1">
        <v>104.78198537843745</v>
      </c>
      <c r="AF24" s="1">
        <v>106.44494354989631</v>
      </c>
      <c r="AG24" s="1">
        <v>2.9739709190807279E-2</v>
      </c>
      <c r="AH24" s="1">
        <v>1.3287299840009691E-2</v>
      </c>
      <c r="AI24" s="1">
        <v>1.2079513090638009E-2</v>
      </c>
      <c r="AJ24" s="1">
        <v>0.33617948893449529</v>
      </c>
      <c r="AK24" s="1">
        <v>102.72415133614562</v>
      </c>
      <c r="AL24" s="1">
        <v>6.708436950299085E-3</v>
      </c>
      <c r="AM24" s="1">
        <v>8.7253524640208996E-2</v>
      </c>
      <c r="AN24" s="1">
        <v>6.7794851047579853E-3</v>
      </c>
    </row>
    <row r="25" spans="1:40" x14ac:dyDescent="0.2">
      <c r="A25" s="1">
        <v>23</v>
      </c>
      <c r="B25" t="s">
        <v>63</v>
      </c>
      <c r="C25" s="1">
        <v>2.2610407338569505E-2</v>
      </c>
      <c r="D25" s="1">
        <v>-3.0549402790085431E-2</v>
      </c>
      <c r="E25" s="1">
        <v>5.7577362311020388E-3</v>
      </c>
      <c r="F25" s="1">
        <v>3.2338503049289015E-2</v>
      </c>
      <c r="G25" s="1">
        <v>1.2823009875107512E-2</v>
      </c>
      <c r="H25" s="1">
        <v>10.936102529305204</v>
      </c>
      <c r="I25" s="1">
        <v>2.7813436424885776E-2</v>
      </c>
      <c r="J25" s="1">
        <v>2.1379855145207007</v>
      </c>
      <c r="K25" s="1">
        <v>4.7207531571786067E-2</v>
      </c>
      <c r="L25" s="1">
        <v>4.4085754614803692E-2</v>
      </c>
      <c r="M25" s="1">
        <v>104.6625389504245</v>
      </c>
      <c r="N25" s="1">
        <v>2.9300190570173446E-4</v>
      </c>
      <c r="O25" s="1">
        <v>0.10150097131735877</v>
      </c>
      <c r="P25" s="1">
        <v>30.124260480005088</v>
      </c>
      <c r="Q25" s="1">
        <v>0.64654921204996896</v>
      </c>
      <c r="R25" s="1">
        <v>168.1924252225422</v>
      </c>
      <c r="S25" s="1">
        <v>165.32631524078766</v>
      </c>
      <c r="T25" s="1">
        <v>4.9375763008957851E-2</v>
      </c>
      <c r="U25" s="1">
        <v>3.8171980116132769</v>
      </c>
      <c r="V25" s="1">
        <v>65.014021668443377</v>
      </c>
      <c r="W25" s="1">
        <v>3.0358028403926611</v>
      </c>
      <c r="X25" s="1">
        <v>101.90688712815979</v>
      </c>
      <c r="Y25" s="1">
        <v>102.24336205751838</v>
      </c>
      <c r="Z25" s="1">
        <v>4.7782473317174341E-2</v>
      </c>
      <c r="AA25" s="1">
        <v>4.4394337412214796E-2</v>
      </c>
      <c r="AB25" s="1">
        <v>4.485486304189322E-2</v>
      </c>
      <c r="AC25" s="1">
        <v>0.19628946559335433</v>
      </c>
      <c r="AD25" s="1">
        <v>0.26790008623679951</v>
      </c>
      <c r="AE25" s="1">
        <v>104.10209281234705</v>
      </c>
      <c r="AF25" s="1">
        <v>106.59800249709428</v>
      </c>
      <c r="AG25" s="1">
        <v>3.9642907771781102E-2</v>
      </c>
      <c r="AH25" s="1">
        <v>3.4483506282959479E-2</v>
      </c>
      <c r="AI25" s="1">
        <v>1.0270954583007322E-2</v>
      </c>
      <c r="AJ25" s="1">
        <v>0.21941363288167243</v>
      </c>
      <c r="AK25" s="1">
        <v>102.57244939852133</v>
      </c>
      <c r="AL25" s="1">
        <v>1.0191535140896097E-2</v>
      </c>
      <c r="AM25" s="1">
        <v>3.8054619878470176E-2</v>
      </c>
      <c r="AN25" s="1">
        <v>9.1229781418080379E-3</v>
      </c>
    </row>
    <row r="26" spans="1:40" x14ac:dyDescent="0.2">
      <c r="A26" s="1">
        <v>24</v>
      </c>
      <c r="B26" t="s">
        <v>64</v>
      </c>
      <c r="C26" s="1">
        <v>-0.24869463839980946</v>
      </c>
      <c r="D26" s="1">
        <v>2.6594713491831092E-2</v>
      </c>
      <c r="E26" s="1">
        <v>7.4759091947776074E-3</v>
      </c>
      <c r="F26" s="1">
        <v>3.274144162964706E-2</v>
      </c>
      <c r="G26" s="1">
        <v>9.2779424771942901E-3</v>
      </c>
      <c r="H26" s="1">
        <v>40.227282244485913</v>
      </c>
      <c r="I26" s="1">
        <v>1.7381065063841666E-2</v>
      </c>
      <c r="J26" s="1">
        <v>-1.727090195739726E-3</v>
      </c>
      <c r="K26" s="1">
        <v>1.6223882354734473E-2</v>
      </c>
      <c r="L26" s="1">
        <v>4.0224352405318721E-2</v>
      </c>
      <c r="M26" s="1">
        <v>104.34029653197327</v>
      </c>
      <c r="N26" s="1">
        <v>2.9789330583403106E-5</v>
      </c>
      <c r="O26" s="1">
        <v>2.9924919476122021E-2</v>
      </c>
      <c r="P26" s="1">
        <v>5.3415582058777096</v>
      </c>
      <c r="Q26" s="1">
        <v>0.190881790636899</v>
      </c>
      <c r="R26" s="1">
        <v>25.912433905892289</v>
      </c>
      <c r="S26" s="1">
        <v>25.692457314621667</v>
      </c>
      <c r="T26" s="1">
        <v>2.0957473114031695E-2</v>
      </c>
      <c r="U26" s="1">
        <v>0.98187335725144831</v>
      </c>
      <c r="V26" s="1">
        <v>62.230856837459129</v>
      </c>
      <c r="W26" s="1">
        <v>5.4389933543315738</v>
      </c>
      <c r="X26" s="1">
        <v>102.02320238606323</v>
      </c>
      <c r="Y26" s="1">
        <v>101.40516990585964</v>
      </c>
      <c r="Z26" s="1">
        <v>1.4607914469545645E-2</v>
      </c>
      <c r="AA26" s="1">
        <v>1.7894621128899269E-2</v>
      </c>
      <c r="AB26" s="1">
        <v>2.4374343845270281E-2</v>
      </c>
      <c r="AC26" s="1">
        <v>0.15331269653922194</v>
      </c>
      <c r="AD26" s="1">
        <v>7.8021727199392571E-2</v>
      </c>
      <c r="AE26" s="1">
        <v>103.2859054907334</v>
      </c>
      <c r="AF26" s="1">
        <v>105.14578232812458</v>
      </c>
      <c r="AG26" s="1">
        <v>6.5288035442012254E-3</v>
      </c>
      <c r="AH26" s="1">
        <v>6.0402674491450209E-3</v>
      </c>
      <c r="AI26" s="1">
        <v>8.1975813002844698E-3</v>
      </c>
      <c r="AJ26" s="1">
        <v>0.1751332952504141</v>
      </c>
      <c r="AK26" s="1">
        <v>101.49748783237415</v>
      </c>
      <c r="AL26" s="1">
        <v>6.6136262479580725E-3</v>
      </c>
      <c r="AM26" s="1">
        <v>2.3105196870169552E-2</v>
      </c>
      <c r="AN26" s="1">
        <v>7.2175086512015754E-3</v>
      </c>
    </row>
    <row r="27" spans="1:40" x14ac:dyDescent="0.2">
      <c r="A27" s="1">
        <v>25</v>
      </c>
      <c r="B27" t="s">
        <v>65</v>
      </c>
      <c r="C27" s="1">
        <v>9.716559698264926E-2</v>
      </c>
      <c r="D27" s="1">
        <v>-0.19359835044133905</v>
      </c>
      <c r="E27" s="1">
        <v>6.8820170720481416E-3</v>
      </c>
      <c r="F27" s="1">
        <v>5.3308858566208622E-2</v>
      </c>
      <c r="G27" s="1">
        <v>1.5814449997536725E-2</v>
      </c>
      <c r="H27" s="1">
        <v>9.5414570345665677</v>
      </c>
      <c r="I27" s="1">
        <v>3.1654064040185594E-2</v>
      </c>
      <c r="J27" s="1">
        <v>-0.3998286876570798</v>
      </c>
      <c r="K27" s="1">
        <v>4.6964965577971614E-3</v>
      </c>
      <c r="L27" s="1">
        <v>0.11242058406357935</v>
      </c>
      <c r="M27" s="1">
        <v>104.6635060412241</v>
      </c>
      <c r="N27" s="1">
        <v>1.1516659852976788E-4</v>
      </c>
      <c r="O27" s="1">
        <v>1.222742258404926E-2</v>
      </c>
      <c r="P27" s="1">
        <v>-6.3706371666280959E-2</v>
      </c>
      <c r="Q27" s="1">
        <v>7.8302258841062081E-2</v>
      </c>
      <c r="R27" s="1">
        <v>1.9012600889410813</v>
      </c>
      <c r="S27" s="1">
        <v>2.3335487557873389</v>
      </c>
      <c r="T27" s="1">
        <v>1.041006252485711E-2</v>
      </c>
      <c r="U27" s="1">
        <v>1.0613232700982309E-2</v>
      </c>
      <c r="V27" s="1">
        <v>1.6057075491007029</v>
      </c>
      <c r="W27" s="1">
        <v>2.1789018642945708</v>
      </c>
      <c r="X27" s="1">
        <v>102.05060476747123</v>
      </c>
      <c r="Y27" s="1">
        <v>101.13495661658415</v>
      </c>
      <c r="Z27" s="1">
        <v>2.6053165757781525E-2</v>
      </c>
      <c r="AA27" s="1">
        <v>1.9720063279294448E-2</v>
      </c>
      <c r="AB27" s="1">
        <v>1.0461477981367836E-2</v>
      </c>
      <c r="AC27" s="1">
        <v>0.48085147258340999</v>
      </c>
      <c r="AD27" s="1">
        <v>2.445121449024432E-2</v>
      </c>
      <c r="AE27" s="1">
        <v>104.03802970450022</v>
      </c>
      <c r="AF27" s="1">
        <v>105.70702945161379</v>
      </c>
      <c r="AG27" s="1">
        <v>-9.4978175318875795E-3</v>
      </c>
      <c r="AH27" s="1">
        <v>1.1680251838696242E-2</v>
      </c>
      <c r="AI27" s="1">
        <v>4.6982916017044331E-3</v>
      </c>
      <c r="AJ27" s="1">
        <v>0.2320368298248926</v>
      </c>
      <c r="AK27" s="1">
        <v>102.61732840445082</v>
      </c>
      <c r="AL27" s="1">
        <v>6.3673067235771683E-3</v>
      </c>
      <c r="AM27" s="1">
        <v>0.10974960637005374</v>
      </c>
      <c r="AN27" s="1">
        <v>5.5708777793281776E-3</v>
      </c>
    </row>
    <row r="28" spans="1:40" x14ac:dyDescent="0.2">
      <c r="A28" s="1">
        <v>26</v>
      </c>
      <c r="B28" t="s">
        <v>66</v>
      </c>
      <c r="C28" s="1">
        <v>-8.7900694897147011E-2</v>
      </c>
      <c r="D28" s="1">
        <v>0.22662593158619637</v>
      </c>
      <c r="E28" s="1">
        <v>1.4765293862069631E-2</v>
      </c>
      <c r="F28" s="1">
        <v>0.18197195912179909</v>
      </c>
      <c r="G28" s="1">
        <v>0.12679187960110264</v>
      </c>
      <c r="H28" s="1">
        <v>148.57747660720921</v>
      </c>
      <c r="I28" s="1">
        <v>9.2807148165827955E-2</v>
      </c>
      <c r="J28" s="1">
        <v>1.2088486378126408</v>
      </c>
      <c r="K28" s="1">
        <v>1.3816680895378475</v>
      </c>
      <c r="L28" s="1">
        <v>0.24163219720799703</v>
      </c>
      <c r="M28" s="1">
        <v>104.48936478561757</v>
      </c>
      <c r="N28" s="1">
        <v>1.0284799352553146E-4</v>
      </c>
      <c r="O28" s="1">
        <v>0.14934347796325301</v>
      </c>
      <c r="P28" s="1">
        <v>9.5648632924071372E-2</v>
      </c>
      <c r="Q28" s="1">
        <v>0.85017838636362653</v>
      </c>
      <c r="R28" s="1">
        <v>2.3460927215233318</v>
      </c>
      <c r="S28" s="1">
        <v>10.083759582085642</v>
      </c>
      <c r="T28" s="1">
        <v>0.13015026259196327</v>
      </c>
      <c r="U28" s="1">
        <v>0.13007832959540763</v>
      </c>
      <c r="V28" s="1">
        <v>0.31714676277554593</v>
      </c>
      <c r="W28" s="1">
        <v>1.9181979354594327</v>
      </c>
      <c r="X28" s="1">
        <v>102.34419618656307</v>
      </c>
      <c r="Y28" s="1">
        <v>103.09153411561545</v>
      </c>
      <c r="Z28" s="1">
        <v>0.13601620846789936</v>
      </c>
      <c r="AA28" s="1">
        <v>0.35746219125978906</v>
      </c>
      <c r="AB28" s="1">
        <v>0.75363458557183871</v>
      </c>
      <c r="AC28" s="1">
        <v>0.91098098871198252</v>
      </c>
      <c r="AD28" s="1">
        <v>0.14620996354345636</v>
      </c>
      <c r="AE28" s="1">
        <v>103.44106163532035</v>
      </c>
      <c r="AF28" s="1">
        <v>106.54734994979988</v>
      </c>
      <c r="AG28" s="1">
        <v>2.7462399532114573E-2</v>
      </c>
      <c r="AH28" s="1">
        <v>9.2793490657283512E-2</v>
      </c>
      <c r="AI28" s="1">
        <v>0.1235692146358726</v>
      </c>
      <c r="AJ28" s="1">
        <v>0.40866072428756828</v>
      </c>
      <c r="AK28" s="1">
        <v>102.49190502133801</v>
      </c>
      <c r="AL28" s="1">
        <v>0.11005446325805332</v>
      </c>
      <c r="AM28" s="1">
        <v>0.12541074394556251</v>
      </c>
      <c r="AN28" s="1">
        <v>0.10843470453655062</v>
      </c>
    </row>
    <row r="29" spans="1:40" x14ac:dyDescent="0.2">
      <c r="A29" s="1">
        <v>27</v>
      </c>
      <c r="B29" t="s">
        <v>67</v>
      </c>
      <c r="C29" s="1">
        <v>2.4483211645520812E-2</v>
      </c>
      <c r="D29" s="1">
        <v>-0.12148435704897644</v>
      </c>
      <c r="E29" s="1">
        <v>7.2491899446332263E-3</v>
      </c>
      <c r="F29" s="1">
        <v>0.11592703884638662</v>
      </c>
      <c r="G29" s="1">
        <v>4.9835189405691982E-2</v>
      </c>
      <c r="H29" s="1">
        <v>25.693135470015687</v>
      </c>
      <c r="I29" s="1">
        <v>2.1685837280647029E-2</v>
      </c>
      <c r="J29" s="1">
        <v>-1.870265538088469</v>
      </c>
      <c r="K29" s="1">
        <v>0.43155358210985501</v>
      </c>
      <c r="L29" s="1">
        <v>0.1863096633667661</v>
      </c>
      <c r="M29" s="1">
        <v>104.32035202581717</v>
      </c>
      <c r="N29" s="1">
        <v>9.2656940351540872E-5</v>
      </c>
      <c r="O29" s="1">
        <v>4.7130481247521124E-2</v>
      </c>
      <c r="P29" s="1">
        <v>2.9470778925368226E-2</v>
      </c>
      <c r="Q29" s="1">
        <v>0.30321199326361398</v>
      </c>
      <c r="R29" s="1">
        <v>3.5778058124145162</v>
      </c>
      <c r="S29" s="1">
        <v>5.8551812943737831</v>
      </c>
      <c r="T29" s="1">
        <v>4.2728516939859747E-2</v>
      </c>
      <c r="U29" s="1">
        <v>8.1449283625358332E-2</v>
      </c>
      <c r="V29" s="1">
        <v>0.32235545837961121</v>
      </c>
      <c r="W29" s="1">
        <v>5.7457452458464751</v>
      </c>
      <c r="X29" s="1">
        <v>102.94517559573063</v>
      </c>
      <c r="Y29" s="1">
        <v>101.34408479925334</v>
      </c>
      <c r="Z29" s="1">
        <v>6.279079749180233E-2</v>
      </c>
      <c r="AA29" s="1">
        <v>7.1996555964319198E-2</v>
      </c>
      <c r="AB29" s="1">
        <v>0.24400671472039132</v>
      </c>
      <c r="AC29" s="1">
        <v>0.62004310044570943</v>
      </c>
      <c r="AD29" s="1">
        <v>4.48551306458096E-2</v>
      </c>
      <c r="AE29" s="1">
        <v>103.56187773379138</v>
      </c>
      <c r="AF29" s="1">
        <v>105.03569458323098</v>
      </c>
      <c r="AG29" s="1">
        <v>3.4771652889442986E-3</v>
      </c>
      <c r="AH29" s="1">
        <v>4.9639554982669747E-2</v>
      </c>
      <c r="AI29" s="1">
        <v>3.7474568290051205E-2</v>
      </c>
      <c r="AJ29" s="1">
        <v>0.2420029943082459</v>
      </c>
      <c r="AK29" s="1">
        <v>102.97940637054647</v>
      </c>
      <c r="AL29" s="1">
        <v>3.9594793831882372E-2</v>
      </c>
      <c r="AM29" s="1">
        <v>7.3134509099044162E-2</v>
      </c>
      <c r="AN29" s="1">
        <v>3.8122303454410714E-2</v>
      </c>
    </row>
    <row r="30" spans="1:40" x14ac:dyDescent="0.2">
      <c r="A30" s="1">
        <v>28</v>
      </c>
      <c r="B30" t="s">
        <v>68</v>
      </c>
      <c r="C30" s="1">
        <v>-0.14808877985875479</v>
      </c>
      <c r="D30" s="1">
        <v>-8.1784807330614356E-2</v>
      </c>
      <c r="E30" s="1">
        <v>6.6350853681056317E-3</v>
      </c>
      <c r="F30" s="1">
        <v>7.1864883322719911E-2</v>
      </c>
      <c r="G30" s="1">
        <v>3.9984045374240246E-2</v>
      </c>
      <c r="H30" s="1">
        <v>7.9755081866313775</v>
      </c>
      <c r="I30" s="1">
        <v>3.998022523455743E-2</v>
      </c>
      <c r="J30" s="1">
        <v>0.81976291849583693</v>
      </c>
      <c r="K30" s="1">
        <v>0.32032636042723167</v>
      </c>
      <c r="L30" s="1">
        <v>9.8049530966161466E-2</v>
      </c>
      <c r="M30" s="1">
        <v>103.67812503401508</v>
      </c>
      <c r="N30" s="1">
        <v>7.5655040245351654E-5</v>
      </c>
      <c r="O30" s="1">
        <v>4.1233899941839937E-2</v>
      </c>
      <c r="P30" s="1">
        <v>-7.2372334869747729E-2</v>
      </c>
      <c r="Q30" s="1">
        <v>0.22096147843078814</v>
      </c>
      <c r="R30" s="1">
        <v>1.3785935426615059</v>
      </c>
      <c r="S30" s="1">
        <v>4.0711289975685965</v>
      </c>
      <c r="T30" s="1">
        <v>3.9364839347644079E-2</v>
      </c>
      <c r="U30" s="1">
        <v>1.8714761064805435E-2</v>
      </c>
      <c r="V30" s="1">
        <v>1.5925447424117121</v>
      </c>
      <c r="W30" s="1">
        <v>2.7860168440771007</v>
      </c>
      <c r="X30" s="1">
        <v>103.26200444675199</v>
      </c>
      <c r="Y30" s="1">
        <v>100.95484558727316</v>
      </c>
      <c r="Z30" s="1">
        <v>3.8671869426082993E-2</v>
      </c>
      <c r="AA30" s="1">
        <v>4.9560712028947927E-2</v>
      </c>
      <c r="AB30" s="1">
        <v>0.190607384931781</v>
      </c>
      <c r="AC30" s="1">
        <v>0.42170727269742658</v>
      </c>
      <c r="AD30" s="1">
        <v>3.7448072505897337E-2</v>
      </c>
      <c r="AE30" s="1">
        <v>102.64281983780808</v>
      </c>
      <c r="AF30" s="1">
        <v>105.11237370005774</v>
      </c>
      <c r="AG30" s="1">
        <v>1.6684511422080447E-4</v>
      </c>
      <c r="AH30" s="1">
        <v>3.6936608711058805E-2</v>
      </c>
      <c r="AI30" s="1">
        <v>3.0540999907903814E-2</v>
      </c>
      <c r="AJ30" s="1">
        <v>0.30367357217861746</v>
      </c>
      <c r="AK30" s="1">
        <v>102.29366577453851</v>
      </c>
      <c r="AL30" s="1">
        <v>3.0236664625392075E-2</v>
      </c>
      <c r="AM30" s="1">
        <v>0.14608058974174665</v>
      </c>
      <c r="AN30" s="1">
        <v>2.9869088644267322E-2</v>
      </c>
    </row>
    <row r="31" spans="1:40" x14ac:dyDescent="0.2">
      <c r="A31" s="1">
        <v>29</v>
      </c>
      <c r="B31" t="s">
        <v>69</v>
      </c>
      <c r="C31" s="1">
        <v>-0.24818856381435847</v>
      </c>
      <c r="D31" s="1">
        <v>-0.26660546049866685</v>
      </c>
      <c r="E31" s="1">
        <v>5.1445115569776802E-3</v>
      </c>
      <c r="F31" s="1">
        <v>4.7044412419878702E-2</v>
      </c>
      <c r="G31" s="1">
        <v>3.2922651329384559E-2</v>
      </c>
      <c r="H31" s="1">
        <v>7.1610854612734292</v>
      </c>
      <c r="I31" s="1">
        <v>1.8768215328826766E-2</v>
      </c>
      <c r="J31" s="1">
        <v>-2.58117020323653</v>
      </c>
      <c r="K31" s="1">
        <v>0.24022754676790195</v>
      </c>
      <c r="L31" s="1">
        <v>7.1280460613352983E-2</v>
      </c>
      <c r="M31" s="1">
        <v>104.12548669508026</v>
      </c>
      <c r="N31" s="1">
        <v>3.0060875364137909E-5</v>
      </c>
      <c r="O31" s="1">
        <v>1.3134554606595945E-2</v>
      </c>
      <c r="P31" s="1">
        <v>-0.1244848089905194</v>
      </c>
      <c r="Q31" s="1">
        <v>0.15230618099219204</v>
      </c>
      <c r="R31" s="1">
        <v>0.61559639822686107</v>
      </c>
      <c r="S31" s="1">
        <v>1.8656638005050408</v>
      </c>
      <c r="T31" s="1">
        <v>2.2793975985871649E-2</v>
      </c>
      <c r="U31" s="1">
        <v>-9.148674797935661E-3</v>
      </c>
      <c r="V31" s="1">
        <v>8.9672019886593929E-2</v>
      </c>
      <c r="W31" s="1">
        <v>1.1654636004775667</v>
      </c>
      <c r="X31" s="1">
        <v>104.20645872240726</v>
      </c>
      <c r="Y31" s="1">
        <v>101.7881500832106</v>
      </c>
      <c r="Z31" s="1">
        <v>5.4517434602515798E-2</v>
      </c>
      <c r="AA31" s="1">
        <v>3.2798815977828404E-2</v>
      </c>
      <c r="AB31" s="1">
        <v>0.10757538512587482</v>
      </c>
      <c r="AC31" s="1">
        <v>0.43050144758065173</v>
      </c>
      <c r="AD31" s="1">
        <v>3.5461203881321908E-2</v>
      </c>
      <c r="AE31" s="1">
        <v>103.59590802381251</v>
      </c>
      <c r="AF31" s="1">
        <v>105.57376175886976</v>
      </c>
      <c r="AG31" s="1">
        <v>-1.1616051346547781E-2</v>
      </c>
      <c r="AH31" s="1">
        <v>4.5728156915177752E-2</v>
      </c>
      <c r="AI31" s="1">
        <v>2.929116287306929E-2</v>
      </c>
      <c r="AJ31" s="1">
        <v>0.12330708350787552</v>
      </c>
      <c r="AK31" s="1">
        <v>102.91015858839569</v>
      </c>
      <c r="AL31" s="1">
        <v>2.4970233377003333E-2</v>
      </c>
      <c r="AM31" s="1">
        <v>2.6906388566221115E-2</v>
      </c>
      <c r="AN31" s="1">
        <v>2.5379073999191017E-2</v>
      </c>
    </row>
    <row r="32" spans="1:40" x14ac:dyDescent="0.2">
      <c r="A32" s="1">
        <v>30</v>
      </c>
      <c r="B32" t="s">
        <v>70</v>
      </c>
      <c r="C32" s="1">
        <v>5.832925016752466E-2</v>
      </c>
      <c r="D32" s="1">
        <v>-3.0418091070228932E-2</v>
      </c>
      <c r="E32" s="1">
        <v>4.951508652770535E-3</v>
      </c>
      <c r="F32" s="1">
        <v>4.0694862660753131E-2</v>
      </c>
      <c r="G32" s="1">
        <v>2.6095309093252625E-2</v>
      </c>
      <c r="H32" s="1">
        <v>2.8585378662708409</v>
      </c>
      <c r="I32" s="1">
        <v>2.5709210457096593E-2</v>
      </c>
      <c r="J32" s="1">
        <v>-5.8723084883082199E-3</v>
      </c>
      <c r="K32" s="1">
        <v>0.16420556569098976</v>
      </c>
      <c r="L32" s="1">
        <v>8.2340584636825878E-2</v>
      </c>
      <c r="M32" s="1">
        <v>105.01459705211043</v>
      </c>
      <c r="N32" s="1">
        <v>4.6802461967096681E-5</v>
      </c>
      <c r="O32" s="1">
        <v>2.6238795358925291E-2</v>
      </c>
      <c r="P32" s="1">
        <v>4.5649129666851265E-2</v>
      </c>
      <c r="Q32" s="1">
        <v>9.7573818837014145E-2</v>
      </c>
      <c r="R32" s="1">
        <v>1.5785017512734076</v>
      </c>
      <c r="S32" s="1">
        <v>2.346888717578647</v>
      </c>
      <c r="T32" s="1">
        <v>1.9061323034806524E-2</v>
      </c>
      <c r="U32" s="1">
        <v>-2.5041733162797796E-2</v>
      </c>
      <c r="V32" s="1">
        <v>6.0785977138907106E-2</v>
      </c>
      <c r="W32" s="1">
        <v>1.2944766221351498</v>
      </c>
      <c r="X32" s="1">
        <v>102.77818294407625</v>
      </c>
      <c r="Y32" s="1">
        <v>103.09002604463592</v>
      </c>
      <c r="Z32" s="1">
        <v>8.3960845091423531E-3</v>
      </c>
      <c r="AA32" s="1">
        <v>1.8164884693222475E-2</v>
      </c>
      <c r="AB32" s="1">
        <v>7.480224880265797E-2</v>
      </c>
      <c r="AC32" s="1">
        <v>0.38011064217741264</v>
      </c>
      <c r="AD32" s="1">
        <v>2.4621275446441476E-2</v>
      </c>
      <c r="AE32" s="1">
        <v>104.14740133501432</v>
      </c>
      <c r="AF32" s="1">
        <v>107.13588840240044</v>
      </c>
      <c r="AG32" s="1">
        <v>-9.4509786892234444E-3</v>
      </c>
      <c r="AH32" s="1">
        <v>1.9080353366904716E-2</v>
      </c>
      <c r="AI32" s="1">
        <v>2.3538740048226814E-2</v>
      </c>
      <c r="AJ32" s="1">
        <v>0.10837436480410137</v>
      </c>
      <c r="AK32" s="1">
        <v>103.06840923176532</v>
      </c>
      <c r="AL32" s="1">
        <v>1.7268924585514388E-2</v>
      </c>
      <c r="AM32" s="1">
        <v>2.2968885069387653E-2</v>
      </c>
      <c r="AN32" s="1">
        <v>1.6394703489052549E-2</v>
      </c>
    </row>
    <row r="33" spans="1:40" x14ac:dyDescent="0.2">
      <c r="A33" s="1">
        <v>31</v>
      </c>
      <c r="B33" t="s">
        <v>71</v>
      </c>
      <c r="C33" s="1">
        <v>-0.19850917792762388</v>
      </c>
      <c r="D33" s="1">
        <v>8.1817403477029441E-2</v>
      </c>
      <c r="E33" s="1">
        <v>8.3716310218474744E-3</v>
      </c>
      <c r="F33" s="1">
        <v>3.4339037625032459E-2</v>
      </c>
      <c r="G33" s="1">
        <v>2.2044852482295985E-2</v>
      </c>
      <c r="H33" s="1">
        <v>5.5185028732490622</v>
      </c>
      <c r="I33" s="1">
        <v>1.4411503932815017E-2</v>
      </c>
      <c r="J33" s="1">
        <v>-0.27801353022241354</v>
      </c>
      <c r="K33" s="1">
        <v>0.12126550249396224</v>
      </c>
      <c r="L33" s="1">
        <v>5.2760626178465053E-2</v>
      </c>
      <c r="M33" s="1">
        <v>103.97723954299408</v>
      </c>
      <c r="N33" s="1">
        <v>1.1313803121042354E-4</v>
      </c>
      <c r="O33" s="1">
        <v>2.4786966141194872E-2</v>
      </c>
      <c r="P33" s="1">
        <v>0.48112844699920582</v>
      </c>
      <c r="Q33" s="1">
        <v>0.13429993538179744</v>
      </c>
      <c r="R33" s="1">
        <v>2.7245171204808178</v>
      </c>
      <c r="S33" s="1">
        <v>4.055975687669422</v>
      </c>
      <c r="T33" s="1">
        <v>2.0877609079220566E-2</v>
      </c>
      <c r="U33" s="1">
        <v>0.22461131128886938</v>
      </c>
      <c r="V33" s="1">
        <v>1.6086020769461165</v>
      </c>
      <c r="W33" s="1">
        <v>5.3400256253497744</v>
      </c>
      <c r="X33" s="1">
        <v>103.58413200933948</v>
      </c>
      <c r="Y33" s="1">
        <v>101.86196945938612</v>
      </c>
      <c r="Z33" s="1">
        <v>2.9044996396786E-2</v>
      </c>
      <c r="AA33" s="1">
        <v>1.9636835922461508E-2</v>
      </c>
      <c r="AB33" s="1">
        <v>5.952301759731761E-2</v>
      </c>
      <c r="AC33" s="1">
        <v>0.29943649187591442</v>
      </c>
      <c r="AD33" s="1">
        <v>1.694928040052672E-2</v>
      </c>
      <c r="AE33" s="1">
        <v>103.64646292182935</v>
      </c>
      <c r="AF33" s="1">
        <v>105.93125447366913</v>
      </c>
      <c r="AG33" s="1">
        <v>-5.2102403380627381E-3</v>
      </c>
      <c r="AH33" s="1">
        <v>2.8813225241342694E-3</v>
      </c>
      <c r="AI33" s="1">
        <v>1.8425922091337414E-2</v>
      </c>
      <c r="AJ33" s="1">
        <v>7.7942648215601984E-2</v>
      </c>
      <c r="AK33" s="1">
        <v>103.2056027544245</v>
      </c>
      <c r="AL33" s="1">
        <v>1.3658414763535602E-2</v>
      </c>
      <c r="AM33" s="1">
        <v>2.4691801101914827E-2</v>
      </c>
      <c r="AN33" s="1">
        <v>1.3726285469465541E-2</v>
      </c>
    </row>
    <row r="34" spans="1:40" x14ac:dyDescent="0.2">
      <c r="A34" s="1">
        <v>32</v>
      </c>
      <c r="B34" t="s">
        <v>72</v>
      </c>
      <c r="C34" s="1">
        <v>2.571053354580824E-2</v>
      </c>
      <c r="D34" s="1">
        <v>-8.9692875289797587E-3</v>
      </c>
      <c r="E34" s="1">
        <v>7.438992559504534E-3</v>
      </c>
      <c r="F34" s="1">
        <v>2.9816316751363498E-2</v>
      </c>
      <c r="G34" s="1">
        <v>2.0332606175832959E-2</v>
      </c>
      <c r="H34" s="1">
        <v>5.6158872594691465</v>
      </c>
      <c r="I34" s="1">
        <v>1.1275319413354926E-2</v>
      </c>
      <c r="J34" s="1">
        <v>-0.80494187933972061</v>
      </c>
      <c r="K34" s="1">
        <v>9.0369097949992649E-2</v>
      </c>
      <c r="L34" s="1">
        <v>4.3329268768872588E-2</v>
      </c>
      <c r="M34" s="1">
        <v>103.78473553344179</v>
      </c>
      <c r="N34" s="1">
        <v>8.6329751847532697E-5</v>
      </c>
      <c r="O34" s="1">
        <v>9.6166794522658285E-3</v>
      </c>
      <c r="P34" s="1">
        <v>0.50938623292697593</v>
      </c>
      <c r="Q34" s="1">
        <v>0.13493371244173363</v>
      </c>
      <c r="R34" s="1">
        <v>2.9001456198168585</v>
      </c>
      <c r="S34" s="1">
        <v>3.6897551795202719</v>
      </c>
      <c r="T34" s="1">
        <v>1.810145053819142E-2</v>
      </c>
      <c r="U34" s="1">
        <v>0.19077552394452696</v>
      </c>
      <c r="V34" s="1">
        <v>1.5384375066815434</v>
      </c>
      <c r="W34" s="1">
        <v>1.2613801971299614</v>
      </c>
      <c r="X34" s="1">
        <v>102.55545099778182</v>
      </c>
      <c r="Y34" s="1">
        <v>101.91754945506716</v>
      </c>
      <c r="Z34" s="1">
        <v>3.1873392968443351E-3</v>
      </c>
      <c r="AA34" s="1">
        <v>1.6945070498053348E-2</v>
      </c>
      <c r="AB34" s="1">
        <v>5.3388012254709807E-2</v>
      </c>
      <c r="AC34" s="1">
        <v>0.31256489722202563</v>
      </c>
      <c r="AD34" s="1">
        <v>1.5489886847003783E-2</v>
      </c>
      <c r="AE34" s="1">
        <v>103.57431704762132</v>
      </c>
      <c r="AF34" s="1">
        <v>106.21927113393292</v>
      </c>
      <c r="AG34" s="1">
        <v>-7.091600944273707E-3</v>
      </c>
      <c r="AH34" s="1">
        <v>9.9319503403760227E-3</v>
      </c>
      <c r="AI34" s="1">
        <v>1.4637171394616694E-2</v>
      </c>
      <c r="AJ34" s="1">
        <v>2.9368140866049317E-2</v>
      </c>
      <c r="AK34" s="1">
        <v>102.0376328533971</v>
      </c>
      <c r="AL34" s="1">
        <v>1.1495317745067762E-2</v>
      </c>
      <c r="AM34" s="1">
        <v>2.2383685503263178E-2</v>
      </c>
      <c r="AN34" s="1">
        <v>1.2278532631784701E-2</v>
      </c>
    </row>
    <row r="35" spans="1:40" x14ac:dyDescent="0.2">
      <c r="A35" s="1">
        <v>33</v>
      </c>
      <c r="B35" t="s">
        <v>73</v>
      </c>
      <c r="C35" s="1">
        <v>-9.7741952793326078E-2</v>
      </c>
      <c r="D35" s="1">
        <v>-0.17330354894371464</v>
      </c>
      <c r="E35" s="1">
        <v>1.7948742829405667E-3</v>
      </c>
      <c r="F35" s="1">
        <v>3.2723260173717898E-2</v>
      </c>
      <c r="G35" s="1">
        <v>1.8749603501102448E-2</v>
      </c>
      <c r="H35" s="1">
        <v>8.10242608462333</v>
      </c>
      <c r="I35" s="1">
        <v>1.8019744175166219E-2</v>
      </c>
      <c r="J35" s="1">
        <v>-1.6324803621506925</v>
      </c>
      <c r="K35" s="1">
        <v>7.4430404452067792E-2</v>
      </c>
      <c r="L35" s="1">
        <v>6.0049938067039545E-2</v>
      </c>
      <c r="M35" s="1">
        <v>103.40433493820206</v>
      </c>
      <c r="N35" s="1">
        <v>4.4255608293377268E-4</v>
      </c>
      <c r="O35" s="1">
        <v>2.1258229442949937E-2</v>
      </c>
      <c r="P35" s="1">
        <v>0.56784449306142193</v>
      </c>
      <c r="Q35" s="1">
        <v>0.20004143982527062</v>
      </c>
      <c r="R35" s="1">
        <v>6.0775761496948961</v>
      </c>
      <c r="S35" s="1">
        <v>6.7092296119974462</v>
      </c>
      <c r="T35" s="1">
        <v>1.8602179266689323E-2</v>
      </c>
      <c r="U35" s="1">
        <v>0.23509346683150292</v>
      </c>
      <c r="V35" s="1">
        <v>1.6827234773878075</v>
      </c>
      <c r="W35" s="1">
        <v>1.3952850438798337</v>
      </c>
      <c r="X35" s="1">
        <v>102.27340203565366</v>
      </c>
      <c r="Y35" s="1">
        <v>101.58226778788747</v>
      </c>
      <c r="Z35" s="1">
        <v>1.8347856275728904E-2</v>
      </c>
      <c r="AA35" s="1">
        <v>6.0925612090855534E-3</v>
      </c>
      <c r="AB35" s="1">
        <v>5.1042170331662917E-2</v>
      </c>
      <c r="AC35" s="1">
        <v>0.29852368067091817</v>
      </c>
      <c r="AD35" s="1">
        <v>1.411852372253279E-2</v>
      </c>
      <c r="AE35" s="1">
        <v>103.06529453175149</v>
      </c>
      <c r="AF35" s="1">
        <v>106.11514531381687</v>
      </c>
      <c r="AG35" s="1">
        <v>-3.6084064923176569E-3</v>
      </c>
      <c r="AH35" s="1">
        <v>2.276682775922197E-2</v>
      </c>
      <c r="AI35" s="1">
        <v>8.8395012665154673E-3</v>
      </c>
      <c r="AJ35" s="1">
        <v>9.2648294943148773E-2</v>
      </c>
      <c r="AK35" s="1">
        <v>102.39486111388646</v>
      </c>
      <c r="AL35" s="1">
        <v>1.0732384473562328E-2</v>
      </c>
      <c r="AM35" s="1">
        <v>1.3759718667523695E-2</v>
      </c>
      <c r="AN35" s="1">
        <v>1.2303999885789738E-2</v>
      </c>
    </row>
    <row r="36" spans="1:40" x14ac:dyDescent="0.2">
      <c r="A36" s="1">
        <v>34</v>
      </c>
      <c r="B36" t="s">
        <v>74</v>
      </c>
      <c r="C36" s="1">
        <v>-0.10895853553776488</v>
      </c>
      <c r="D36" s="1">
        <v>-2.5307775175912546E-2</v>
      </c>
      <c r="E36" s="1">
        <v>7.6768013070381939E-3</v>
      </c>
      <c r="F36" s="1">
        <v>6.5036954368407965E-2</v>
      </c>
      <c r="G36" s="1">
        <v>3.0192922852179439E-2</v>
      </c>
      <c r="H36" s="1">
        <v>24.603114413006182</v>
      </c>
      <c r="I36" s="1">
        <v>2.2303362857037563E-2</v>
      </c>
      <c r="J36" s="1">
        <v>-1.1121505617691942</v>
      </c>
      <c r="K36" s="1">
        <v>7.0150752123394319E-2</v>
      </c>
      <c r="L36" s="1">
        <v>0.15342644235437305</v>
      </c>
      <c r="M36" s="1">
        <v>103.03070369283542</v>
      </c>
      <c r="N36" s="1">
        <v>8.3449841134561808E-4</v>
      </c>
      <c r="O36" s="1">
        <v>4.4678659166538681E-2</v>
      </c>
      <c r="P36" s="1">
        <v>1.2892706012091129</v>
      </c>
      <c r="Q36" s="1">
        <v>0.28970552846810443</v>
      </c>
      <c r="R36" s="1">
        <v>18.365667181420744</v>
      </c>
      <c r="S36" s="1">
        <v>18.950128079963278</v>
      </c>
      <c r="T36" s="1">
        <v>2.0936236783216086E-2</v>
      </c>
      <c r="U36" s="1">
        <v>0.41737594843894893</v>
      </c>
      <c r="V36" s="1">
        <v>0.48527792348134646</v>
      </c>
      <c r="W36" s="1">
        <v>7.5185335808074329</v>
      </c>
      <c r="X36" s="1">
        <v>101.45554095634382</v>
      </c>
      <c r="Y36" s="1">
        <v>101.19905873486353</v>
      </c>
      <c r="Z36" s="1">
        <v>2.0485372999650094E-2</v>
      </c>
      <c r="AA36" s="1">
        <v>8.5180132561014921E-3</v>
      </c>
      <c r="AB36" s="1">
        <v>6.758165990580324E-2</v>
      </c>
      <c r="AC36" s="1">
        <v>0.839104457614263</v>
      </c>
      <c r="AD36" s="1">
        <v>7.2167105421001465E-2</v>
      </c>
      <c r="AE36" s="1">
        <v>102.7503940612708</v>
      </c>
      <c r="AF36" s="1">
        <v>105.81210625015281</v>
      </c>
      <c r="AG36" s="1">
        <v>1.5968864284752006E-2</v>
      </c>
      <c r="AH36" s="1">
        <v>1.5655832755217709E-2</v>
      </c>
      <c r="AI36" s="1">
        <v>1.1961999192694882E-2</v>
      </c>
      <c r="AJ36" s="1">
        <v>0.28077074315707928</v>
      </c>
      <c r="AK36" s="1">
        <v>101.78134810475007</v>
      </c>
      <c r="AL36" s="1">
        <v>7.7900649647104124E-3</v>
      </c>
      <c r="AM36" s="1">
        <v>4.9443770500913031E-2</v>
      </c>
      <c r="AN36" s="1">
        <v>1.3820615859527487E-2</v>
      </c>
    </row>
    <row r="37" spans="1:40" x14ac:dyDescent="0.2">
      <c r="A37" s="1">
        <v>35</v>
      </c>
      <c r="B37" t="s">
        <v>75</v>
      </c>
      <c r="C37" s="1">
        <v>-0.16072062270844475</v>
      </c>
      <c r="D37" s="1">
        <v>-0.26660546049866685</v>
      </c>
      <c r="E37" s="1">
        <v>7.6865563410766042E-3</v>
      </c>
      <c r="F37" s="1">
        <v>2.2736175206338551E-2</v>
      </c>
      <c r="G37" s="1">
        <v>1.2529246897454783E-2</v>
      </c>
      <c r="H37" s="1">
        <v>18.74774244356389</v>
      </c>
      <c r="I37" s="1">
        <v>2.2341547218824389E-2</v>
      </c>
      <c r="J37" s="1">
        <v>-0.2992556684027381</v>
      </c>
      <c r="K37" s="1">
        <v>5.0786361306501153E-2</v>
      </c>
      <c r="L37" s="1">
        <v>5.4046333855869023E-2</v>
      </c>
      <c r="M37" s="1">
        <v>103.31417951433309</v>
      </c>
      <c r="N37" s="1">
        <v>5.9978830804112444E-5</v>
      </c>
      <c r="O37" s="1">
        <v>1.6412322409216636E-2</v>
      </c>
      <c r="P37" s="1">
        <v>0.17270082235615963</v>
      </c>
      <c r="Q37" s="1">
        <v>0.10377982091406474</v>
      </c>
      <c r="R37" s="1">
        <v>3.4002577447153262</v>
      </c>
      <c r="S37" s="1">
        <v>3.2406877029568317</v>
      </c>
      <c r="T37" s="1">
        <v>1.9181060536833799E-2</v>
      </c>
      <c r="U37" s="1">
        <v>0.39542401053298371</v>
      </c>
      <c r="V37" s="1">
        <v>6.6939645913833763</v>
      </c>
      <c r="W37" s="1">
        <v>5.774517165949316</v>
      </c>
      <c r="X37" s="1">
        <v>102.9342418194697</v>
      </c>
      <c r="Y37" s="1">
        <v>102.34879277415028</v>
      </c>
      <c r="Z37" s="1">
        <v>1.8666216546427274E-2</v>
      </c>
      <c r="AA37" s="1">
        <v>7.3732939347157765E-3</v>
      </c>
      <c r="AB37" s="1">
        <v>6.1557520567011581E-2</v>
      </c>
      <c r="AC37" s="1">
        <v>0.19971924736248259</v>
      </c>
      <c r="AD37" s="1">
        <v>3.0566038736425421E-2</v>
      </c>
      <c r="AE37" s="1">
        <v>103.19095941403741</v>
      </c>
      <c r="AF37" s="1">
        <v>106.85542884002319</v>
      </c>
      <c r="AG37" s="1">
        <v>-2.3103126975922423E-3</v>
      </c>
      <c r="AH37" s="1">
        <v>2.3910998092295244E-2</v>
      </c>
      <c r="AI37" s="1">
        <v>1.0720514481939425E-2</v>
      </c>
      <c r="AJ37" s="1">
        <v>0.12258734908869906</v>
      </c>
      <c r="AK37" s="1">
        <v>102.85798484121705</v>
      </c>
      <c r="AL37" s="1">
        <v>7.2616434725799629E-3</v>
      </c>
      <c r="AM37" s="1">
        <v>9.7223159795151254E-2</v>
      </c>
      <c r="AN37" s="1">
        <v>9.5295851604499798E-3</v>
      </c>
    </row>
    <row r="38" spans="1:40" x14ac:dyDescent="0.2">
      <c r="A38" s="1">
        <v>36</v>
      </c>
      <c r="B38" t="s">
        <v>76</v>
      </c>
      <c r="C38" s="1">
        <v>4.9582493976587019</v>
      </c>
      <c r="D38" s="1">
        <v>-0.5167181780241078</v>
      </c>
      <c r="E38" s="1">
        <v>0.32626371176016516</v>
      </c>
      <c r="F38" s="1">
        <v>1.1024578637573808</v>
      </c>
      <c r="G38" s="1">
        <v>94.018037128839453</v>
      </c>
      <c r="H38" s="1">
        <v>2219.7627583803501</v>
      </c>
      <c r="I38" s="1">
        <v>19.244833098009206</v>
      </c>
      <c r="J38" s="1">
        <v>89.150821999993568</v>
      </c>
      <c r="K38" s="1">
        <v>245.75654011299048</v>
      </c>
      <c r="L38" s="1">
        <v>453.28160441728488</v>
      </c>
      <c r="M38" s="1">
        <v>105.24033083826903</v>
      </c>
      <c r="N38" s="1">
        <v>0.11917011037378657</v>
      </c>
      <c r="O38" s="1">
        <v>4.0148472750911051</v>
      </c>
      <c r="P38" s="1">
        <v>13.816044882777591</v>
      </c>
      <c r="Q38" s="1">
        <v>2146.5833885653365</v>
      </c>
      <c r="R38" s="1">
        <v>2728.7921996740274</v>
      </c>
      <c r="S38" s="1">
        <v>2746.1630402454643</v>
      </c>
      <c r="T38" s="1">
        <v>4.9860879337951136</v>
      </c>
      <c r="U38" s="1">
        <v>13.495178336206504</v>
      </c>
      <c r="V38" s="1">
        <v>56.61811577606548</v>
      </c>
      <c r="W38" s="1">
        <v>313.74080602984992</v>
      </c>
      <c r="X38" s="1">
        <v>102.88525727382432</v>
      </c>
      <c r="Y38" s="1">
        <v>102.53759076982168</v>
      </c>
      <c r="Z38" s="1">
        <v>1.1917186105202739</v>
      </c>
      <c r="AA38" s="1">
        <v>0.65176223247291121</v>
      </c>
      <c r="AB38" s="1">
        <v>122.31796838955222</v>
      </c>
      <c r="AC38" s="1">
        <v>741.05235999814397</v>
      </c>
      <c r="AD38" s="1">
        <v>3.573251954356873</v>
      </c>
      <c r="AE38" s="1">
        <v>102.5484171173722</v>
      </c>
      <c r="AF38" s="1">
        <v>105.18221205823488</v>
      </c>
      <c r="AG38" s="1">
        <v>0.14049739880251214</v>
      </c>
      <c r="AH38" s="1">
        <v>13.142967310976106</v>
      </c>
      <c r="AI38" s="1">
        <v>0.29109324588374247</v>
      </c>
      <c r="AJ38" s="1">
        <v>513.84996074262597</v>
      </c>
      <c r="AK38" s="1">
        <v>102.81997975008272</v>
      </c>
      <c r="AL38" s="1">
        <v>0.33036930905626138</v>
      </c>
      <c r="AM38" s="1">
        <v>5.5858335940545389</v>
      </c>
      <c r="AN38" s="1">
        <v>0.18048985475579707</v>
      </c>
    </row>
    <row r="39" spans="1:40" x14ac:dyDescent="0.2">
      <c r="A39" s="1">
        <v>37</v>
      </c>
      <c r="B39" t="s">
        <v>77</v>
      </c>
      <c r="C39" s="1">
        <v>4.4838176375960872</v>
      </c>
      <c r="D39" s="1">
        <v>-0.17274674741251372</v>
      </c>
      <c r="E39" s="1">
        <v>0.33745040155147371</v>
      </c>
      <c r="F39" s="1">
        <v>1.1531315006060383</v>
      </c>
      <c r="G39" s="1">
        <v>105.73450473063383</v>
      </c>
      <c r="H39" s="1">
        <v>2515.7430332145022</v>
      </c>
      <c r="I39" s="1">
        <v>22.874678647249656</v>
      </c>
      <c r="J39" s="1">
        <v>91.573466415239182</v>
      </c>
      <c r="K39" s="1">
        <v>276.21281271253292</v>
      </c>
      <c r="L39" s="1">
        <v>504.81916137559239</v>
      </c>
      <c r="M39" s="1">
        <v>106.95380941920742</v>
      </c>
      <c r="N39" s="1">
        <v>0.13227402174499706</v>
      </c>
      <c r="O39" s="1">
        <v>4.2256790868825718</v>
      </c>
      <c r="P39" s="1">
        <v>14.936106405768212</v>
      </c>
      <c r="Q39" s="1">
        <v>2389.3768288205856</v>
      </c>
      <c r="R39" s="1">
        <v>3010.8851950641711</v>
      </c>
      <c r="S39" s="1">
        <v>3054.7121332719198</v>
      </c>
      <c r="T39" s="1">
        <v>5.2118680593815068</v>
      </c>
      <c r="U39" s="1">
        <v>14.466781125469648</v>
      </c>
      <c r="V39" s="1">
        <v>45.97950616548188</v>
      </c>
      <c r="W39" s="1">
        <v>312.17432452627696</v>
      </c>
      <c r="X39" s="1">
        <v>105.27815994178566</v>
      </c>
      <c r="Y39" s="1">
        <v>102.87517427403787</v>
      </c>
      <c r="Z39" s="1">
        <v>1.4291252734964695</v>
      </c>
      <c r="AA39" s="1">
        <v>0.68713059666223464</v>
      </c>
      <c r="AB39" s="1">
        <v>135.46461413172852</v>
      </c>
      <c r="AC39" s="1">
        <v>825.08106704679915</v>
      </c>
      <c r="AD39" s="1">
        <v>3.7554760628874702</v>
      </c>
      <c r="AE39" s="1">
        <v>104.43218207059776</v>
      </c>
      <c r="AF39" s="1">
        <v>104.63026916724804</v>
      </c>
      <c r="AG39" s="1">
        <v>0.13170733399429788</v>
      </c>
      <c r="AH39" s="1">
        <v>14.736073971024942</v>
      </c>
      <c r="AI39" s="1">
        <v>0.32333083603403473</v>
      </c>
      <c r="AJ39" s="1">
        <v>572.00982720992886</v>
      </c>
      <c r="AK39" s="1">
        <v>103.72154528223045</v>
      </c>
      <c r="AL39" s="1">
        <v>0.37402385053447745</v>
      </c>
      <c r="AM39" s="1">
        <v>5.0648672909332646</v>
      </c>
      <c r="AN39" s="1">
        <v>0.18213032992594957</v>
      </c>
    </row>
    <row r="40" spans="1:40" x14ac:dyDescent="0.2">
      <c r="A40" s="1">
        <v>38</v>
      </c>
      <c r="B40" t="s">
        <v>78</v>
      </c>
      <c r="C40" s="1">
        <v>1.4498051439361164</v>
      </c>
      <c r="D40" s="1">
        <v>-1.3330273024933341</v>
      </c>
      <c r="E40" s="1">
        <v>0.36509590571265554</v>
      </c>
      <c r="F40" s="1">
        <v>1.2020770854680991</v>
      </c>
      <c r="G40" s="1">
        <v>108.38129100967285</v>
      </c>
      <c r="H40" s="1">
        <v>2525.4254014002904</v>
      </c>
      <c r="I40" s="1">
        <v>23.610177380073107</v>
      </c>
      <c r="J40" s="1">
        <v>102.44534673174822</v>
      </c>
      <c r="K40" s="1">
        <v>283.55659628272093</v>
      </c>
      <c r="L40" s="1">
        <v>521.87377284943557</v>
      </c>
      <c r="M40" s="1">
        <v>105.657750110452</v>
      </c>
      <c r="N40" s="1">
        <v>0.13437645728441303</v>
      </c>
      <c r="O40" s="1">
        <v>4.5774125304632278</v>
      </c>
      <c r="P40" s="1">
        <v>15.961418187332677</v>
      </c>
      <c r="Q40" s="1">
        <v>2458.3776764605632</v>
      </c>
      <c r="R40" s="1">
        <v>3194.6913807464962</v>
      </c>
      <c r="S40" s="1">
        <v>2737.3618252711913</v>
      </c>
      <c r="T40" s="1">
        <v>5.4303568085486971</v>
      </c>
      <c r="U40" s="1">
        <v>19.919054234988224</v>
      </c>
      <c r="V40" s="1">
        <v>47.364855692853318</v>
      </c>
      <c r="W40" s="1">
        <v>359.79192588128791</v>
      </c>
      <c r="X40" s="1">
        <v>103.57818503743435</v>
      </c>
      <c r="Y40" s="1">
        <v>103.79266506582104</v>
      </c>
      <c r="Z40" s="1">
        <v>1.6669719170269048</v>
      </c>
      <c r="AA40" s="1">
        <v>0.72429613641250468</v>
      </c>
      <c r="AB40" s="1">
        <v>139.05543139602742</v>
      </c>
      <c r="AC40" s="1">
        <v>848.15029402808091</v>
      </c>
      <c r="AD40" s="1">
        <v>3.7642924982190009</v>
      </c>
      <c r="AE40" s="1">
        <v>103.29668963532545</v>
      </c>
      <c r="AF40" s="1">
        <v>106.08074385862842</v>
      </c>
      <c r="AG40" s="1">
        <v>0.13657706103364653</v>
      </c>
      <c r="AH40" s="1">
        <v>14.824718371541945</v>
      </c>
      <c r="AI40" s="1">
        <v>0.36200034059895797</v>
      </c>
      <c r="AJ40" s="1">
        <v>590.19632023617191</v>
      </c>
      <c r="AK40" s="1">
        <v>102.53595949840872</v>
      </c>
      <c r="AL40" s="1">
        <v>0.36230315349047987</v>
      </c>
      <c r="AM40" s="1">
        <v>5.4020622806609193</v>
      </c>
      <c r="AN40" s="1">
        <v>0.1794859087663952</v>
      </c>
    </row>
    <row r="41" spans="1:40" x14ac:dyDescent="0.2">
      <c r="A41" s="1">
        <v>39</v>
      </c>
      <c r="B41" t="s">
        <v>79</v>
      </c>
      <c r="C41" s="1">
        <v>2.2780887978959719</v>
      </c>
      <c r="D41" s="1">
        <v>5.8182498395689126E-2</v>
      </c>
      <c r="E41" s="1">
        <v>0.21891917888481616</v>
      </c>
      <c r="F41" s="1">
        <v>0.7723806028455652</v>
      </c>
      <c r="G41" s="1">
        <v>72.205576125023285</v>
      </c>
      <c r="H41" s="1">
        <v>1351.5876451570844</v>
      </c>
      <c r="I41" s="1">
        <v>14.497703063788093</v>
      </c>
      <c r="J41" s="1">
        <v>64.388897662954136</v>
      </c>
      <c r="K41" s="1">
        <v>180.00205416223992</v>
      </c>
      <c r="L41" s="1">
        <v>332.02839456623332</v>
      </c>
      <c r="M41" s="1">
        <v>106.31663827860558</v>
      </c>
      <c r="N41" s="1">
        <v>8.8536239086733706E-2</v>
      </c>
      <c r="O41" s="1">
        <v>2.6278168700664302</v>
      </c>
      <c r="P41" s="1">
        <v>10.6793722138109</v>
      </c>
      <c r="Q41" s="1">
        <v>1566.5709416512136</v>
      </c>
      <c r="R41" s="1">
        <v>2205.3918985503915</v>
      </c>
      <c r="S41" s="1">
        <v>2116.103055538737</v>
      </c>
      <c r="T41" s="1">
        <v>3.4241129075167893</v>
      </c>
      <c r="U41" s="1">
        <v>9.6596740687631222</v>
      </c>
      <c r="V41" s="1">
        <v>29.616249407099922</v>
      </c>
      <c r="W41" s="1">
        <v>193.73140506669813</v>
      </c>
      <c r="X41" s="1">
        <v>100.37441669790712</v>
      </c>
      <c r="Y41" s="1">
        <v>100.19153466528492</v>
      </c>
      <c r="Z41" s="1">
        <v>0.84020609528395995</v>
      </c>
      <c r="AA41" s="1">
        <v>0.44143747196572636</v>
      </c>
      <c r="AB41" s="1">
        <v>90.494752808582135</v>
      </c>
      <c r="AC41" s="1">
        <v>549.84728408081423</v>
      </c>
      <c r="AD41" s="1">
        <v>2.5974344841902224</v>
      </c>
      <c r="AE41" s="1">
        <v>98.827260349664641</v>
      </c>
      <c r="AF41" s="1">
        <v>101.81199103331977</v>
      </c>
      <c r="AG41" s="1">
        <v>0.10907670073086552</v>
      </c>
      <c r="AH41" s="1">
        <v>9.2405778260323856</v>
      </c>
      <c r="AI41" s="1">
        <v>0.20653135942143297</v>
      </c>
      <c r="AJ41" s="1">
        <v>379.78793724154974</v>
      </c>
      <c r="AK41" s="1">
        <v>100.16808295847841</v>
      </c>
      <c r="AL41" s="1">
        <v>0.20971814373554418</v>
      </c>
      <c r="AM41" s="1">
        <v>3.2609536133652894</v>
      </c>
      <c r="AN41" s="1">
        <v>9.5960329719465873E-2</v>
      </c>
    </row>
    <row r="42" spans="1:40" x14ac:dyDescent="0.2">
      <c r="A42" s="1">
        <v>40</v>
      </c>
      <c r="B42" t="s">
        <v>80</v>
      </c>
      <c r="C42" s="1">
        <v>2.1196531618443846</v>
      </c>
      <c r="D42" s="1">
        <v>-1.7968883361157529E-2</v>
      </c>
      <c r="E42" s="1">
        <v>0.20937578024507186</v>
      </c>
      <c r="F42" s="1">
        <v>0.72580319365919788</v>
      </c>
      <c r="G42" s="1">
        <v>68.024813604617222</v>
      </c>
      <c r="H42" s="1">
        <v>1409.2541977381361</v>
      </c>
      <c r="I42" s="1">
        <v>13.868314014163369</v>
      </c>
      <c r="J42" s="1">
        <v>62.520799819995297</v>
      </c>
      <c r="K42" s="1">
        <v>169.37320853896267</v>
      </c>
      <c r="L42" s="1">
        <v>313.21993741262963</v>
      </c>
      <c r="M42" s="1">
        <v>108.06764115846516</v>
      </c>
      <c r="N42" s="1">
        <v>8.3264374821113804E-2</v>
      </c>
      <c r="O42" s="1">
        <v>2.5495741208086748</v>
      </c>
      <c r="P42" s="1">
        <v>11.030888393872956</v>
      </c>
      <c r="Q42" s="1">
        <v>1473.6272719569474</v>
      </c>
      <c r="R42" s="1">
        <v>2078.9454462702715</v>
      </c>
      <c r="S42" s="1">
        <v>1988.2528706846517</v>
      </c>
      <c r="T42" s="1">
        <v>3.271094779766158</v>
      </c>
      <c r="U42" s="1">
        <v>9.0798214335038523</v>
      </c>
      <c r="V42" s="1">
        <v>27.913200243284862</v>
      </c>
      <c r="W42" s="1">
        <v>182.40710819641768</v>
      </c>
      <c r="X42" s="1">
        <v>101.62188315786337</v>
      </c>
      <c r="Y42" s="1">
        <v>101.68756985256073</v>
      </c>
      <c r="Z42" s="1">
        <v>0.79644663832265883</v>
      </c>
      <c r="AA42" s="1">
        <v>0.43225446089618635</v>
      </c>
      <c r="AB42" s="1">
        <v>85.108232136706334</v>
      </c>
      <c r="AC42" s="1">
        <v>517.4927480277197</v>
      </c>
      <c r="AD42" s="1">
        <v>2.5152902400836417</v>
      </c>
      <c r="AE42" s="1">
        <v>101.18406993604539</v>
      </c>
      <c r="AF42" s="1">
        <v>103.02674716724231</v>
      </c>
      <c r="AG42" s="1">
        <v>9.3567520937501425E-2</v>
      </c>
      <c r="AH42" s="1">
        <v>8.6462347460342635</v>
      </c>
      <c r="AI42" s="1">
        <v>0.19530993453618894</v>
      </c>
      <c r="AJ42" s="1">
        <v>357.70649568740157</v>
      </c>
      <c r="AK42" s="1">
        <v>101.83315033633086</v>
      </c>
      <c r="AL42" s="1">
        <v>0.20084629735071252</v>
      </c>
      <c r="AM42" s="1">
        <v>2.9948163616667829</v>
      </c>
      <c r="AN42" s="1">
        <v>9.3047539017587402E-2</v>
      </c>
    </row>
    <row r="43" spans="1:40" x14ac:dyDescent="0.2">
      <c r="A43" s="1">
        <v>41</v>
      </c>
      <c r="B43" t="s">
        <v>81</v>
      </c>
      <c r="C43" s="1">
        <v>2.3826244345327119</v>
      </c>
      <c r="D43" s="1">
        <v>0.32434752932834648</v>
      </c>
      <c r="E43" s="1">
        <v>0.27407398660774379</v>
      </c>
      <c r="F43" s="1">
        <v>0.89219937905967184</v>
      </c>
      <c r="G43" s="1">
        <v>88.728135059642611</v>
      </c>
      <c r="H43" s="1">
        <v>1603.9134913150269</v>
      </c>
      <c r="I43" s="1">
        <v>18.450796988047497</v>
      </c>
      <c r="J43" s="1">
        <v>82.221379416758339</v>
      </c>
      <c r="K43" s="1">
        <v>223.27384189247948</v>
      </c>
      <c r="L43" s="1">
        <v>413.78354734789855</v>
      </c>
      <c r="M43" s="1">
        <v>109.79888798616291</v>
      </c>
      <c r="N43" s="1">
        <v>0.10915725701518729</v>
      </c>
      <c r="O43" s="1">
        <v>3.0315512885657458</v>
      </c>
      <c r="P43" s="1">
        <v>11.357205780874846</v>
      </c>
      <c r="Q43" s="1">
        <v>1931.9374744034246</v>
      </c>
      <c r="R43" s="1">
        <v>2640.1444744037371</v>
      </c>
      <c r="S43" s="1">
        <v>2521.9882203920429</v>
      </c>
      <c r="T43" s="1">
        <v>4.2656380821413551</v>
      </c>
      <c r="U43" s="1">
        <v>11.636913450773632</v>
      </c>
      <c r="V43" s="1">
        <v>39.635694231182519</v>
      </c>
      <c r="W43" s="1">
        <v>230.65111896134584</v>
      </c>
      <c r="X43" s="1">
        <v>103.67527578875706</v>
      </c>
      <c r="Y43" s="1">
        <v>102.77277031684606</v>
      </c>
      <c r="Z43" s="1">
        <v>1.0868064195343503</v>
      </c>
      <c r="AA43" s="1">
        <v>0.53230616661819696</v>
      </c>
      <c r="AB43" s="1">
        <v>111.17514172586519</v>
      </c>
      <c r="AC43" s="1">
        <v>680.24803048070112</v>
      </c>
      <c r="AD43" s="1">
        <v>3.226201957931166</v>
      </c>
      <c r="AE43" s="1">
        <v>100.82264788472594</v>
      </c>
      <c r="AF43" s="1">
        <v>104.21811430099508</v>
      </c>
      <c r="AG43" s="1">
        <v>0.10940286178390028</v>
      </c>
      <c r="AH43" s="1">
        <v>11.511998397511114</v>
      </c>
      <c r="AI43" s="1">
        <v>0.24523935239292638</v>
      </c>
      <c r="AJ43" s="1">
        <v>474.60577018619432</v>
      </c>
      <c r="AK43" s="1">
        <v>102.17710390984325</v>
      </c>
      <c r="AL43" s="1">
        <v>0.26067634748163698</v>
      </c>
      <c r="AM43" s="1">
        <v>3.9530829620154275</v>
      </c>
      <c r="AN43" s="1">
        <v>0.10588070388241751</v>
      </c>
    </row>
    <row r="44" spans="1:40" x14ac:dyDescent="0.2">
      <c r="A44" s="1">
        <v>42</v>
      </c>
      <c r="B44" t="s">
        <v>82</v>
      </c>
      <c r="C44" s="1">
        <v>3.5094153216153918</v>
      </c>
      <c r="D44" s="1">
        <v>-4.1979276687259044E-2</v>
      </c>
      <c r="E44" s="1">
        <v>0.30101133624668069</v>
      </c>
      <c r="F44" s="1">
        <v>1.0245851687602234</v>
      </c>
      <c r="G44" s="1">
        <v>101.8916937437201</v>
      </c>
      <c r="H44" s="1">
        <v>2224.6855852383701</v>
      </c>
      <c r="I44" s="1">
        <v>21.196308944538654</v>
      </c>
      <c r="J44" s="1">
        <v>92.077003433063325</v>
      </c>
      <c r="K44" s="1">
        <v>256.29517742146925</v>
      </c>
      <c r="L44" s="1">
        <v>474.37448564265674</v>
      </c>
      <c r="M44" s="1">
        <v>110.47519070503652</v>
      </c>
      <c r="N44" s="1">
        <v>0.12215078369952537</v>
      </c>
      <c r="O44" s="1">
        <v>4.1616152734469907</v>
      </c>
      <c r="P44" s="1">
        <v>14.692623424185319</v>
      </c>
      <c r="Q44" s="1">
        <v>2234.4741612126386</v>
      </c>
      <c r="R44" s="1">
        <v>2992.6834618992684</v>
      </c>
      <c r="S44" s="1">
        <v>2856.4467230920804</v>
      </c>
      <c r="T44" s="1">
        <v>4.9439944872369361</v>
      </c>
      <c r="U44" s="1">
        <v>13.518515636939856</v>
      </c>
      <c r="V44" s="1">
        <v>45.20974406312569</v>
      </c>
      <c r="W44" s="1">
        <v>264.6329194962363</v>
      </c>
      <c r="X44" s="1">
        <v>101.85604900613616</v>
      </c>
      <c r="Y44" s="1">
        <v>103.38608793795481</v>
      </c>
      <c r="Z44" s="1">
        <v>1.295374734300309</v>
      </c>
      <c r="AA44" s="1">
        <v>0.62638820410715235</v>
      </c>
      <c r="AB44" s="1">
        <v>130.29360867586701</v>
      </c>
      <c r="AC44" s="1">
        <v>789.27932663581089</v>
      </c>
      <c r="AD44" s="1">
        <v>3.6727110184311567</v>
      </c>
      <c r="AE44" s="1">
        <v>100.71509079149581</v>
      </c>
      <c r="AF44" s="1">
        <v>104.07774519711192</v>
      </c>
      <c r="AG44" s="1">
        <v>0.1352560998635654</v>
      </c>
      <c r="AH44" s="1">
        <v>13.245865887465577</v>
      </c>
      <c r="AI44" s="1">
        <v>0.29836682097318573</v>
      </c>
      <c r="AJ44" s="1">
        <v>544.88276049208298</v>
      </c>
      <c r="AK44" s="1">
        <v>100.83762430431813</v>
      </c>
      <c r="AL44" s="1">
        <v>0.29856676857872438</v>
      </c>
      <c r="AM44" s="1">
        <v>4.5749779898217593</v>
      </c>
      <c r="AN44" s="1">
        <v>0.13029963088667393</v>
      </c>
    </row>
    <row r="45" spans="1:40" x14ac:dyDescent="0.2">
      <c r="A45" s="1">
        <v>43</v>
      </c>
      <c r="B45" t="s">
        <v>83</v>
      </c>
      <c r="C45" s="1">
        <v>7.0111606454320334</v>
      </c>
      <c r="D45" s="1">
        <v>-5.5482207593578158E-2</v>
      </c>
      <c r="E45" s="1">
        <v>0.54658203963178997</v>
      </c>
      <c r="F45" s="1">
        <v>37.124345609335272</v>
      </c>
      <c r="G45" s="1">
        <v>30.652786862352428</v>
      </c>
      <c r="H45" s="1">
        <v>43.396866372198311</v>
      </c>
      <c r="I45" s="1">
        <v>104.62237564583707</v>
      </c>
      <c r="J45" s="1">
        <v>52.439301703172212</v>
      </c>
      <c r="K45" s="1">
        <v>653.76605078543423</v>
      </c>
      <c r="L45" s="1">
        <v>210.76287800655894</v>
      </c>
      <c r="M45" s="1">
        <v>108.0873149026857</v>
      </c>
      <c r="N45" s="1">
        <v>5.2554094347159019E-2</v>
      </c>
      <c r="O45" s="1">
        <v>0.18954139209680101</v>
      </c>
      <c r="P45" s="1">
        <v>0.34086701272537751</v>
      </c>
      <c r="Q45" s="1">
        <v>148.05216852842597</v>
      </c>
      <c r="R45" s="1">
        <v>598.00595849144804</v>
      </c>
      <c r="S45" s="1">
        <v>613.35586374443039</v>
      </c>
      <c r="T45" s="1">
        <v>6.076750657933469E-2</v>
      </c>
      <c r="U45" s="1">
        <v>1.2512327774812384</v>
      </c>
      <c r="V45" s="1">
        <v>36.37061076966738</v>
      </c>
      <c r="W45" s="1">
        <v>233.52530828166886</v>
      </c>
      <c r="X45" s="1">
        <v>100.34915011607065</v>
      </c>
      <c r="Y45" s="1">
        <v>101.37753094699299</v>
      </c>
      <c r="Z45" s="1">
        <v>0.18491107645303537</v>
      </c>
      <c r="AA45" s="1">
        <v>1.9041410596909929E-2</v>
      </c>
      <c r="AB45" s="1">
        <v>37.371295218209887</v>
      </c>
      <c r="AC45" s="1">
        <v>42.03444727953196</v>
      </c>
      <c r="AD45" s="1">
        <v>30.53781314272938</v>
      </c>
      <c r="AE45" s="1">
        <v>98.484941877032171</v>
      </c>
      <c r="AF45" s="1">
        <v>101.1049084575868</v>
      </c>
      <c r="AG45" s="1">
        <v>1.8106582841008384E-2</v>
      </c>
      <c r="AH45" s="1">
        <v>0.10505218048697602</v>
      </c>
      <c r="AI45" s="1">
        <v>0.61871890029415066</v>
      </c>
      <c r="AJ45" s="1">
        <v>2.4341054066531909</v>
      </c>
      <c r="AK45" s="1">
        <v>99.924606034746645</v>
      </c>
      <c r="AL45" s="1">
        <v>9.3490502266438361E-2</v>
      </c>
      <c r="AM45" s="1">
        <v>0.28118392274390341</v>
      </c>
      <c r="AN45" s="1">
        <v>4.7035149695531173E-3</v>
      </c>
    </row>
    <row r="46" spans="1:40" x14ac:dyDescent="0.2">
      <c r="A46" s="1">
        <v>44</v>
      </c>
      <c r="B46" t="s">
        <v>84</v>
      </c>
      <c r="C46" s="1">
        <v>8.759963224302469</v>
      </c>
      <c r="D46" s="1">
        <v>-0.26660546049866685</v>
      </c>
      <c r="E46" s="1">
        <v>0.59352973129275</v>
      </c>
      <c r="F46" s="1">
        <v>49.240631413740779</v>
      </c>
      <c r="G46" s="1">
        <v>35.936992501199356</v>
      </c>
      <c r="H46" s="1">
        <v>31.406095070372093</v>
      </c>
      <c r="I46" s="1">
        <v>108.48007020877928</v>
      </c>
      <c r="J46" s="1">
        <v>55.609955929600545</v>
      </c>
      <c r="K46" s="1">
        <v>726.92319607573211</v>
      </c>
      <c r="L46" s="1">
        <v>217.97598940350076</v>
      </c>
      <c r="M46" s="1">
        <v>108.95501622067671</v>
      </c>
      <c r="N46" s="1">
        <v>5.3720363136757793E-2</v>
      </c>
      <c r="O46" s="1">
        <v>0.20064244454926056</v>
      </c>
      <c r="P46" s="1">
        <v>1.0625364422244583</v>
      </c>
      <c r="Q46" s="1">
        <v>183.91825557290221</v>
      </c>
      <c r="R46" s="1">
        <v>708.27805964792742</v>
      </c>
      <c r="S46" s="1">
        <v>729.55760219173328</v>
      </c>
      <c r="T46" s="1">
        <v>8.2520803257518552E-2</v>
      </c>
      <c r="U46" s="1">
        <v>1.077394287756442</v>
      </c>
      <c r="V46" s="1">
        <v>39.092411195120448</v>
      </c>
      <c r="W46" s="1">
        <v>277.70266278674666</v>
      </c>
      <c r="X46" s="1">
        <v>100.24832624407782</v>
      </c>
      <c r="Y46" s="1">
        <v>101.87224494296647</v>
      </c>
      <c r="Z46" s="1">
        <v>9.5922603413823596E-2</v>
      </c>
      <c r="AA46" s="1">
        <v>7.4753105019033247E-2</v>
      </c>
      <c r="AB46" s="1">
        <v>40.638948945493709</v>
      </c>
      <c r="AC46" s="1">
        <v>43.644785271871719</v>
      </c>
      <c r="AD46" s="1">
        <v>36.199377577970374</v>
      </c>
      <c r="AE46" s="1">
        <v>97.963209859915239</v>
      </c>
      <c r="AF46" s="1">
        <v>100.9982124261756</v>
      </c>
      <c r="AG46" s="1">
        <v>9.2117781735003203E-3</v>
      </c>
      <c r="AH46" s="1">
        <v>0.12534020243122124</v>
      </c>
      <c r="AI46" s="1">
        <v>1.0882561936761335</v>
      </c>
      <c r="AJ46" s="1">
        <v>2.0608692159957309</v>
      </c>
      <c r="AK46" s="1">
        <v>99.60351446980745</v>
      </c>
      <c r="AL46" s="1">
        <v>9.820247677002833E-2</v>
      </c>
      <c r="AM46" s="1">
        <v>0.21501354799208011</v>
      </c>
      <c r="AN46" s="1">
        <v>4.0941553580306203E-3</v>
      </c>
    </row>
    <row r="47" spans="1:40" x14ac:dyDescent="0.2">
      <c r="A47" s="1">
        <v>45</v>
      </c>
      <c r="B47" t="s">
        <v>85</v>
      </c>
      <c r="C47" s="1">
        <v>5.4536860930347837</v>
      </c>
      <c r="D47" s="1">
        <v>1.0652049520297215E-2</v>
      </c>
      <c r="E47" s="1">
        <v>0.5283447524472481</v>
      </c>
      <c r="F47" s="1">
        <v>32.507028083448624</v>
      </c>
      <c r="G47" s="1">
        <v>30.086189915370721</v>
      </c>
      <c r="H47" s="1">
        <v>28.447783865506644</v>
      </c>
      <c r="I47" s="1">
        <v>89.673539454278355</v>
      </c>
      <c r="J47" s="1">
        <v>46.835741352115235</v>
      </c>
      <c r="K47" s="1">
        <v>671.40828337658934</v>
      </c>
      <c r="L47" s="1">
        <v>197.79594541062556</v>
      </c>
      <c r="M47" s="1">
        <v>110.30931566225316</v>
      </c>
      <c r="N47" s="1">
        <v>4.9457169311070942E-2</v>
      </c>
      <c r="O47" s="1">
        <v>0.17762078554355032</v>
      </c>
      <c r="P47" s="1">
        <v>0.21863077723756655</v>
      </c>
      <c r="Q47" s="1">
        <v>155.42988260286219</v>
      </c>
      <c r="R47" s="1">
        <v>561.20421368877192</v>
      </c>
      <c r="S47" s="1">
        <v>575.9271252831594</v>
      </c>
      <c r="T47" s="1">
        <v>4.4803251821157922E-2</v>
      </c>
      <c r="U47" s="1">
        <v>0.55638852366304847</v>
      </c>
      <c r="V47" s="1">
        <v>31.638174390161165</v>
      </c>
      <c r="W47" s="1">
        <v>235.73042777782459</v>
      </c>
      <c r="X47" s="1">
        <v>102.00888577203933</v>
      </c>
      <c r="Y47" s="1">
        <v>103.5813195703019</v>
      </c>
      <c r="Z47" s="1">
        <v>0.15461501489900609</v>
      </c>
      <c r="AA47" s="1">
        <v>2.2557238643986538E-2</v>
      </c>
      <c r="AB47" s="1">
        <v>31.200668384940982</v>
      </c>
      <c r="AC47" s="1">
        <v>37.06767361893516</v>
      </c>
      <c r="AD47" s="1">
        <v>29.370457662642373</v>
      </c>
      <c r="AE47" s="1">
        <v>99.253832849241803</v>
      </c>
      <c r="AF47" s="1">
        <v>102.46330121190947</v>
      </c>
      <c r="AG47" s="1">
        <v>-4.1999743015390736E-3</v>
      </c>
      <c r="AH47" s="1">
        <v>0.13841058854461952</v>
      </c>
      <c r="AI47" s="1">
        <v>0.55556518177683878</v>
      </c>
      <c r="AJ47" s="1">
        <v>2.4607033282999926</v>
      </c>
      <c r="AK47" s="1">
        <v>99.906638617602695</v>
      </c>
      <c r="AL47" s="1">
        <v>7.6664898102813017E-2</v>
      </c>
      <c r="AM47" s="1">
        <v>0.37463942539964207</v>
      </c>
      <c r="AN47" s="1">
        <v>4.2502944429387542E-3</v>
      </c>
    </row>
    <row r="48" spans="1:40" x14ac:dyDescent="0.2">
      <c r="A48" s="1">
        <v>46</v>
      </c>
      <c r="B48" t="s">
        <v>86</v>
      </c>
      <c r="C48" s="1">
        <v>8.160944767742075</v>
      </c>
      <c r="D48" s="1">
        <v>-0.19751734288704736</v>
      </c>
      <c r="E48" s="1">
        <v>0.6015741057592614</v>
      </c>
      <c r="F48" s="1">
        <v>40.778677041727683</v>
      </c>
      <c r="G48" s="1">
        <v>34.504210169118885</v>
      </c>
      <c r="H48" s="1">
        <v>25.567690720950427</v>
      </c>
      <c r="I48" s="1">
        <v>90.827793142585961</v>
      </c>
      <c r="J48" s="1">
        <v>58.199718114355555</v>
      </c>
      <c r="K48" s="1">
        <v>631.46900973749246</v>
      </c>
      <c r="L48" s="1">
        <v>201.23039419005309</v>
      </c>
      <c r="M48" s="1">
        <v>110.07011648992129</v>
      </c>
      <c r="N48" s="1">
        <v>4.9665375801384887E-2</v>
      </c>
      <c r="O48" s="1">
        <v>0.20534444954566186</v>
      </c>
      <c r="P48" s="1">
        <v>0.39146830626471701</v>
      </c>
      <c r="Q48" s="1">
        <v>154.3529805257879</v>
      </c>
      <c r="R48" s="1">
        <v>753.02057796920246</v>
      </c>
      <c r="S48" s="1">
        <v>775.66589313427824</v>
      </c>
      <c r="T48" s="1">
        <v>7.4819479695462029E-2</v>
      </c>
      <c r="U48" s="1">
        <v>2.3994758106945091</v>
      </c>
      <c r="V48" s="1">
        <v>40.836844204209207</v>
      </c>
      <c r="W48" s="1">
        <v>256.45165957275481</v>
      </c>
      <c r="X48" s="1">
        <v>103.12836058864478</v>
      </c>
      <c r="Y48" s="1">
        <v>104.47522636277392</v>
      </c>
      <c r="Z48" s="1">
        <v>0.15426836630279356</v>
      </c>
      <c r="AA48" s="1">
        <v>2.680487581293815E-2</v>
      </c>
      <c r="AB48" s="1">
        <v>31.722383615701446</v>
      </c>
      <c r="AC48" s="1">
        <v>37.902506804365288</v>
      </c>
      <c r="AD48" s="1">
        <v>32.254795705297482</v>
      </c>
      <c r="AE48" s="1">
        <v>99.189710861713365</v>
      </c>
      <c r="AF48" s="1">
        <v>103.21627092010364</v>
      </c>
      <c r="AG48" s="1">
        <v>1.5413185407105409E-3</v>
      </c>
      <c r="AH48" s="1">
        <v>7.3290250722120587E-2</v>
      </c>
      <c r="AI48" s="1">
        <v>0.53009118932129362</v>
      </c>
      <c r="AJ48" s="1">
        <v>1.9037896603029711</v>
      </c>
      <c r="AK48" s="1">
        <v>100.0932429660251</v>
      </c>
      <c r="AL48" s="1">
        <v>7.6445411145863104E-2</v>
      </c>
      <c r="AM48" s="1">
        <v>0.17782047241811319</v>
      </c>
      <c r="AN48" s="1">
        <v>3.6133863848701341E-3</v>
      </c>
    </row>
    <row r="49" spans="1:40" x14ac:dyDescent="0.2">
      <c r="A49" s="1">
        <v>47</v>
      </c>
      <c r="B49" t="s">
        <v>87</v>
      </c>
      <c r="C49" s="1">
        <v>11.998600360136104</v>
      </c>
      <c r="D49" s="1">
        <v>-0.18108915020910499</v>
      </c>
      <c r="E49" s="1">
        <v>0.56840219415164295</v>
      </c>
      <c r="F49" s="1">
        <v>52.780641330040815</v>
      </c>
      <c r="G49" s="1">
        <v>36.647335080298937</v>
      </c>
      <c r="H49" s="1">
        <v>17.900441843695724</v>
      </c>
      <c r="I49" s="1">
        <v>90.248497581116922</v>
      </c>
      <c r="J49" s="1">
        <v>52.814126444519452</v>
      </c>
      <c r="K49" s="1">
        <v>617.53627199647656</v>
      </c>
      <c r="L49" s="1">
        <v>200.17680630556208</v>
      </c>
      <c r="M49" s="2">
        <v>112.11033698115669</v>
      </c>
      <c r="N49" s="1">
        <v>5.0214286830868426E-2</v>
      </c>
      <c r="O49" s="1">
        <v>0.19498881491314043</v>
      </c>
      <c r="P49" s="1">
        <v>0.38407974776666198</v>
      </c>
      <c r="Q49" s="1">
        <v>144.35915856534308</v>
      </c>
      <c r="R49" s="1">
        <v>586.90942861024178</v>
      </c>
      <c r="S49" s="1">
        <v>598.15769596269183</v>
      </c>
      <c r="T49" s="1">
        <v>8.7151598410995665E-2</v>
      </c>
      <c r="U49" s="1">
        <v>1.5984633426322721</v>
      </c>
      <c r="V49" s="1">
        <v>48.849938507850595</v>
      </c>
      <c r="W49" s="1">
        <v>249.42446009504263</v>
      </c>
      <c r="X49" s="1">
        <v>103.6608624338532</v>
      </c>
      <c r="Y49" s="1">
        <v>103.63239084802183</v>
      </c>
      <c r="Z49" s="1">
        <v>0.1513767735613635</v>
      </c>
      <c r="AA49" s="1">
        <v>2.7166387153424027E-2</v>
      </c>
      <c r="AB49" s="1">
        <v>39.749784606463152</v>
      </c>
      <c r="AC49" s="1">
        <v>40.308726050422969</v>
      </c>
      <c r="AD49" s="1">
        <v>31.598653504381463</v>
      </c>
      <c r="AE49" s="1">
        <v>100.40016298557197</v>
      </c>
      <c r="AF49" s="1">
        <v>102.24017170150232</v>
      </c>
      <c r="AG49" s="1">
        <v>-2.4237270632644489E-3</v>
      </c>
      <c r="AH49" s="1">
        <v>7.7879614982948597E-2</v>
      </c>
      <c r="AI49" s="1">
        <v>0.64747133278627145</v>
      </c>
      <c r="AJ49" s="1">
        <v>2.2383492704478578</v>
      </c>
      <c r="AK49" s="1">
        <v>100.81820749389284</v>
      </c>
      <c r="AL49" s="1">
        <v>8.9230106932734421E-2</v>
      </c>
      <c r="AM49" s="1">
        <v>0.73244739855294527</v>
      </c>
      <c r="AN49" s="1">
        <v>3.6247027446073511E-3</v>
      </c>
    </row>
    <row r="50" spans="1:40" x14ac:dyDescent="0.2">
      <c r="A50" s="1">
        <v>48</v>
      </c>
      <c r="B50" t="s">
        <v>88</v>
      </c>
      <c r="C50" s="1">
        <v>7.90680618257396</v>
      </c>
      <c r="D50" s="1">
        <v>-4.3838926517482571E-2</v>
      </c>
      <c r="E50" s="1">
        <v>0.61903130294373654</v>
      </c>
      <c r="F50" s="1">
        <v>31.892300539497285</v>
      </c>
      <c r="G50" s="1">
        <v>36.748387261722009</v>
      </c>
      <c r="H50" s="1">
        <v>24.789815564042289</v>
      </c>
      <c r="I50" s="1">
        <v>104.06446425416959</v>
      </c>
      <c r="J50" s="1">
        <v>52.748639141840101</v>
      </c>
      <c r="K50" s="1">
        <v>724.66499003956051</v>
      </c>
      <c r="L50" s="1">
        <v>211.87993723355098</v>
      </c>
      <c r="M50" s="2">
        <v>111.56499805868782</v>
      </c>
      <c r="N50" s="1">
        <v>5.2427978634831056E-2</v>
      </c>
      <c r="O50" s="1">
        <v>0.22830213881530537</v>
      </c>
      <c r="P50" s="1">
        <v>0.84377802592872042</v>
      </c>
      <c r="Q50" s="1">
        <v>151.11542858182676</v>
      </c>
      <c r="R50" s="1">
        <v>649.97589433308258</v>
      </c>
      <c r="S50" s="1">
        <v>668.16008291195465</v>
      </c>
      <c r="T50" s="1">
        <v>7.7072957604629441E-2</v>
      </c>
      <c r="U50" s="1">
        <v>1.6816007441524428</v>
      </c>
      <c r="V50" s="1">
        <v>40.263273901214838</v>
      </c>
      <c r="W50" s="1">
        <v>260.11773373544304</v>
      </c>
      <c r="X50" s="1">
        <v>102.11142383684903</v>
      </c>
      <c r="Y50" s="1">
        <v>103.5023598818964</v>
      </c>
      <c r="Z50" s="1">
        <v>0.21083478776650963</v>
      </c>
      <c r="AA50" s="1">
        <v>1.7644428974221006E-2</v>
      </c>
      <c r="AB50" s="1">
        <v>35.334351064821973</v>
      </c>
      <c r="AC50" s="1">
        <v>40.784974793232379</v>
      </c>
      <c r="AD50" s="1">
        <v>30.158937046702096</v>
      </c>
      <c r="AE50" s="1">
        <v>99.68633699079713</v>
      </c>
      <c r="AF50" s="1">
        <v>101.86463988412201</v>
      </c>
      <c r="AG50" s="1">
        <v>-3.090091220014953E-3</v>
      </c>
      <c r="AH50" s="1">
        <v>0.10240152627959255</v>
      </c>
      <c r="AI50" s="1">
        <v>0.84745922339414426</v>
      </c>
      <c r="AJ50" s="1">
        <v>2.4176712617446623</v>
      </c>
      <c r="AK50" s="1">
        <v>99.807367095020211</v>
      </c>
      <c r="AL50" s="1">
        <v>8.688041067063948E-2</v>
      </c>
      <c r="AM50" s="1">
        <v>0.19355507771309172</v>
      </c>
      <c r="AN50" s="1">
        <v>3.7518861179645356E-3</v>
      </c>
    </row>
    <row r="51" spans="1:40" x14ac:dyDescent="0.2">
      <c r="A51" s="1">
        <v>49</v>
      </c>
      <c r="B51" t="s">
        <v>89</v>
      </c>
      <c r="C51" s="1">
        <v>5.5428466310981248</v>
      </c>
      <c r="D51" s="1">
        <v>-0.13263073191392311</v>
      </c>
      <c r="E51" s="1">
        <v>0.63828786536417337</v>
      </c>
      <c r="F51" s="1">
        <v>31.081819258954727</v>
      </c>
      <c r="G51" s="1">
        <v>36.577365200860129</v>
      </c>
      <c r="H51" s="1">
        <v>39.079212601623802</v>
      </c>
      <c r="I51" s="1">
        <v>97.644670064981426</v>
      </c>
      <c r="J51" s="1">
        <v>62.820563375405584</v>
      </c>
      <c r="K51" s="1">
        <v>683.64773536568703</v>
      </c>
      <c r="L51" s="1">
        <v>226.31237125853886</v>
      </c>
      <c r="M51" s="2">
        <v>113.87784505507351</v>
      </c>
      <c r="N51" s="1">
        <v>5.6429866997731649E-2</v>
      </c>
      <c r="O51" s="1">
        <v>0.28237094456098744</v>
      </c>
      <c r="P51" s="1">
        <v>0.36724344055943919</v>
      </c>
      <c r="Q51" s="1">
        <v>148.55761653910253</v>
      </c>
      <c r="R51" s="1">
        <v>748.82917335427965</v>
      </c>
      <c r="S51" s="1">
        <v>771.62780795812637</v>
      </c>
      <c r="T51" s="1">
        <v>7.526972863060391E-2</v>
      </c>
      <c r="U51" s="1">
        <v>1.0825867795742266</v>
      </c>
      <c r="V51" s="1">
        <v>42.121530543526873</v>
      </c>
      <c r="W51" s="1">
        <v>282.05439763581052</v>
      </c>
      <c r="X51" s="1">
        <v>103.81970557995301</v>
      </c>
      <c r="Y51" s="1">
        <v>104.43063780835855</v>
      </c>
      <c r="Z51" s="1">
        <v>0.19728962185662674</v>
      </c>
      <c r="AA51" s="1">
        <v>3.9797206721211502E-2</v>
      </c>
      <c r="AB51" s="1">
        <v>31.06287932650692</v>
      </c>
      <c r="AC51" s="1">
        <v>43.377577382333577</v>
      </c>
      <c r="AD51" s="1">
        <v>35.686381262146533</v>
      </c>
      <c r="AE51" s="1">
        <v>101.18195256459784</v>
      </c>
      <c r="AF51" s="1">
        <v>102.46637237109512</v>
      </c>
      <c r="AG51" s="1">
        <v>8.3738579822503958E-3</v>
      </c>
      <c r="AH51" s="1">
        <v>6.6932698447940184E-2</v>
      </c>
      <c r="AI51" s="1">
        <v>0.58958626874399245</v>
      </c>
      <c r="AJ51" s="1">
        <v>2.3318178599487429</v>
      </c>
      <c r="AK51" s="1">
        <v>100.45138865772684</v>
      </c>
      <c r="AL51" s="1">
        <v>7.3901922023547423E-2</v>
      </c>
      <c r="AM51" s="1">
        <v>0.23429575703031361</v>
      </c>
      <c r="AN51" s="1">
        <v>4.0930676785906053E-3</v>
      </c>
    </row>
    <row r="52" spans="1:40" x14ac:dyDescent="0.2">
      <c r="A52" s="1">
        <v>50</v>
      </c>
      <c r="B52" t="s">
        <v>90</v>
      </c>
      <c r="C52" s="1">
        <v>5.1037445183586261</v>
      </c>
      <c r="D52" s="1">
        <v>-3.2869632056971777E-2</v>
      </c>
      <c r="E52" s="1">
        <v>0.57577915165580984</v>
      </c>
      <c r="F52" s="1">
        <v>40.033250011849162</v>
      </c>
      <c r="G52" s="1">
        <v>29.874703834776426</v>
      </c>
      <c r="H52" s="1">
        <v>28.710637460916733</v>
      </c>
      <c r="I52" s="1">
        <v>91.115317270520563</v>
      </c>
      <c r="J52" s="1">
        <v>56.471707877335064</v>
      </c>
      <c r="K52" s="1">
        <v>622.48679229853803</v>
      </c>
      <c r="L52" s="1">
        <v>209.41124540450554</v>
      </c>
      <c r="M52" s="2">
        <v>114.26767652941022</v>
      </c>
      <c r="N52" s="1">
        <v>5.0963905226782992E-2</v>
      </c>
      <c r="O52" s="1">
        <v>0.1866192105063815</v>
      </c>
      <c r="P52" s="1">
        <v>7.9628634597975992E-2</v>
      </c>
      <c r="Q52" s="1">
        <v>144.65643504442602</v>
      </c>
      <c r="R52" s="1">
        <v>672.91972696682092</v>
      </c>
      <c r="S52" s="1">
        <v>690.32433161057224</v>
      </c>
      <c r="T52" s="1">
        <v>5.3470793690311817E-2</v>
      </c>
      <c r="U52" s="1">
        <v>0.75945018928892383</v>
      </c>
      <c r="V52" s="1">
        <v>36.077183133412397</v>
      </c>
      <c r="W52" s="1">
        <v>252.68295840064292</v>
      </c>
      <c r="X52" s="1">
        <v>105.35436621369729</v>
      </c>
      <c r="Y52" s="1">
        <v>107.1938652320067</v>
      </c>
      <c r="Z52" s="1">
        <v>0.1009512895102518</v>
      </c>
      <c r="AA52" s="1">
        <v>3.0498957012264676E-2</v>
      </c>
      <c r="AB52" s="1">
        <v>29.349874134538556</v>
      </c>
      <c r="AC52" s="1">
        <v>39.20980014788023</v>
      </c>
      <c r="AD52" s="1">
        <v>30.693319530627868</v>
      </c>
      <c r="AE52" s="1">
        <v>101.81284029680607</v>
      </c>
      <c r="AF52" s="1">
        <v>105.28778624687932</v>
      </c>
      <c r="AG52" s="1">
        <v>3.2714092182340986E-3</v>
      </c>
      <c r="AH52" s="1">
        <v>6.5938647434147429E-2</v>
      </c>
      <c r="AI52" s="1">
        <v>0.70745566206084165</v>
      </c>
      <c r="AJ52" s="1">
        <v>2.5309620284564489</v>
      </c>
      <c r="AK52" s="1">
        <v>100.87300858539146</v>
      </c>
      <c r="AL52" s="1">
        <v>7.5999736995470163E-2</v>
      </c>
      <c r="AM52" s="1">
        <v>0.32833543484040889</v>
      </c>
      <c r="AN52" s="1">
        <v>3.1042189915308264E-3</v>
      </c>
    </row>
    <row r="53" spans="1:40" x14ac:dyDescent="0.2">
      <c r="A53" s="1">
        <v>51</v>
      </c>
      <c r="B53" t="s">
        <v>91</v>
      </c>
      <c r="C53" s="1">
        <v>5.7838707548580688</v>
      </c>
      <c r="D53" s="1">
        <v>-6.8292919797700843E-2</v>
      </c>
      <c r="E53" s="1">
        <v>0.50165591733946091</v>
      </c>
      <c r="F53" s="1">
        <v>29.601239148284709</v>
      </c>
      <c r="G53" s="1">
        <v>28.997544524776998</v>
      </c>
      <c r="H53" s="1">
        <v>25.224769027413437</v>
      </c>
      <c r="I53" s="1">
        <v>84.04428184909753</v>
      </c>
      <c r="J53" s="1">
        <v>56.799702452317945</v>
      </c>
      <c r="K53" s="1">
        <v>602.98820408306131</v>
      </c>
      <c r="L53" s="1">
        <v>204.40012616916547</v>
      </c>
      <c r="M53" s="2">
        <v>114.71429382271175</v>
      </c>
      <c r="N53" s="1">
        <v>5.0150285357205254E-2</v>
      </c>
      <c r="O53" s="1">
        <v>0.20005768651790296</v>
      </c>
      <c r="P53" s="1">
        <v>0.18404507123323272</v>
      </c>
      <c r="Q53" s="1">
        <v>133.76530172353063</v>
      </c>
      <c r="R53" s="1">
        <v>660.30112610140179</v>
      </c>
      <c r="S53" s="1">
        <v>676.95531234021371</v>
      </c>
      <c r="T53" s="1">
        <v>5.4881556319199318E-2</v>
      </c>
      <c r="U53" s="1">
        <v>0.57424268423029867</v>
      </c>
      <c r="V53" s="1">
        <v>40.188426853288405</v>
      </c>
      <c r="W53" s="1">
        <v>232.50173215143698</v>
      </c>
      <c r="X53" s="1">
        <v>105.77836314868837</v>
      </c>
      <c r="Y53" s="1">
        <v>108.4687873270592</v>
      </c>
      <c r="Z53" s="1">
        <v>8.6009930585845357E-2</v>
      </c>
      <c r="AA53" s="1">
        <v>2.8248205459692574E-2</v>
      </c>
      <c r="AB53" s="1">
        <v>26.158537705444431</v>
      </c>
      <c r="AC53" s="1">
        <v>39.740767054647982</v>
      </c>
      <c r="AD53" s="1">
        <v>26.863037226470581</v>
      </c>
      <c r="AE53" s="1">
        <v>102.87889337909276</v>
      </c>
      <c r="AF53" s="1">
        <v>106.37336530601483</v>
      </c>
      <c r="AG53" s="1">
        <v>5.7159013474434993E-2</v>
      </c>
      <c r="AH53" s="1">
        <v>7.7485964386092662E-2</v>
      </c>
      <c r="AI53" s="1">
        <v>1.2005591229156094</v>
      </c>
      <c r="AJ53" s="1">
        <v>2.0657305458002031</v>
      </c>
      <c r="AK53" s="1">
        <v>101.91914749110138</v>
      </c>
      <c r="AL53" s="1">
        <v>6.5599260125676115E-2</v>
      </c>
      <c r="AM53" s="1">
        <v>0.19574275040139935</v>
      </c>
      <c r="AN53" s="1">
        <v>3.8404832317407451E-3</v>
      </c>
    </row>
    <row r="54" spans="1:40" x14ac:dyDescent="0.2">
      <c r="A54" s="1">
        <v>52</v>
      </c>
      <c r="B54" t="s">
        <v>92</v>
      </c>
      <c r="C54" s="1">
        <v>6.7898055145386023</v>
      </c>
      <c r="D54" s="1">
        <v>-5.3062687587178393E-2</v>
      </c>
      <c r="E54" s="1">
        <v>0.68124426579867192</v>
      </c>
      <c r="F54" s="1">
        <v>28.63912427561694</v>
      </c>
      <c r="G54" s="1">
        <v>30.683352913788308</v>
      </c>
      <c r="H54" s="1">
        <v>29.40954394933695</v>
      </c>
      <c r="I54" s="1">
        <v>88.202447161535929</v>
      </c>
      <c r="J54" s="1">
        <v>69.958362322543636</v>
      </c>
      <c r="K54" s="1">
        <v>594.87657225336886</v>
      </c>
      <c r="L54" s="1">
        <v>226.95907726138452</v>
      </c>
      <c r="M54" s="3">
        <v>115.69163418583331</v>
      </c>
      <c r="N54" s="1">
        <v>5.4977403592341635E-2</v>
      </c>
      <c r="O54" s="1">
        <v>0.23637051525442251</v>
      </c>
      <c r="P54" s="1">
        <v>7.5538222587286079E-3</v>
      </c>
      <c r="Q54" s="1">
        <v>137.20970917643373</v>
      </c>
      <c r="R54" s="1">
        <v>794.95817943390364</v>
      </c>
      <c r="S54" s="1">
        <v>811.81342421852366</v>
      </c>
      <c r="T54" s="1">
        <v>7.6017030095006405E-2</v>
      </c>
      <c r="U54" s="1">
        <v>0.55978615245810082</v>
      </c>
      <c r="V54" s="1">
        <v>45.657315417337607</v>
      </c>
      <c r="W54" s="1">
        <v>264.33773146674167</v>
      </c>
      <c r="X54" s="1">
        <v>106.94068242713625</v>
      </c>
      <c r="Y54" s="1">
        <v>107.50188857189967</v>
      </c>
      <c r="Z54" s="1">
        <v>0.12852314020349107</v>
      </c>
      <c r="AA54" s="1">
        <v>3.0904289711532359E-2</v>
      </c>
      <c r="AB54" s="1">
        <v>24.401704834096911</v>
      </c>
      <c r="AC54" s="1">
        <v>42.591606726504821</v>
      </c>
      <c r="AD54" s="1">
        <v>30.847452262181825</v>
      </c>
      <c r="AE54" s="1">
        <v>103.34351216768967</v>
      </c>
      <c r="AF54" s="1">
        <v>105.34661590955056</v>
      </c>
      <c r="AG54" s="1">
        <v>-1.4468969869604774E-3</v>
      </c>
      <c r="AH54" s="1">
        <v>8.9652367459052279E-2</v>
      </c>
      <c r="AI54" s="1">
        <v>0.53863524569973231</v>
      </c>
      <c r="AJ54" s="1">
        <v>2.2131852147003466</v>
      </c>
      <c r="AK54" s="1">
        <v>102.28293516060599</v>
      </c>
      <c r="AL54" s="1">
        <v>6.0412240826681729E-2</v>
      </c>
      <c r="AM54" s="1">
        <v>0.2336610364993961</v>
      </c>
      <c r="AN54" s="1">
        <v>2.7634275364394781E-3</v>
      </c>
    </row>
    <row r="55" spans="1:40" x14ac:dyDescent="0.2">
      <c r="A55" s="1">
        <v>53</v>
      </c>
      <c r="B55" t="s">
        <v>93</v>
      </c>
      <c r="C55" s="1">
        <v>7.1304809628060379</v>
      </c>
      <c r="D55" s="1">
        <v>-0.10115409612820778</v>
      </c>
      <c r="E55" s="1">
        <v>0.56678087777438779</v>
      </c>
      <c r="F55" s="1">
        <v>31.281845170803873</v>
      </c>
      <c r="G55" s="1">
        <v>32.489246208879258</v>
      </c>
      <c r="H55" s="1">
        <v>30.267474934182818</v>
      </c>
      <c r="I55" s="1">
        <v>104.20604547002677</v>
      </c>
      <c r="J55" s="1">
        <v>62.360601912971937</v>
      </c>
      <c r="K55" s="1">
        <v>688.66835115560468</v>
      </c>
      <c r="L55" s="1">
        <v>229.01786553735653</v>
      </c>
      <c r="M55" s="3">
        <v>116.03026432281088</v>
      </c>
      <c r="N55" s="1">
        <v>5.6548135305456361E-2</v>
      </c>
      <c r="O55" s="1">
        <v>0.22390381476916429</v>
      </c>
      <c r="P55" s="1">
        <v>0.26956495138536818</v>
      </c>
      <c r="Q55" s="1">
        <v>153.08550214373088</v>
      </c>
      <c r="R55" s="1">
        <v>768.27076769290591</v>
      </c>
      <c r="S55" s="1">
        <v>786.64277316081802</v>
      </c>
      <c r="T55" s="1">
        <v>7.5270188730966567E-2</v>
      </c>
      <c r="U55" s="1">
        <v>0.9114668204612546</v>
      </c>
      <c r="V55" s="1">
        <v>38.65754953832964</v>
      </c>
      <c r="W55" s="1">
        <v>248.12580576204886</v>
      </c>
      <c r="X55" s="1">
        <v>105.78284614729229</v>
      </c>
      <c r="Y55" s="1">
        <v>107.74026020138012</v>
      </c>
      <c r="Z55" s="1">
        <v>9.8920049109173888E-2</v>
      </c>
      <c r="AA55" s="1">
        <v>2.7675672174451754E-2</v>
      </c>
      <c r="AB55" s="1">
        <v>33.362561395204352</v>
      </c>
      <c r="AC55" s="1">
        <v>43.630114777912972</v>
      </c>
      <c r="AD55" s="1">
        <v>32.219986695338278</v>
      </c>
      <c r="AE55" s="1">
        <v>102.82678674836042</v>
      </c>
      <c r="AF55" s="1">
        <v>105.37290144075915</v>
      </c>
      <c r="AG55" s="1">
        <v>-6.0806189646135994E-3</v>
      </c>
      <c r="AH55" s="1">
        <v>9.1935278195369216E-2</v>
      </c>
      <c r="AI55" s="1">
        <v>0.64003115992462867</v>
      </c>
      <c r="AJ55" s="1">
        <v>2.1381885429087588</v>
      </c>
      <c r="AK55" s="1">
        <v>101.71319861770364</v>
      </c>
      <c r="AL55" s="1">
        <v>7.7968719537125489E-2</v>
      </c>
      <c r="AM55" s="1">
        <v>0.16523577215770494</v>
      </c>
      <c r="AN55" s="1">
        <v>3.2578454185506339E-3</v>
      </c>
    </row>
    <row r="56" spans="1:40" x14ac:dyDescent="0.2">
      <c r="A56" s="1">
        <v>54</v>
      </c>
      <c r="B56" t="s">
        <v>94</v>
      </c>
      <c r="C56" s="1">
        <v>6.0247489199482667</v>
      </c>
      <c r="D56" s="1">
        <v>-0.18454035301842847</v>
      </c>
      <c r="E56" s="1">
        <v>0.62456170825268609</v>
      </c>
      <c r="F56" s="1">
        <v>29.364409032874818</v>
      </c>
      <c r="G56" s="1">
        <v>30.071995519486006</v>
      </c>
      <c r="H56" s="1">
        <v>23.830875055344379</v>
      </c>
      <c r="I56" s="1">
        <v>101.2481688806681</v>
      </c>
      <c r="J56" s="1">
        <v>65.184947466359901</v>
      </c>
      <c r="K56" s="1">
        <v>619.31299960769536</v>
      </c>
      <c r="L56" s="1">
        <v>258.96266242514946</v>
      </c>
      <c r="M56" s="3">
        <v>116.5254636882533</v>
      </c>
      <c r="N56" s="1">
        <v>6.3170642458945367E-2</v>
      </c>
      <c r="O56" s="1">
        <v>0.32568262690706057</v>
      </c>
      <c r="P56" s="1">
        <v>0.31006375505584921</v>
      </c>
      <c r="Q56" s="1">
        <v>136.67164237253374</v>
      </c>
      <c r="R56" s="1">
        <v>842.6012752229658</v>
      </c>
      <c r="S56" s="1">
        <v>858.78258740528327</v>
      </c>
      <c r="T56" s="1">
        <v>0.20752808433436601</v>
      </c>
      <c r="U56" s="1">
        <v>0.42038645087807053</v>
      </c>
      <c r="V56" s="1">
        <v>38.780311790781923</v>
      </c>
      <c r="W56" s="1">
        <v>249.70544027165971</v>
      </c>
      <c r="X56" s="1">
        <v>106.87076118853516</v>
      </c>
      <c r="Y56" s="1">
        <v>108.76083314745922</v>
      </c>
      <c r="Z56" s="1">
        <v>0.11241428958075939</v>
      </c>
      <c r="AA56" s="1">
        <v>2.199638118947831E-2</v>
      </c>
      <c r="AB56" s="1">
        <v>27.386582262121646</v>
      </c>
      <c r="AC56" s="1">
        <v>47.655470546582698</v>
      </c>
      <c r="AD56" s="1">
        <v>29.907650517749222</v>
      </c>
      <c r="AE56" s="1">
        <v>102.944496934668</v>
      </c>
      <c r="AF56" s="1">
        <v>105.49381864287977</v>
      </c>
      <c r="AG56" s="1">
        <v>-4.479162994781509E-3</v>
      </c>
      <c r="AH56" s="1">
        <v>5.2372351306481074E-2</v>
      </c>
      <c r="AI56" s="1">
        <v>0.51216195743321979</v>
      </c>
      <c r="AJ56" s="1">
        <v>3.2963971204952731</v>
      </c>
      <c r="AK56" s="1">
        <v>101.0533179145994</v>
      </c>
      <c r="AL56" s="1">
        <v>6.9817896600395224E-2</v>
      </c>
      <c r="AM56" s="1">
        <v>0.18689643356482255</v>
      </c>
      <c r="AN56" s="1">
        <v>2.3450445621987959E-3</v>
      </c>
    </row>
    <row r="57" spans="1:40" x14ac:dyDescent="0.2">
      <c r="A57" s="1">
        <v>55</v>
      </c>
      <c r="B57" t="s">
        <v>95</v>
      </c>
      <c r="C57" s="1">
        <v>5.770737897911812</v>
      </c>
      <c r="D57" s="1">
        <v>-0.20079101907400115</v>
      </c>
      <c r="E57" s="1">
        <v>0.64276562580861085</v>
      </c>
      <c r="F57" s="1">
        <v>31.016566757679985</v>
      </c>
      <c r="G57" s="1">
        <v>25.439517626106323</v>
      </c>
      <c r="H57" s="1">
        <v>36.786217691458482</v>
      </c>
      <c r="I57" s="1">
        <v>92.415301623487878</v>
      </c>
      <c r="J57" s="1">
        <v>70.768145857852787</v>
      </c>
      <c r="K57" s="1">
        <v>618.60019196853671</v>
      </c>
      <c r="L57" s="1">
        <v>221.12892514973137</v>
      </c>
      <c r="M57" s="3">
        <v>116.53164257452295</v>
      </c>
      <c r="N57" s="1">
        <v>5.435621528820881E-2</v>
      </c>
      <c r="O57" s="1">
        <v>0.25457816201875294</v>
      </c>
      <c r="P57" s="1">
        <v>0.26026174995220208</v>
      </c>
      <c r="Q57" s="1">
        <v>140.09775854968711</v>
      </c>
      <c r="R57" s="1">
        <v>1055.0855672402954</v>
      </c>
      <c r="S57" s="1">
        <v>1073.8795460471417</v>
      </c>
      <c r="T57" s="1">
        <v>7.3987165022685875E-2</v>
      </c>
      <c r="U57" s="1">
        <v>0.79234696615853706</v>
      </c>
      <c r="V57" s="1">
        <v>43.752034538383441</v>
      </c>
      <c r="W57" s="1">
        <v>262.03162120357774</v>
      </c>
      <c r="X57" s="1">
        <v>107.30949838536679</v>
      </c>
      <c r="Y57" s="1">
        <v>109.09890937213318</v>
      </c>
      <c r="Z57" s="1">
        <v>0.11423382713992165</v>
      </c>
      <c r="AA57" s="1">
        <v>4.1508426618780507E-2</v>
      </c>
      <c r="AB57" s="1">
        <v>28.5338846685958</v>
      </c>
      <c r="AC57" s="1">
        <v>40.823502758806988</v>
      </c>
      <c r="AD57" s="1">
        <v>30.284747423822672</v>
      </c>
      <c r="AE57" s="1">
        <v>103.76775002750844</v>
      </c>
      <c r="AF57" s="1">
        <v>105.51264555048745</v>
      </c>
      <c r="AG57" s="1">
        <v>-4.2981443416282884E-3</v>
      </c>
      <c r="AH57" s="1">
        <v>5.4654732621448723E-2</v>
      </c>
      <c r="AI57" s="1">
        <v>0.39612062155658689</v>
      </c>
      <c r="AJ57" s="1">
        <v>3.6192754200586892</v>
      </c>
      <c r="AK57" s="1">
        <v>102.10052617124154</v>
      </c>
      <c r="AL57" s="1">
        <v>6.9125442588655633E-2</v>
      </c>
      <c r="AM57" s="1">
        <v>0.23057916112632393</v>
      </c>
      <c r="AN57" s="1">
        <v>2.6264855237071835E-3</v>
      </c>
    </row>
    <row r="58" spans="1:40" x14ac:dyDescent="0.2">
      <c r="A58" s="1">
        <v>56</v>
      </c>
      <c r="B58" t="s">
        <v>96</v>
      </c>
      <c r="C58" s="1">
        <v>7.464656996574381</v>
      </c>
      <c r="D58" s="1">
        <v>-0.11916470120428375</v>
      </c>
      <c r="E58" s="1">
        <v>0.60375687972520586</v>
      </c>
      <c r="F58" s="1">
        <v>25.516796122133556</v>
      </c>
      <c r="G58" s="1">
        <v>24.128442833292358</v>
      </c>
      <c r="H58" s="1">
        <v>36.439330470875497</v>
      </c>
      <c r="I58" s="1">
        <v>77.223573794840362</v>
      </c>
      <c r="J58" s="1">
        <v>61.646798599513907</v>
      </c>
      <c r="K58" s="1">
        <v>574.61392302608863</v>
      </c>
      <c r="L58" s="1">
        <v>235.97801446608651</v>
      </c>
      <c r="M58" s="3">
        <v>116.8935156231051</v>
      </c>
      <c r="N58" s="1">
        <v>5.7797332116625695E-2</v>
      </c>
      <c r="O58" s="1">
        <v>0.19948951771978463</v>
      </c>
      <c r="P58" s="1">
        <v>9.4317302569602648E-2</v>
      </c>
      <c r="Q58" s="1">
        <v>115.67505427577197</v>
      </c>
      <c r="R58" s="1">
        <v>852.76320733870307</v>
      </c>
      <c r="S58" s="1">
        <v>862.50506042726443</v>
      </c>
      <c r="T58" s="1">
        <v>5.9059166458275525E-2</v>
      </c>
      <c r="U58" s="1">
        <v>0.47000803174986489</v>
      </c>
      <c r="V58" s="1">
        <v>36.426706120396126</v>
      </c>
      <c r="W58" s="1">
        <v>252.99948948652167</v>
      </c>
      <c r="X58" s="1">
        <v>108.57711712821505</v>
      </c>
      <c r="Y58" s="1">
        <v>109.94928560176895</v>
      </c>
      <c r="Z58" s="1">
        <v>8.7066528049911024E-2</v>
      </c>
      <c r="AA58" s="1">
        <v>1.8667448337708618E-2</v>
      </c>
      <c r="AB58" s="1">
        <v>25.628911627473588</v>
      </c>
      <c r="AC58" s="1">
        <v>42.62703298070381</v>
      </c>
      <c r="AD58" s="1">
        <v>28.857541130341918</v>
      </c>
      <c r="AE58" s="1">
        <v>103.93473106978729</v>
      </c>
      <c r="AF58" s="1">
        <v>107.12326222076992</v>
      </c>
      <c r="AG58" s="1">
        <v>-3.8019409648751296E-3</v>
      </c>
      <c r="AH58" s="1">
        <v>5.8827992865957343E-2</v>
      </c>
      <c r="AI58" s="1">
        <v>0.62492128749876197</v>
      </c>
      <c r="AJ58" s="1">
        <v>2.3739695459731025</v>
      </c>
      <c r="AK58" s="1">
        <v>102.66038117389546</v>
      </c>
      <c r="AL58" s="1">
        <v>6.0079648333142804E-2</v>
      </c>
      <c r="AM58" s="1">
        <v>0.18399167089132284</v>
      </c>
      <c r="AN58" s="1">
        <v>2.4545531568436925E-3</v>
      </c>
    </row>
    <row r="59" spans="1:40" x14ac:dyDescent="0.2">
      <c r="A59" s="1">
        <v>57</v>
      </c>
      <c r="B59" t="s">
        <v>97</v>
      </c>
      <c r="C59" s="1">
        <v>5.3295997230423282</v>
      </c>
      <c r="D59" s="1">
        <v>0.35025600424001591</v>
      </c>
      <c r="E59" s="1">
        <v>0.63906572664423367</v>
      </c>
      <c r="F59" s="1">
        <v>27.280326802519596</v>
      </c>
      <c r="G59" s="1">
        <v>27.840521869414573</v>
      </c>
      <c r="H59" s="1">
        <v>28.593014422382854</v>
      </c>
      <c r="I59" s="1">
        <v>85.902134195257545</v>
      </c>
      <c r="J59" s="1">
        <v>64.497472659858133</v>
      </c>
      <c r="K59" s="1">
        <v>600.47045219035215</v>
      </c>
      <c r="L59" s="1">
        <v>221.41489412771224</v>
      </c>
      <c r="M59" s="3">
        <v>117.57120542512457</v>
      </c>
      <c r="N59" s="1">
        <v>5.5120213033358921E-2</v>
      </c>
      <c r="O59" s="1">
        <v>0.24309380912899115</v>
      </c>
      <c r="P59" s="1">
        <v>0.42606761815158312</v>
      </c>
      <c r="Q59" s="1">
        <v>128.25594650477825</v>
      </c>
      <c r="R59" s="1">
        <v>964.76756593434857</v>
      </c>
      <c r="S59" s="1">
        <v>977.15245479313262</v>
      </c>
      <c r="T59" s="1">
        <v>6.721870724156799E-2</v>
      </c>
      <c r="U59" s="1">
        <v>0.93362707578943782</v>
      </c>
      <c r="V59" s="1">
        <v>35.34294962685842</v>
      </c>
      <c r="W59" s="1">
        <v>242.13029084897073</v>
      </c>
      <c r="X59" s="1">
        <v>106.68271980481877</v>
      </c>
      <c r="Y59" s="1">
        <v>109.30877623017489</v>
      </c>
      <c r="Z59" s="1">
        <v>0.10348992086981824</v>
      </c>
      <c r="AA59" s="1">
        <v>3.1909992803021148E-2</v>
      </c>
      <c r="AB59" s="1">
        <v>25.564893367297863</v>
      </c>
      <c r="AC59" s="1">
        <v>38.87786294374331</v>
      </c>
      <c r="AD59" s="1">
        <v>32.423092268770205</v>
      </c>
      <c r="AE59" s="1">
        <v>104.50236681405443</v>
      </c>
      <c r="AF59" s="1">
        <v>106.34175190073485</v>
      </c>
      <c r="AG59" s="1">
        <v>-5.5147510396152703E-3</v>
      </c>
      <c r="AH59" s="1">
        <v>2.7801227074289343E-2</v>
      </c>
      <c r="AI59" s="1">
        <v>0.26008971754090165</v>
      </c>
      <c r="AJ59" s="1">
        <v>2.2145602569296559</v>
      </c>
      <c r="AK59" s="1">
        <v>101.99406365702968</v>
      </c>
      <c r="AL59" s="1">
        <v>5.9593068978857709E-2</v>
      </c>
      <c r="AM59" s="1">
        <v>0.18468812073939117</v>
      </c>
      <c r="AN59" s="1">
        <v>2.5283096029394257E-3</v>
      </c>
    </row>
    <row r="60" spans="1:40" x14ac:dyDescent="0.2">
      <c r="A60" s="1">
        <v>58</v>
      </c>
      <c r="B60" t="s">
        <v>98</v>
      </c>
      <c r="C60" s="1">
        <v>6.3799923528674976</v>
      </c>
      <c r="D60" s="1">
        <v>-0.20146587862928289</v>
      </c>
      <c r="E60" s="1">
        <v>0.64468715068461713</v>
      </c>
      <c r="F60" s="1">
        <v>26.120569549394034</v>
      </c>
      <c r="G60" s="1">
        <v>26.75946539798386</v>
      </c>
      <c r="H60" s="1">
        <v>50.883543407488609</v>
      </c>
      <c r="I60" s="1">
        <v>93.853217926425415</v>
      </c>
      <c r="J60" s="1">
        <v>66.740794500114646</v>
      </c>
      <c r="K60" s="1">
        <v>618.1930679905131</v>
      </c>
      <c r="L60" s="1">
        <v>239.53077062196061</v>
      </c>
      <c r="M60" s="3">
        <v>117.7718942651298</v>
      </c>
      <c r="N60" s="1">
        <v>5.9876340870030999E-2</v>
      </c>
      <c r="O60" s="1">
        <v>0.23088805409856697</v>
      </c>
      <c r="P60" s="1">
        <v>0.14586041630181285</v>
      </c>
      <c r="Q60" s="1">
        <v>129.35996874995374</v>
      </c>
      <c r="R60" s="1">
        <v>801.43032216358336</v>
      </c>
      <c r="S60" s="1">
        <v>825.38782069876413</v>
      </c>
      <c r="T60" s="1">
        <v>6.3401319466696027E-2</v>
      </c>
      <c r="U60" s="1">
        <v>0.56979452439784406</v>
      </c>
      <c r="V60" s="1">
        <v>41.637895118226375</v>
      </c>
      <c r="W60" s="1">
        <v>260.00074820791866</v>
      </c>
      <c r="X60" s="1">
        <v>107.63191284798258</v>
      </c>
      <c r="Y60" s="1">
        <v>110.09516583206903</v>
      </c>
      <c r="Z60" s="1">
        <v>0.11589304139884414</v>
      </c>
      <c r="AA60" s="1">
        <v>3.7805601190976111E-2</v>
      </c>
      <c r="AB60" s="1">
        <v>27.716045180908736</v>
      </c>
      <c r="AC60" s="1">
        <v>44.267345548526961</v>
      </c>
      <c r="AD60" s="1">
        <v>30.29423083887686</v>
      </c>
      <c r="AE60" s="1">
        <v>104.26704313790721</v>
      </c>
      <c r="AF60" s="1">
        <v>106.50955677964321</v>
      </c>
      <c r="AG60" s="1">
        <v>-2.4786478851486957E-3</v>
      </c>
      <c r="AH60" s="1">
        <v>5.2453386989270531E-2</v>
      </c>
      <c r="AI60" s="1">
        <v>0.45680587119812777</v>
      </c>
      <c r="AJ60" s="1">
        <v>2.148915734094087</v>
      </c>
      <c r="AK60" s="1">
        <v>102.03619587380477</v>
      </c>
      <c r="AL60" s="1">
        <v>7.3200421028016494E-2</v>
      </c>
      <c r="AM60" s="1">
        <v>0.18420539129388844</v>
      </c>
      <c r="AN60" s="1">
        <v>2.8006145570067687E-3</v>
      </c>
    </row>
    <row r="61" spans="1:40" x14ac:dyDescent="0.2">
      <c r="A61" s="1">
        <v>59</v>
      </c>
      <c r="B61" t="s">
        <v>99</v>
      </c>
      <c r="C61" s="1">
        <v>5.0595347015593051</v>
      </c>
      <c r="D61" s="1">
        <v>-6.739530223415024E-3</v>
      </c>
      <c r="E61" s="1">
        <v>0.62018480195811032</v>
      </c>
      <c r="F61" s="1">
        <v>26.367031436484652</v>
      </c>
      <c r="G61" s="1">
        <v>26.919311579294234</v>
      </c>
      <c r="H61" s="1">
        <v>53.060769707005534</v>
      </c>
      <c r="I61" s="1">
        <v>73.599589278871846</v>
      </c>
      <c r="J61" s="1">
        <v>60.736981256129958</v>
      </c>
      <c r="K61" s="1">
        <v>556.05813768597932</v>
      </c>
      <c r="L61" s="1">
        <v>204.81008879714773</v>
      </c>
      <c r="M61" s="3">
        <v>117.33916684380262</v>
      </c>
      <c r="N61" s="1">
        <v>5.0747943058910783E-2</v>
      </c>
      <c r="O61" s="1">
        <v>0.20560683495100396</v>
      </c>
      <c r="P61" s="1">
        <v>0.15327122141239036</v>
      </c>
      <c r="Q61" s="1">
        <v>132.4770143356196</v>
      </c>
      <c r="R61" s="1">
        <v>662.4694825152643</v>
      </c>
      <c r="S61" s="1">
        <v>684.6104157231631</v>
      </c>
      <c r="T61" s="1">
        <v>5.9420551966208449E-2</v>
      </c>
      <c r="U61" s="1">
        <v>0.4462492745140888</v>
      </c>
      <c r="V61" s="1">
        <v>35.459315911508696</v>
      </c>
      <c r="W61" s="1">
        <v>235.66423055422189</v>
      </c>
      <c r="X61" s="1">
        <v>108.30809110277421</v>
      </c>
      <c r="Y61" s="1">
        <v>110.49591642172835</v>
      </c>
      <c r="Z61" s="1">
        <v>9.605782642633208E-2</v>
      </c>
      <c r="AA61" s="1">
        <v>4.1280247373246634E-2</v>
      </c>
      <c r="AB61" s="1">
        <v>22.173607149527804</v>
      </c>
      <c r="AC61" s="1">
        <v>36.434976228974826</v>
      </c>
      <c r="AD61" s="1">
        <v>28.368874911046213</v>
      </c>
      <c r="AE61" s="1">
        <v>105.01717578333228</v>
      </c>
      <c r="AF61" s="1">
        <v>106.86910787709724</v>
      </c>
      <c r="AG61" s="1">
        <v>-8.5464472392842248E-3</v>
      </c>
      <c r="AH61" s="1">
        <v>4.0291751354847957E-2</v>
      </c>
      <c r="AI61" s="1">
        <v>0.30258404091118424</v>
      </c>
      <c r="AJ61" s="1">
        <v>1.7084811068871912</v>
      </c>
      <c r="AK61" s="1">
        <v>102.82999050583271</v>
      </c>
      <c r="AL61" s="1">
        <v>5.6404303260300361E-2</v>
      </c>
      <c r="AM61" s="1">
        <v>0.23270094879453604</v>
      </c>
      <c r="AN61" s="1">
        <v>2.6180587627673037E-3</v>
      </c>
    </row>
    <row r="62" spans="1:40" x14ac:dyDescent="0.2">
      <c r="A62" s="1">
        <v>60</v>
      </c>
      <c r="B62" t="s">
        <v>100</v>
      </c>
      <c r="C62" s="1">
        <v>6.4352010237360773</v>
      </c>
      <c r="D62" s="1">
        <v>-3.9349523758802137E-2</v>
      </c>
      <c r="E62" s="1">
        <v>0.59893463393321322</v>
      </c>
      <c r="F62" s="1">
        <v>24.566589399554328</v>
      </c>
      <c r="G62" s="1">
        <v>34.894620723524874</v>
      </c>
      <c r="H62" s="1">
        <v>40.407882218505776</v>
      </c>
      <c r="I62" s="1">
        <v>90.959360335002955</v>
      </c>
      <c r="J62" s="1">
        <v>50.959232294489617</v>
      </c>
      <c r="K62" s="1">
        <v>639.68330213605759</v>
      </c>
      <c r="L62" s="1">
        <v>193.25223650215753</v>
      </c>
      <c r="M62" s="3">
        <v>118.46356410559913</v>
      </c>
      <c r="N62" s="1">
        <v>4.7612190738873399E-2</v>
      </c>
      <c r="O62" s="1">
        <v>0.17315916588152716</v>
      </c>
      <c r="P62" s="1">
        <v>0.28686119216528477</v>
      </c>
      <c r="Q62" s="1">
        <v>117.29769748968461</v>
      </c>
      <c r="R62" s="1">
        <v>606.26585533207378</v>
      </c>
      <c r="S62" s="1">
        <v>629.88596765930856</v>
      </c>
      <c r="T62" s="1">
        <v>5.2284608869840009E-2</v>
      </c>
      <c r="U62" s="1">
        <v>0.42333903536301826</v>
      </c>
      <c r="V62" s="1">
        <v>42.624728011702246</v>
      </c>
      <c r="W62" s="1">
        <v>255.81061795441644</v>
      </c>
      <c r="X62" s="1">
        <v>108.63877009635429</v>
      </c>
      <c r="Y62" s="1">
        <v>110.89788612915272</v>
      </c>
      <c r="Z62" s="1">
        <v>9.8088266351602435E-2</v>
      </c>
      <c r="AA62" s="1">
        <v>4.2107969767970203E-2</v>
      </c>
      <c r="AB62" s="1">
        <v>29.590436211697217</v>
      </c>
      <c r="AC62" s="1">
        <v>35.695698522325088</v>
      </c>
      <c r="AD62" s="1">
        <v>25.187679130390631</v>
      </c>
      <c r="AE62" s="1">
        <v>104.61631276115376</v>
      </c>
      <c r="AF62" s="1">
        <v>107.01569464918651</v>
      </c>
      <c r="AG62" s="1">
        <v>-3.9493263058370193E-3</v>
      </c>
      <c r="AH62" s="1">
        <v>5.3793723680103468E-2</v>
      </c>
      <c r="AI62" s="1">
        <v>0.36425681494524598</v>
      </c>
      <c r="AJ62" s="1">
        <v>1.9927923994478123</v>
      </c>
      <c r="AK62" s="1">
        <v>102.14998335826978</v>
      </c>
      <c r="AL62" s="1">
        <v>6.7842953504315476E-2</v>
      </c>
      <c r="AM62" s="1">
        <v>0.16536112357302574</v>
      </c>
      <c r="AN62" s="1">
        <v>2.5242908569210569E-3</v>
      </c>
    </row>
    <row r="63" spans="1:40" x14ac:dyDescent="0.2">
      <c r="A63" s="1">
        <v>61</v>
      </c>
      <c r="B63" t="s">
        <v>101</v>
      </c>
      <c r="C63" s="1">
        <v>4.3499387967919398</v>
      </c>
      <c r="D63" s="1">
        <v>-0.18721940700196163</v>
      </c>
      <c r="E63" s="1">
        <v>0.55020139414013869</v>
      </c>
      <c r="F63" s="1">
        <v>21.656429853183244</v>
      </c>
      <c r="G63" s="1">
        <v>25.253713991326634</v>
      </c>
      <c r="H63" s="1">
        <v>33.586917119891112</v>
      </c>
      <c r="I63" s="1">
        <v>86.806543211116619</v>
      </c>
      <c r="J63" s="1">
        <v>65.519833138783966</v>
      </c>
      <c r="K63" s="1">
        <v>557.43509839182275</v>
      </c>
      <c r="L63" s="1">
        <v>247.85065814390995</v>
      </c>
      <c r="M63" s="3">
        <v>119.38907126113934</v>
      </c>
      <c r="N63" s="1">
        <v>6.0954073356455751E-2</v>
      </c>
      <c r="O63" s="1">
        <v>0.21715115316928235</v>
      </c>
      <c r="P63" s="1">
        <v>2.6569270543173686E-2</v>
      </c>
      <c r="Q63" s="1">
        <v>125.95224303760202</v>
      </c>
      <c r="R63" s="1">
        <v>930.67278279970049</v>
      </c>
      <c r="S63" s="1">
        <v>950.08229066201852</v>
      </c>
      <c r="T63" s="1">
        <v>5.0370063817066511E-2</v>
      </c>
      <c r="U63" s="1">
        <v>0.33189051388539015</v>
      </c>
      <c r="V63" s="1">
        <v>37.025577231916465</v>
      </c>
      <c r="W63" s="1">
        <v>243.91206071205875</v>
      </c>
      <c r="X63" s="1">
        <v>108.35460291375684</v>
      </c>
      <c r="Y63" s="1">
        <v>111.63686327465962</v>
      </c>
      <c r="Z63" s="1">
        <v>0.10647706529540503</v>
      </c>
      <c r="AA63" s="1">
        <v>2.8769524630649291E-2</v>
      </c>
      <c r="AB63" s="1">
        <v>20.969227784087515</v>
      </c>
      <c r="AC63" s="1">
        <v>44.192635423366319</v>
      </c>
      <c r="AD63" s="1">
        <v>27.549132721713299</v>
      </c>
      <c r="AE63" s="1">
        <v>105.6282447103597</v>
      </c>
      <c r="AF63" s="1">
        <v>107.87459075014122</v>
      </c>
      <c r="AG63" s="1">
        <v>0.15341909997361047</v>
      </c>
      <c r="AH63" s="1">
        <v>3.7753865799569561E-2</v>
      </c>
      <c r="AI63" s="1">
        <v>0.34251614570476269</v>
      </c>
      <c r="AJ63" s="1">
        <v>1.8771789643520838</v>
      </c>
      <c r="AK63" s="1">
        <v>102.84596715958561</v>
      </c>
      <c r="AL63" s="1">
        <v>4.7374596190009319E-2</v>
      </c>
      <c r="AM63" s="1">
        <v>0.20593858980011009</v>
      </c>
      <c r="AN63" s="1">
        <v>2.4711709870667018E-3</v>
      </c>
    </row>
    <row r="64" spans="1:40" x14ac:dyDescent="0.2">
      <c r="A64" s="1">
        <v>62</v>
      </c>
      <c r="B64" t="s">
        <v>102</v>
      </c>
      <c r="C64" s="1">
        <v>5.3494030118014173</v>
      </c>
      <c r="D64" s="1">
        <v>-0.18607555271758519</v>
      </c>
      <c r="E64" s="1">
        <v>0.60242284940580504</v>
      </c>
      <c r="F64" s="1">
        <v>27.745417851230314</v>
      </c>
      <c r="G64" s="1">
        <v>33.459215592829374</v>
      </c>
      <c r="H64" s="1">
        <v>32.441915840445041</v>
      </c>
      <c r="I64" s="1">
        <v>91.213214921250312</v>
      </c>
      <c r="J64" s="1">
        <v>65.780241308193055</v>
      </c>
      <c r="K64" s="1">
        <v>617.69857119305891</v>
      </c>
      <c r="L64" s="1">
        <v>252.95714835219678</v>
      </c>
      <c r="M64" s="3">
        <v>119.2879263144843</v>
      </c>
      <c r="N64" s="1">
        <v>6.1993719434417782E-2</v>
      </c>
      <c r="O64" s="1">
        <v>0.22932930356172673</v>
      </c>
      <c r="P64" s="1">
        <v>0.49577405511700745</v>
      </c>
      <c r="Q64" s="1">
        <v>131.44266659872076</v>
      </c>
      <c r="R64" s="1">
        <v>777.54107916676264</v>
      </c>
      <c r="S64" s="1">
        <v>803.85849955039328</v>
      </c>
      <c r="T64" s="1">
        <v>7.3750878735081196E-2</v>
      </c>
      <c r="U64" s="1">
        <v>0.72614648491507905</v>
      </c>
      <c r="V64" s="1">
        <v>41.068053643277047</v>
      </c>
      <c r="W64" s="1">
        <v>254.4925929913137</v>
      </c>
      <c r="X64" s="1">
        <v>109.43842973555341</v>
      </c>
      <c r="Y64" s="1">
        <v>111.47438732231838</v>
      </c>
      <c r="Z64" s="1">
        <v>0.11928947587956178</v>
      </c>
      <c r="AA64" s="1">
        <v>3.9640924889191402E-2</v>
      </c>
      <c r="AB64" s="1">
        <v>27.353826838833569</v>
      </c>
      <c r="AC64" s="1">
        <v>46.843907739225862</v>
      </c>
      <c r="AD64" s="1">
        <v>31.377792571982898</v>
      </c>
      <c r="AE64" s="1">
        <v>104.97519760209904</v>
      </c>
      <c r="AF64" s="1">
        <v>107.37396463471406</v>
      </c>
      <c r="AG64" s="1">
        <v>0.10719249305288764</v>
      </c>
      <c r="AH64" s="1">
        <v>3.802890663862573E-2</v>
      </c>
      <c r="AI64" s="1">
        <v>0.53464651918168316</v>
      </c>
      <c r="AJ64" s="1">
        <v>2.5733364838872168</v>
      </c>
      <c r="AK64" s="1">
        <v>102.86806293731053</v>
      </c>
      <c r="AL64" s="1">
        <v>6.4419855255183012E-2</v>
      </c>
      <c r="AM64" s="1">
        <v>0.13254535095770223</v>
      </c>
      <c r="AN64" s="1">
        <v>2.2758885106636561E-3</v>
      </c>
    </row>
    <row r="65" spans="1:40" x14ac:dyDescent="0.2">
      <c r="A65" s="1">
        <v>63</v>
      </c>
      <c r="B65" t="s">
        <v>103</v>
      </c>
      <c r="C65" s="1">
        <v>6.4087163771073774</v>
      </c>
      <c r="D65" s="1">
        <v>-0.13940117094546803</v>
      </c>
      <c r="E65" s="1">
        <v>0.68082540811569281</v>
      </c>
      <c r="F65" s="1">
        <v>20.788151197365011</v>
      </c>
      <c r="G65" s="1">
        <v>28.152560193231349</v>
      </c>
      <c r="H65" s="1">
        <v>29.85029521278765</v>
      </c>
      <c r="I65" s="1">
        <v>92.32890314543495</v>
      </c>
      <c r="J65" s="1">
        <v>69.111475190377419</v>
      </c>
      <c r="K65" s="1">
        <v>603.56324875619237</v>
      </c>
      <c r="L65" s="1">
        <v>245.56785508484481</v>
      </c>
      <c r="M65" s="3">
        <v>120.40148072673452</v>
      </c>
      <c r="N65" s="1">
        <v>5.9482269669630626E-2</v>
      </c>
      <c r="O65" s="1">
        <v>0.31087170811668996</v>
      </c>
      <c r="P65" s="1">
        <v>0.22096716016615714</v>
      </c>
      <c r="Q65" s="1">
        <v>133.82647451805715</v>
      </c>
      <c r="R65" s="1">
        <v>1335.9668805340796</v>
      </c>
      <c r="S65" s="1">
        <v>1341.2343123285659</v>
      </c>
      <c r="T65" s="1">
        <v>9.0915258030077717E-2</v>
      </c>
      <c r="U65" s="1">
        <v>0.74692937788004399</v>
      </c>
      <c r="V65" s="1">
        <v>37.483964942843912</v>
      </c>
      <c r="W65" s="1">
        <v>256.85554143468931</v>
      </c>
      <c r="X65" s="1">
        <v>109.02708702062726</v>
      </c>
      <c r="Y65" s="1">
        <v>113.31267830939522</v>
      </c>
      <c r="Z65" s="1">
        <v>0.14482112086148854</v>
      </c>
      <c r="AA65" s="1">
        <v>3.8142527525115488E-2</v>
      </c>
      <c r="AB65" s="1">
        <v>26.695280168272575</v>
      </c>
      <c r="AC65" s="1">
        <v>44.470140488302391</v>
      </c>
      <c r="AD65" s="1">
        <v>29.867810261708037</v>
      </c>
      <c r="AE65" s="1">
        <v>106.0627189149822</v>
      </c>
      <c r="AF65" s="1">
        <v>108.76856773356384</v>
      </c>
      <c r="AG65" s="1">
        <v>8.4151698346440609E-2</v>
      </c>
      <c r="AH65" s="1">
        <v>5.20527387204721E-2</v>
      </c>
      <c r="AI65" s="1">
        <v>0.33721989326083007</v>
      </c>
      <c r="AJ65" s="1">
        <v>3.0883260308744509</v>
      </c>
      <c r="AK65" s="1">
        <v>102.70221428934185</v>
      </c>
      <c r="AL65" s="1">
        <v>6.4219230145385178E-2</v>
      </c>
      <c r="AM65" s="1">
        <v>0.28328728916004103</v>
      </c>
      <c r="AN65" s="1">
        <v>3.2129789114687061E-3</v>
      </c>
    </row>
    <row r="66" spans="1:40" x14ac:dyDescent="0.2">
      <c r="A66" s="1">
        <v>64</v>
      </c>
      <c r="B66" t="s">
        <v>104</v>
      </c>
      <c r="C66" s="1">
        <v>4.366151341445625</v>
      </c>
      <c r="D66" s="1">
        <v>-0.26660546049866685</v>
      </c>
      <c r="E66" s="1">
        <v>0.65623330222003284</v>
      </c>
      <c r="F66" s="1">
        <v>18.896882085791187</v>
      </c>
      <c r="G66" s="1">
        <v>27.848310369141529</v>
      </c>
      <c r="H66" s="1">
        <v>22.717831249142808</v>
      </c>
      <c r="I66" s="1">
        <v>98.816900577846937</v>
      </c>
      <c r="J66" s="1">
        <v>77.180989900493685</v>
      </c>
      <c r="K66" s="1">
        <v>586.52898087228834</v>
      </c>
      <c r="L66" s="1">
        <v>262.48212952757194</v>
      </c>
      <c r="M66" s="3">
        <v>120.40387469217519</v>
      </c>
      <c r="N66" s="1">
        <v>6.4180264522753064E-2</v>
      </c>
      <c r="O66" s="1">
        <v>0.34363715774783754</v>
      </c>
      <c r="P66" s="1">
        <v>0.14120801210451278</v>
      </c>
      <c r="Q66" s="1">
        <v>118.4382929540776</v>
      </c>
      <c r="R66" s="1">
        <v>1135.7880243275524</v>
      </c>
      <c r="S66" s="1">
        <v>1148.1404112868265</v>
      </c>
      <c r="T66" s="1">
        <v>6.421689606528258E-2</v>
      </c>
      <c r="U66" s="1">
        <v>0.46818815392109675</v>
      </c>
      <c r="V66" s="1">
        <v>37.331620211344806</v>
      </c>
      <c r="W66" s="1">
        <v>250.94161264986309</v>
      </c>
      <c r="X66" s="1">
        <v>109.51879528102627</v>
      </c>
      <c r="Y66" s="1">
        <v>112.31929844441549</v>
      </c>
      <c r="Z66" s="1">
        <v>8.242984499532334E-2</v>
      </c>
      <c r="AA66" s="1">
        <v>4.647193141085925E-2</v>
      </c>
      <c r="AB66" s="1">
        <v>22.862749196323751</v>
      </c>
      <c r="AC66" s="1">
        <v>46.311476367718782</v>
      </c>
      <c r="AD66" s="1">
        <v>29.739071441609308</v>
      </c>
      <c r="AE66" s="1">
        <v>105.99531753818347</v>
      </c>
      <c r="AF66" s="1">
        <v>107.97783976905176</v>
      </c>
      <c r="AG66" s="1">
        <v>4.6113071465415014E-3</v>
      </c>
      <c r="AH66" s="1">
        <v>3.0947275134452688E-2</v>
      </c>
      <c r="AI66" s="1">
        <v>0.33405427722164932</v>
      </c>
      <c r="AJ66" s="1">
        <v>2.4796657587196989</v>
      </c>
      <c r="AK66" s="1">
        <v>102.82364374031384</v>
      </c>
      <c r="AL66" s="1">
        <v>6.160898963209549E-2</v>
      </c>
      <c r="AM66" s="1">
        <v>0.2292473264810771</v>
      </c>
      <c r="AN66" s="1">
        <v>3.5100662033679987E-3</v>
      </c>
    </row>
    <row r="67" spans="1:40" x14ac:dyDescent="0.2">
      <c r="A67" s="1">
        <v>65</v>
      </c>
      <c r="B67" t="s">
        <v>105</v>
      </c>
      <c r="C67" s="1">
        <v>5.7558489033418487</v>
      </c>
      <c r="D67" s="1">
        <v>-0.12325443990815783</v>
      </c>
      <c r="E67" s="1">
        <v>0.62990260315223467</v>
      </c>
      <c r="F67" s="1">
        <v>27.380442015740897</v>
      </c>
      <c r="G67" s="1">
        <v>28.605785639715382</v>
      </c>
      <c r="H67" s="1">
        <v>15.344997882142525</v>
      </c>
      <c r="I67" s="1">
        <v>87.329302839859864</v>
      </c>
      <c r="J67" s="1">
        <v>73.800952818670908</v>
      </c>
      <c r="K67" s="1">
        <v>618.03276452213152</v>
      </c>
      <c r="L67" s="1">
        <v>259.07831458939654</v>
      </c>
      <c r="M67" s="3">
        <v>120.33799312748187</v>
      </c>
      <c r="N67" s="1">
        <v>6.2494860509749804E-2</v>
      </c>
      <c r="O67" s="1">
        <v>0.3061684366697035</v>
      </c>
      <c r="P67" s="1">
        <v>3.9736122316094732E-2</v>
      </c>
      <c r="Q67" s="1">
        <v>121.97826370594026</v>
      </c>
      <c r="R67" s="1">
        <v>959.86555726239988</v>
      </c>
      <c r="S67" s="1">
        <v>982.81780102130062</v>
      </c>
      <c r="T67" s="1">
        <v>7.9530740435997616E-2</v>
      </c>
      <c r="U67" s="1">
        <v>0.42258448425511941</v>
      </c>
      <c r="V67" s="1">
        <v>37.724408635598785</v>
      </c>
      <c r="W67" s="1">
        <v>264.00501049209686</v>
      </c>
      <c r="X67" s="1">
        <v>108.03439669425022</v>
      </c>
      <c r="Y67" s="1">
        <v>113.31262363000791</v>
      </c>
      <c r="Z67" s="1">
        <v>0.12507978424779836</v>
      </c>
      <c r="AA67" s="1">
        <v>4.6562517618186784E-2</v>
      </c>
      <c r="AB67" s="1">
        <v>25.429309570150419</v>
      </c>
      <c r="AC67" s="1">
        <v>46.278301772493016</v>
      </c>
      <c r="AD67" s="1">
        <v>29.103913087928039</v>
      </c>
      <c r="AE67" s="1">
        <v>105.53476616258133</v>
      </c>
      <c r="AF67" s="1">
        <v>107.84844663982102</v>
      </c>
      <c r="AG67" s="1">
        <v>1.3698868154147795E-2</v>
      </c>
      <c r="AH67" s="1">
        <v>6.7335766307804232E-2</v>
      </c>
      <c r="AI67" s="1">
        <v>0.34156757443561853</v>
      </c>
      <c r="AJ67" s="1">
        <v>2.1298881794218927</v>
      </c>
      <c r="AK67" s="1">
        <v>102.01756391651243</v>
      </c>
      <c r="AL67" s="1">
        <v>6.7775562617931884E-2</v>
      </c>
      <c r="AM67" s="1">
        <v>0.18730868180238711</v>
      </c>
      <c r="AN67" s="1">
        <v>3.5378065817142268E-3</v>
      </c>
    </row>
    <row r="68" spans="1:40" x14ac:dyDescent="0.2">
      <c r="A68" s="1">
        <v>66</v>
      </c>
      <c r="B68" t="s">
        <v>106</v>
      </c>
      <c r="C68" s="1">
        <v>5.5438614744628145</v>
      </c>
      <c r="D68" s="1">
        <v>-0.20382389515826368</v>
      </c>
      <c r="E68" s="1">
        <v>0.60421032604015201</v>
      </c>
      <c r="F68" s="1">
        <v>22.978477289498713</v>
      </c>
      <c r="G68" s="1">
        <v>24.136735060098648</v>
      </c>
      <c r="H68" s="1">
        <v>19.950904374241237</v>
      </c>
      <c r="I68" s="1">
        <v>86.787425767585773</v>
      </c>
      <c r="J68" s="1">
        <v>71.179248992506061</v>
      </c>
      <c r="K68" s="1">
        <v>543.34494520887381</v>
      </c>
      <c r="L68" s="1">
        <v>242.34973644046829</v>
      </c>
      <c r="M68" s="3">
        <v>120.78076124635167</v>
      </c>
      <c r="N68" s="1">
        <v>5.9064225986894085E-2</v>
      </c>
      <c r="O68" s="1">
        <v>0.27152173295974086</v>
      </c>
      <c r="P68" s="1">
        <v>8.9790821525431039E-2</v>
      </c>
      <c r="Q68" s="1">
        <v>123.04886115381883</v>
      </c>
      <c r="R68" s="1">
        <v>917.79243832266866</v>
      </c>
      <c r="S68" s="1">
        <v>944.61704871705501</v>
      </c>
      <c r="T68" s="1">
        <v>7.3722580204668778E-2</v>
      </c>
      <c r="U68" s="1">
        <v>0.28947712743953263</v>
      </c>
      <c r="V68" s="1">
        <v>33.866802644781892</v>
      </c>
      <c r="W68" s="1">
        <v>233.6804590283009</v>
      </c>
      <c r="X68" s="1">
        <v>110.28277292546437</v>
      </c>
      <c r="Y68" s="1">
        <v>111.85801642784179</v>
      </c>
      <c r="Z68" s="1">
        <v>0.13101519092919051</v>
      </c>
      <c r="AA68" s="1">
        <v>4.5229265004584032E-2</v>
      </c>
      <c r="AB68" s="1">
        <v>21.877764404244392</v>
      </c>
      <c r="AC68" s="1">
        <v>42.833837898116379</v>
      </c>
      <c r="AD68" s="1">
        <v>27.499718902069144</v>
      </c>
      <c r="AE68" s="1">
        <v>106.86263027712623</v>
      </c>
      <c r="AF68" s="1">
        <v>107.22599263926948</v>
      </c>
      <c r="AG68" s="1">
        <v>2.0465073171679954E-3</v>
      </c>
      <c r="AH68" s="1">
        <v>4.1920902172963737E-2</v>
      </c>
      <c r="AI68" s="1">
        <v>0.24198132549748558</v>
      </c>
      <c r="AJ68" s="1">
        <v>2.4390668217097842</v>
      </c>
      <c r="AK68" s="1">
        <v>102.5661225519879</v>
      </c>
      <c r="AL68" s="1">
        <v>5.5089295155450781E-2</v>
      </c>
      <c r="AM68" s="1">
        <v>0.19294448094140848</v>
      </c>
      <c r="AN68" s="1">
        <v>3.0453573211397336E-3</v>
      </c>
    </row>
    <row r="69" spans="1:40" x14ac:dyDescent="0.2">
      <c r="A69" s="1">
        <v>67</v>
      </c>
      <c r="B69" t="s">
        <v>107</v>
      </c>
      <c r="C69" s="1">
        <v>5.1209544593392398</v>
      </c>
      <c r="D69" s="1">
        <v>-7.743968208967647E-2</v>
      </c>
      <c r="E69" s="1">
        <v>0.63180258597397743</v>
      </c>
      <c r="F69" s="1">
        <v>24.989861364715754</v>
      </c>
      <c r="G69" s="1">
        <v>29.088901505651037</v>
      </c>
      <c r="H69" s="1">
        <v>23.015195049414267</v>
      </c>
      <c r="I69" s="1">
        <v>84.401279385618309</v>
      </c>
      <c r="J69" s="1">
        <v>69.896467845347004</v>
      </c>
      <c r="K69" s="1">
        <v>584.97395145996211</v>
      </c>
      <c r="L69" s="1">
        <v>245.9394601905523</v>
      </c>
      <c r="M69" s="3">
        <v>120.75265815527553</v>
      </c>
      <c r="N69" s="1">
        <v>6.0501981305293183E-2</v>
      </c>
      <c r="O69" s="1">
        <v>0.26970691090999427</v>
      </c>
      <c r="P69" s="1">
        <v>0.13476688995166833</v>
      </c>
      <c r="Q69" s="1">
        <v>114.70894050843782</v>
      </c>
      <c r="R69" s="1">
        <v>965.97470081398831</v>
      </c>
      <c r="S69" s="1">
        <v>980.63528201109398</v>
      </c>
      <c r="T69" s="1">
        <v>7.4769909316696803E-2</v>
      </c>
      <c r="U69" s="1">
        <v>0.58553498658961955</v>
      </c>
      <c r="V69" s="1">
        <v>41.441266640740153</v>
      </c>
      <c r="W69" s="1">
        <v>252.46921130754734</v>
      </c>
      <c r="X69" s="1">
        <v>109.60405032825146</v>
      </c>
      <c r="Y69" s="1">
        <v>113.76081655335501</v>
      </c>
      <c r="Z69" s="1">
        <v>0.1156018046224204</v>
      </c>
      <c r="AA69" s="1">
        <v>3.256160494030489E-2</v>
      </c>
      <c r="AB69" s="1">
        <v>23.817437081154772</v>
      </c>
      <c r="AC69" s="1">
        <v>45.186016702112269</v>
      </c>
      <c r="AD69" s="1">
        <v>28.369256589669959</v>
      </c>
      <c r="AE69" s="1">
        <v>106.3130949579413</v>
      </c>
      <c r="AF69" s="1">
        <v>109.32814717747942</v>
      </c>
      <c r="AG69" s="1">
        <v>-2.6128129210626558E-3</v>
      </c>
      <c r="AH69" s="1">
        <v>4.6270418905490614E-2</v>
      </c>
      <c r="AI69" s="1">
        <v>0.35111738027975148</v>
      </c>
      <c r="AJ69" s="1">
        <v>2.0554422268648018</v>
      </c>
      <c r="AK69" s="1">
        <v>103.02475052604643</v>
      </c>
      <c r="AL69" s="1">
        <v>5.7670090023292479E-2</v>
      </c>
      <c r="AM69" s="1">
        <v>0.19064246011583386</v>
      </c>
      <c r="AN69" s="1">
        <v>3.2455303117355063E-3</v>
      </c>
    </row>
    <row r="70" spans="1:40" x14ac:dyDescent="0.2">
      <c r="A70" s="1">
        <v>68</v>
      </c>
      <c r="B70" t="s">
        <v>108</v>
      </c>
      <c r="C70" s="1">
        <v>7.6334665812890057</v>
      </c>
      <c r="D70" s="1">
        <v>-6.2438184406915481E-2</v>
      </c>
      <c r="E70" s="1">
        <v>0.56381741851746547</v>
      </c>
      <c r="F70" s="1">
        <v>22.806134210434788</v>
      </c>
      <c r="G70" s="1">
        <v>24.918942130407931</v>
      </c>
      <c r="H70" s="1">
        <v>23.822662764315794</v>
      </c>
      <c r="I70" s="1">
        <v>76.996725897157958</v>
      </c>
      <c r="J70" s="1">
        <v>65.85775742911936</v>
      </c>
      <c r="K70" s="1">
        <v>564.05307185413812</v>
      </c>
      <c r="L70" s="1">
        <v>229.78127568074464</v>
      </c>
      <c r="M70" s="3">
        <v>121.54215077165945</v>
      </c>
      <c r="N70" s="1">
        <v>5.5984283594044941E-2</v>
      </c>
      <c r="O70" s="1">
        <v>0.25048585175024923</v>
      </c>
      <c r="P70" s="1">
        <v>0.92964805528025396</v>
      </c>
      <c r="Q70" s="1">
        <v>99.013914579224263</v>
      </c>
      <c r="R70" s="1">
        <v>938.54908314434203</v>
      </c>
      <c r="S70" s="1">
        <v>955.17551813101363</v>
      </c>
      <c r="T70" s="1">
        <v>7.7210608068079223E-2</v>
      </c>
      <c r="U70" s="1">
        <v>0.76279822464814639</v>
      </c>
      <c r="V70" s="1">
        <v>35.686142193915309</v>
      </c>
      <c r="W70" s="1">
        <v>234.08823505575012</v>
      </c>
      <c r="X70" s="1">
        <v>110.63911453820698</v>
      </c>
      <c r="Y70" s="1">
        <v>114.03078930478136</v>
      </c>
      <c r="Z70" s="1">
        <v>9.3323867677171143E-2</v>
      </c>
      <c r="AA70" s="1">
        <v>4.3039661165072948E-2</v>
      </c>
      <c r="AB70" s="1">
        <v>25.539977153902033</v>
      </c>
      <c r="AC70" s="1">
        <v>43.726512265155421</v>
      </c>
      <c r="AD70" s="1">
        <v>26.53882287621942</v>
      </c>
      <c r="AE70" s="1">
        <v>107.13841664558227</v>
      </c>
      <c r="AF70" s="1">
        <v>109.57753571848848</v>
      </c>
      <c r="AG70" s="1">
        <v>-1.5176486143854463E-3</v>
      </c>
      <c r="AH70" s="1">
        <v>4.4766254942437723E-2</v>
      </c>
      <c r="AI70" s="1">
        <v>0.3242782732438319</v>
      </c>
      <c r="AJ70" s="1">
        <v>2.1770327440695167</v>
      </c>
      <c r="AK70" s="1">
        <v>102.6658246520301</v>
      </c>
      <c r="AL70" s="1">
        <v>5.7725785896236621E-2</v>
      </c>
      <c r="AM70" s="1">
        <v>0.24040984225328385</v>
      </c>
      <c r="AN70" s="1">
        <v>2.8262169012409728E-3</v>
      </c>
    </row>
    <row r="71" spans="1:40" x14ac:dyDescent="0.2">
      <c r="A71" s="1">
        <v>69</v>
      </c>
      <c r="B71" t="s">
        <v>109</v>
      </c>
      <c r="C71" s="1">
        <v>5.7685323802425597</v>
      </c>
      <c r="D71" s="1">
        <v>-0.20334285589021808</v>
      </c>
      <c r="E71" s="1">
        <v>0.61474102029886235</v>
      </c>
      <c r="F71" s="1">
        <v>17.771282679879949</v>
      </c>
      <c r="G71" s="1">
        <v>25.680865572009278</v>
      </c>
      <c r="H71" s="1">
        <v>39.939141002221035</v>
      </c>
      <c r="I71" s="1">
        <v>88.959749947947032</v>
      </c>
      <c r="J71" s="1">
        <v>70.575597366725148</v>
      </c>
      <c r="K71" s="1">
        <v>579.93608410889476</v>
      </c>
      <c r="L71" s="1">
        <v>261.36622248499174</v>
      </c>
      <c r="M71" s="3">
        <v>121.37290037304786</v>
      </c>
      <c r="N71" s="1">
        <v>6.4401466796507226E-2</v>
      </c>
      <c r="O71" s="1">
        <v>0.26941547741494654</v>
      </c>
      <c r="P71" s="1">
        <v>0.10471676225478926</v>
      </c>
      <c r="Q71" s="1">
        <v>109.5024663544169</v>
      </c>
      <c r="R71" s="1">
        <v>959.13700954443209</v>
      </c>
      <c r="S71" s="1">
        <v>982.54766493578359</v>
      </c>
      <c r="T71" s="1">
        <v>6.2729725178914633E-2</v>
      </c>
      <c r="U71" s="1">
        <v>0.39128545701728223</v>
      </c>
      <c r="V71" s="1">
        <v>36.185820869938638</v>
      </c>
      <c r="W71" s="1">
        <v>245.33683042493823</v>
      </c>
      <c r="X71" s="1">
        <v>111.13803184294716</v>
      </c>
      <c r="Y71" s="1">
        <v>113.83670351370144</v>
      </c>
      <c r="Z71" s="1">
        <v>0.1150592739697029</v>
      </c>
      <c r="AA71" s="1">
        <v>4.0976619762633615E-2</v>
      </c>
      <c r="AB71" s="1">
        <v>23.107367003150276</v>
      </c>
      <c r="AC71" s="1">
        <v>46.518417655760786</v>
      </c>
      <c r="AD71" s="1">
        <v>25.679761463267241</v>
      </c>
      <c r="AE71" s="1">
        <v>106.81893270525457</v>
      </c>
      <c r="AF71" s="1">
        <v>109.44860886710138</v>
      </c>
      <c r="AG71" s="1">
        <v>4.7205609114610476E-3</v>
      </c>
      <c r="AH71" s="1">
        <v>3.7848886462144245E-2</v>
      </c>
      <c r="AI71" s="1">
        <v>0.2453359392453498</v>
      </c>
      <c r="AJ71" s="1">
        <v>2.6911089916599198</v>
      </c>
      <c r="AK71" s="1">
        <v>102.68266224235494</v>
      </c>
      <c r="AL71" s="1">
        <v>5.4853810018350206E-2</v>
      </c>
      <c r="AM71" s="1">
        <v>0.19214714304321856</v>
      </c>
      <c r="AN71" s="1">
        <v>2.893874258225836E-3</v>
      </c>
    </row>
    <row r="72" spans="1:40" x14ac:dyDescent="0.2">
      <c r="A72" s="1">
        <v>70</v>
      </c>
      <c r="B72" t="s">
        <v>110</v>
      </c>
      <c r="C72" s="1">
        <v>5.9293560820529789</v>
      </c>
      <c r="D72" s="1">
        <v>-0.26660546049866685</v>
      </c>
      <c r="E72" s="1">
        <v>0.65229737294313639</v>
      </c>
      <c r="F72" s="1">
        <v>19.854364168437058</v>
      </c>
      <c r="G72" s="1">
        <v>30.5507960693092</v>
      </c>
      <c r="H72" s="1">
        <v>21.616559517821678</v>
      </c>
      <c r="I72" s="1">
        <v>94.217029948586955</v>
      </c>
      <c r="J72" s="1">
        <v>83.812382373429216</v>
      </c>
      <c r="K72" s="1">
        <v>633.40865451100512</v>
      </c>
      <c r="L72" s="1">
        <v>260.47503686804021</v>
      </c>
      <c r="M72" s="3">
        <v>120.8900126587862</v>
      </c>
      <c r="N72" s="1">
        <v>6.305922149882702E-2</v>
      </c>
      <c r="O72" s="1">
        <v>0.33396527472587473</v>
      </c>
      <c r="P72" s="1">
        <v>8.0464341761623037E-2</v>
      </c>
      <c r="Q72" s="1">
        <v>115.97031443951549</v>
      </c>
      <c r="R72" s="1">
        <v>1139.3195670839386</v>
      </c>
      <c r="S72" s="1">
        <v>1153.2566492247615</v>
      </c>
      <c r="T72" s="1">
        <v>8.6533238565630929E-2</v>
      </c>
      <c r="U72" s="1">
        <v>0.72379174750802311</v>
      </c>
      <c r="V72" s="1">
        <v>46.291996681715716</v>
      </c>
      <c r="W72" s="1">
        <v>275.09772659256885</v>
      </c>
      <c r="X72" s="1">
        <v>110.40756072736785</v>
      </c>
      <c r="Y72" s="1">
        <v>113.44092066137507</v>
      </c>
      <c r="Z72" s="1">
        <v>8.2317697011568366E-2</v>
      </c>
      <c r="AA72" s="1">
        <v>4.2924513967482404E-2</v>
      </c>
      <c r="AB72" s="1">
        <v>24.121020271158798</v>
      </c>
      <c r="AC72" s="1">
        <v>45.580753792550617</v>
      </c>
      <c r="AD72" s="1">
        <v>30.719732756049027</v>
      </c>
      <c r="AE72" s="1">
        <v>105.64619474518163</v>
      </c>
      <c r="AF72" s="1">
        <v>108.66940021562918</v>
      </c>
      <c r="AG72" s="1">
        <v>5.412927374585352E-3</v>
      </c>
      <c r="AH72" s="1">
        <v>3.7906104771161978E-2</v>
      </c>
      <c r="AI72" s="1">
        <v>0.92230182588290421</v>
      </c>
      <c r="AJ72" s="1">
        <v>2.3376407165782203</v>
      </c>
      <c r="AK72" s="1">
        <v>102.40719249375498</v>
      </c>
      <c r="AL72" s="1">
        <v>5.5287688520108388E-2</v>
      </c>
      <c r="AM72" s="1">
        <v>0.24816524644490209</v>
      </c>
      <c r="AN72" s="1">
        <v>2.7610915873953665E-3</v>
      </c>
    </row>
    <row r="73" spans="1:40" x14ac:dyDescent="0.2">
      <c r="A73" s="1">
        <v>71</v>
      </c>
      <c r="B73" t="s">
        <v>111</v>
      </c>
      <c r="C73" s="1">
        <v>5.2114160560066889</v>
      </c>
      <c r="D73" s="1">
        <v>-0.20424391148067378</v>
      </c>
      <c r="E73" s="1">
        <v>0.64619596056568362</v>
      </c>
      <c r="F73" s="1">
        <v>23.770038486645685</v>
      </c>
      <c r="G73" s="1">
        <v>26.574101688860612</v>
      </c>
      <c r="H73" s="1">
        <v>23.785449284579276</v>
      </c>
      <c r="I73" s="1">
        <v>83.220278185569541</v>
      </c>
      <c r="J73" s="1">
        <v>73.170198133450285</v>
      </c>
      <c r="K73" s="1">
        <v>607.27095733287058</v>
      </c>
      <c r="L73" s="1">
        <v>241.76497760125957</v>
      </c>
      <c r="M73" s="3">
        <v>121.28288231367587</v>
      </c>
      <c r="N73" s="1">
        <v>5.9421821813424147E-2</v>
      </c>
      <c r="O73" s="1">
        <v>0.28606611768995643</v>
      </c>
      <c r="P73" s="1">
        <v>3.9231497127712137E-2</v>
      </c>
      <c r="Q73" s="1">
        <v>100.5793540516808</v>
      </c>
      <c r="R73" s="1">
        <v>945.41470185908281</v>
      </c>
      <c r="S73" s="1">
        <v>968.74559842640633</v>
      </c>
      <c r="T73" s="1">
        <v>6.0486002497711751E-2</v>
      </c>
      <c r="U73" s="1">
        <v>0.55706275156089835</v>
      </c>
      <c r="V73" s="1">
        <v>38.675002860691507</v>
      </c>
      <c r="W73" s="1">
        <v>563.20375870637031</v>
      </c>
      <c r="X73" s="1">
        <v>111.26082901200867</v>
      </c>
      <c r="Y73" s="1">
        <v>113.63007355457127</v>
      </c>
      <c r="Z73" s="1">
        <v>6.2252882737029482E-2</v>
      </c>
      <c r="AA73" s="1">
        <v>4.4579236699918458E-2</v>
      </c>
      <c r="AB73" s="1">
        <v>23.552320877341952</v>
      </c>
      <c r="AC73" s="1">
        <v>42.48517577961664</v>
      </c>
      <c r="AD73" s="1">
        <v>27.14611801584261</v>
      </c>
      <c r="AE73" s="1">
        <v>106.58867988774763</v>
      </c>
      <c r="AF73" s="1">
        <v>109.04181119867172</v>
      </c>
      <c r="AG73" s="1">
        <v>4.2521360371322002E-3</v>
      </c>
      <c r="AH73" s="1">
        <v>3.6548831419002281E-2</v>
      </c>
      <c r="AI73" s="1">
        <v>0.38793528413764367</v>
      </c>
      <c r="AJ73" s="1">
        <v>2.0371205090921047</v>
      </c>
      <c r="AK73" s="1">
        <v>102.74879644688504</v>
      </c>
      <c r="AL73" s="1">
        <v>5.2512226885881044E-2</v>
      </c>
      <c r="AM73" s="1">
        <v>0.20982179038075655</v>
      </c>
      <c r="AN73" s="1">
        <v>2.4500210376901428E-3</v>
      </c>
    </row>
    <row r="74" spans="1:40" x14ac:dyDescent="0.2">
      <c r="A74" s="1">
        <v>72</v>
      </c>
      <c r="B74" t="s">
        <v>112</v>
      </c>
      <c r="C74" s="1">
        <v>7.6833511935839844</v>
      </c>
      <c r="D74" s="1">
        <v>-0.26660546049866685</v>
      </c>
      <c r="E74" s="1">
        <v>0.68928737695252795</v>
      </c>
      <c r="F74" s="1">
        <v>22.823832014851643</v>
      </c>
      <c r="G74" s="1">
        <v>31.081614669731291</v>
      </c>
      <c r="H74" s="1">
        <v>43.030397593823601</v>
      </c>
      <c r="I74" s="1">
        <v>96.342873486397764</v>
      </c>
      <c r="J74" s="1">
        <v>84.595617008973335</v>
      </c>
      <c r="K74" s="1">
        <v>581.46380461415663</v>
      </c>
      <c r="L74" s="1">
        <v>262.77583896060065</v>
      </c>
      <c r="M74" s="3">
        <v>121.66669762395263</v>
      </c>
      <c r="N74" s="1">
        <v>6.4166059924084987E-2</v>
      </c>
      <c r="O74" s="1">
        <v>0.38661449160085087</v>
      </c>
      <c r="P74" s="1">
        <v>0.14040569436000239</v>
      </c>
      <c r="Q74" s="1">
        <v>114.8147467303605</v>
      </c>
      <c r="R74" s="1">
        <v>1535.3698453775644</v>
      </c>
      <c r="S74" s="1">
        <v>1552.4692139094177</v>
      </c>
      <c r="T74" s="1">
        <v>9.1614791054539652E-2</v>
      </c>
      <c r="U74" s="1">
        <v>4.076875598125322</v>
      </c>
      <c r="V74" s="1">
        <v>45.749135191544497</v>
      </c>
      <c r="W74" s="1">
        <v>265.9787364252162</v>
      </c>
      <c r="X74" s="1">
        <v>110.61684156719396</v>
      </c>
      <c r="Y74" s="1">
        <v>113.53223993130108</v>
      </c>
      <c r="Z74" s="1">
        <v>0.107570952811366</v>
      </c>
      <c r="AA74" s="1">
        <v>4.2585295866039721E-2</v>
      </c>
      <c r="AB74" s="1">
        <v>23.747736678953633</v>
      </c>
      <c r="AC74" s="1">
        <v>47.257600792463627</v>
      </c>
      <c r="AD74" s="1">
        <v>29.727271795838991</v>
      </c>
      <c r="AE74" s="1">
        <v>106.77903873745231</v>
      </c>
      <c r="AF74" s="1">
        <v>108.75590064114841</v>
      </c>
      <c r="AG74" s="1">
        <v>3.8273645613831847E-4</v>
      </c>
      <c r="AH74" s="1">
        <v>3.9771704632385045E-2</v>
      </c>
      <c r="AI74" s="1">
        <v>0.71821226939294824</v>
      </c>
      <c r="AJ74" s="1">
        <v>2.5859207916469198</v>
      </c>
      <c r="AK74" s="1">
        <v>102.32271440570076</v>
      </c>
      <c r="AL74" s="1">
        <v>5.6192762069494459E-2</v>
      </c>
      <c r="AM74" s="1">
        <v>0.22222328065810135</v>
      </c>
      <c r="AN74" s="1">
        <v>3.2033789868407955E-3</v>
      </c>
    </row>
    <row r="75" spans="1:40" x14ac:dyDescent="0.2">
      <c r="A75" s="1">
        <v>73</v>
      </c>
      <c r="B75" t="s">
        <v>113</v>
      </c>
      <c r="C75" s="1">
        <v>4.9424604793019906</v>
      </c>
      <c r="D75" s="1">
        <v>-0.20244862666806124</v>
      </c>
      <c r="E75" s="1">
        <v>9.624979956366124E-2</v>
      </c>
      <c r="F75" s="1">
        <v>47.843517782216715</v>
      </c>
      <c r="G75" s="1">
        <v>25.480625082777095</v>
      </c>
      <c r="H75" s="1">
        <v>977.95604891841049</v>
      </c>
      <c r="I75" s="1">
        <v>41.777168045917634</v>
      </c>
      <c r="J75" s="1">
        <v>26.338823690178021</v>
      </c>
      <c r="K75" s="1">
        <v>126.17791949723566</v>
      </c>
      <c r="L75" s="1">
        <v>39.940040565640459</v>
      </c>
      <c r="M75" s="3">
        <v>120.39122676365388</v>
      </c>
      <c r="N75" s="1">
        <v>7.1161971885902883E-2</v>
      </c>
      <c r="O75" s="1">
        <v>4.9730382385526939</v>
      </c>
      <c r="P75" s="1">
        <v>3.3693963494662285</v>
      </c>
      <c r="Q75" s="1">
        <v>121.91765230596059</v>
      </c>
      <c r="R75" s="1">
        <v>2328.8768316065839</v>
      </c>
      <c r="S75" s="1">
        <v>2213.7782102386468</v>
      </c>
      <c r="T75" s="1">
        <v>0.73712990483354057</v>
      </c>
      <c r="U75" s="1">
        <v>2.2985249851865972</v>
      </c>
      <c r="V75" s="1">
        <v>36.90624415647158</v>
      </c>
      <c r="W75" s="1">
        <v>93.336817047227839</v>
      </c>
      <c r="X75" s="2">
        <v>114.93330665683128</v>
      </c>
      <c r="Y75" s="2">
        <v>119.43536269426342</v>
      </c>
      <c r="Z75" s="1">
        <v>2.9597706716153787</v>
      </c>
      <c r="AA75" s="1">
        <v>3.5690002493997397E-2</v>
      </c>
      <c r="AB75" s="1">
        <v>12.577610734254939</v>
      </c>
      <c r="AC75" s="1">
        <v>15.514595912592373</v>
      </c>
      <c r="AD75" s="1">
        <v>24.64321727858994</v>
      </c>
      <c r="AE75" s="1">
        <v>112.49574987222066</v>
      </c>
      <c r="AF75" s="1">
        <v>116.91065484296684</v>
      </c>
      <c r="AG75" s="1">
        <v>2.5135470855577727E-2</v>
      </c>
      <c r="AH75" s="1">
        <v>0.11954652204728007</v>
      </c>
      <c r="AI75" s="1">
        <v>0.329066352601463</v>
      </c>
      <c r="AJ75" s="1">
        <v>24.167844029243639</v>
      </c>
      <c r="AK75" s="1">
        <v>106.27154360987124</v>
      </c>
      <c r="AL75" s="1">
        <v>3.62605443543094E-2</v>
      </c>
      <c r="AM75" s="1">
        <v>0.29635878170479679</v>
      </c>
      <c r="AN75" s="1">
        <v>3.0164368245651697E-2</v>
      </c>
    </row>
    <row r="76" spans="1:40" x14ac:dyDescent="0.2">
      <c r="A76" s="1">
        <v>74</v>
      </c>
      <c r="B76" t="s">
        <v>114</v>
      </c>
      <c r="C76" s="1">
        <v>5.3605617405557826</v>
      </c>
      <c r="D76" s="1">
        <v>-4.735724218375098E-2</v>
      </c>
      <c r="E76" s="1">
        <v>9.9566963551830881E-2</v>
      </c>
      <c r="F76" s="1">
        <v>35.163149002143065</v>
      </c>
      <c r="G76" s="1">
        <v>24.854521671094414</v>
      </c>
      <c r="H76" s="1">
        <v>772.27210254249235</v>
      </c>
      <c r="I76" s="1">
        <v>44.402389747123571</v>
      </c>
      <c r="J76" s="1">
        <v>29.267440762696925</v>
      </c>
      <c r="K76" s="1">
        <v>127.85965697859302</v>
      </c>
      <c r="L76" s="1">
        <v>50.322137491686554</v>
      </c>
      <c r="M76" s="3">
        <v>122.07824892449291</v>
      </c>
      <c r="N76" s="1">
        <v>8.0553471282791375E-2</v>
      </c>
      <c r="O76" s="1">
        <v>4.2136134961027016</v>
      </c>
      <c r="P76" s="1">
        <v>1.5911825247891169</v>
      </c>
      <c r="Q76" s="1">
        <v>121.52673908722979</v>
      </c>
      <c r="R76" s="1">
        <v>2832.929659579705</v>
      </c>
      <c r="S76" s="1">
        <v>2674.8888811650336</v>
      </c>
      <c r="T76" s="1">
        <v>0.61577427039573929</v>
      </c>
      <c r="U76" s="1">
        <v>1.2802593466998402</v>
      </c>
      <c r="V76" s="1">
        <v>37.629817535204474</v>
      </c>
      <c r="W76" s="1">
        <v>99.561571113949469</v>
      </c>
      <c r="X76" s="2">
        <v>115.95574632782416</v>
      </c>
      <c r="Y76" s="2">
        <v>119.57493450688263</v>
      </c>
      <c r="Z76" s="1">
        <v>2.6112978861427978</v>
      </c>
      <c r="AA76" s="1">
        <v>4.4140585294169629E-2</v>
      </c>
      <c r="AB76" s="1">
        <v>11.691590741584754</v>
      </c>
      <c r="AC76" s="1">
        <v>17.161021865095982</v>
      </c>
      <c r="AD76" s="1">
        <v>28.714818380132023</v>
      </c>
      <c r="AE76" s="1">
        <v>113.01667317095701</v>
      </c>
      <c r="AF76" s="1">
        <v>117.36456216463868</v>
      </c>
      <c r="AG76" s="1">
        <v>5.7205320471616757E-2</v>
      </c>
      <c r="AH76" s="1">
        <v>9.6727161478144114E-2</v>
      </c>
      <c r="AI76" s="1">
        <v>0.68123945423665266</v>
      </c>
      <c r="AJ76" s="1">
        <v>24.653868232058148</v>
      </c>
      <c r="AK76" s="1">
        <v>107.54954605209339</v>
      </c>
      <c r="AL76" s="1">
        <v>3.155736632187571E-2</v>
      </c>
      <c r="AM76" s="1">
        <v>0.30241663050057749</v>
      </c>
      <c r="AN76" s="1">
        <v>3.0541856201771581E-2</v>
      </c>
    </row>
    <row r="77" spans="1:40" x14ac:dyDescent="0.2">
      <c r="A77" s="1">
        <v>75</v>
      </c>
      <c r="B77" t="s">
        <v>115</v>
      </c>
      <c r="C77" s="1">
        <v>1.998269629295671</v>
      </c>
      <c r="D77" s="1">
        <v>-6.4003209392941504E-2</v>
      </c>
      <c r="E77" s="1">
        <v>6.3632958545825527E-2</v>
      </c>
      <c r="F77" s="1">
        <v>26.326719291116618</v>
      </c>
      <c r="G77" s="1">
        <v>17.543347837422164</v>
      </c>
      <c r="H77" s="1">
        <v>321.02768310153721</v>
      </c>
      <c r="I77" s="1">
        <v>24.068840999285566</v>
      </c>
      <c r="J77" s="1">
        <v>19.335004551892471</v>
      </c>
      <c r="K77" s="1">
        <v>96.218457462987502</v>
      </c>
      <c r="L77" s="1">
        <v>25.917119741510408</v>
      </c>
      <c r="M77" s="3">
        <v>122.20024962072478</v>
      </c>
      <c r="N77" s="1">
        <v>2.6200442269290952E-2</v>
      </c>
      <c r="O77" s="1">
        <v>1.7085068671530759</v>
      </c>
      <c r="P77" s="1">
        <v>0.91063451573276777</v>
      </c>
      <c r="Q77" s="1">
        <v>70.224681280704402</v>
      </c>
      <c r="R77" s="1">
        <v>817.79041004674673</v>
      </c>
      <c r="S77" s="1">
        <v>814.43259366582095</v>
      </c>
      <c r="T77" s="1">
        <v>0.18939418048805079</v>
      </c>
      <c r="U77" s="1">
        <v>0.49106440481724001</v>
      </c>
      <c r="V77" s="1">
        <v>24.662656169446034</v>
      </c>
      <c r="W77" s="1">
        <v>68.831044595833873</v>
      </c>
      <c r="X77" s="2">
        <v>116.49494580364221</v>
      </c>
      <c r="Y77" s="2">
        <v>118.06118742191627</v>
      </c>
      <c r="Z77" s="1">
        <v>0.90082882862795066</v>
      </c>
      <c r="AA77" s="1">
        <v>2.2816702696394651E-2</v>
      </c>
      <c r="AB77" s="1">
        <v>6.1305968740765628</v>
      </c>
      <c r="AC77" s="1">
        <v>10.168860955115578</v>
      </c>
      <c r="AD77" s="1">
        <v>17.498225183956922</v>
      </c>
      <c r="AE77" s="1">
        <v>114.42728495979152</v>
      </c>
      <c r="AF77" s="1">
        <v>116.42995441628113</v>
      </c>
      <c r="AG77" s="1">
        <v>1.8455260041152999E-2</v>
      </c>
      <c r="AH77" s="1">
        <v>4.9591117325641101E-2</v>
      </c>
      <c r="AI77" s="1">
        <v>0.1667293747975922</v>
      </c>
      <c r="AJ77" s="1">
        <v>8.9100138379559546</v>
      </c>
      <c r="AK77" s="1">
        <v>108.01122702162785</v>
      </c>
      <c r="AL77" s="1">
        <v>1.9210217166158887E-2</v>
      </c>
      <c r="AM77" s="1">
        <v>0.17540778196735909</v>
      </c>
      <c r="AN77" s="1">
        <v>1.9815080301353413E-2</v>
      </c>
    </row>
    <row r="78" spans="1:40" x14ac:dyDescent="0.2">
      <c r="A78" s="1">
        <v>76</v>
      </c>
      <c r="B78" t="s">
        <v>116</v>
      </c>
      <c r="C78" s="1">
        <v>5.0753418296380497</v>
      </c>
      <c r="D78" s="1">
        <v>-0.12323495996956291</v>
      </c>
      <c r="E78" s="1">
        <v>0.11324341837972522</v>
      </c>
      <c r="F78" s="1">
        <v>43.229064492357303</v>
      </c>
      <c r="G78" s="1">
        <v>31.325673518663887</v>
      </c>
      <c r="H78" s="1">
        <v>535.40235744001507</v>
      </c>
      <c r="I78" s="1">
        <v>54.908736341224426</v>
      </c>
      <c r="J78" s="1">
        <v>46.491250496673445</v>
      </c>
      <c r="K78" s="1">
        <v>152.969921216556</v>
      </c>
      <c r="L78" s="1">
        <v>65.90371424104778</v>
      </c>
      <c r="M78" s="3">
        <v>119.86910265451313</v>
      </c>
      <c r="N78" s="1">
        <v>5.741248873935792E-2</v>
      </c>
      <c r="O78" s="1">
        <v>4.3598983773287463</v>
      </c>
      <c r="P78" s="1">
        <v>0.59955366263344867</v>
      </c>
      <c r="Q78" s="1">
        <v>139.22017730719003</v>
      </c>
      <c r="R78" s="1">
        <v>1735.041894681088</v>
      </c>
      <c r="S78" s="1">
        <v>1677.8675136841994</v>
      </c>
      <c r="T78" s="1">
        <v>0.40881787298323141</v>
      </c>
      <c r="U78" s="1">
        <v>0.78908325687536973</v>
      </c>
      <c r="V78" s="1">
        <v>44.567153286193182</v>
      </c>
      <c r="W78" s="1">
        <v>95.871813751233304</v>
      </c>
      <c r="X78" s="2">
        <v>114.10503656735234</v>
      </c>
      <c r="Y78" s="2">
        <v>117.75751232492712</v>
      </c>
      <c r="Z78" s="1">
        <v>2.0943026561233653</v>
      </c>
      <c r="AA78" s="1">
        <v>2.4548594186898927E-2</v>
      </c>
      <c r="AB78" s="1">
        <v>11.326056307310305</v>
      </c>
      <c r="AC78" s="1">
        <v>19.044107916682673</v>
      </c>
      <c r="AD78" s="1">
        <v>41.31713108075359</v>
      </c>
      <c r="AE78" s="1">
        <v>111.03004450533871</v>
      </c>
      <c r="AF78" s="1">
        <v>115.61783703183384</v>
      </c>
      <c r="AG78" s="1">
        <v>3.9007456395432981E-2</v>
      </c>
      <c r="AH78" s="1">
        <v>4.9389033463132705E-2</v>
      </c>
      <c r="AI78" s="1">
        <v>0.3069757922258804</v>
      </c>
      <c r="AJ78" s="1">
        <v>16.370398241126885</v>
      </c>
      <c r="AK78" s="1">
        <v>106.41968872177547</v>
      </c>
      <c r="AL78" s="1">
        <v>2.8876997471875641E-2</v>
      </c>
      <c r="AM78" s="1">
        <v>0.44812325106213258</v>
      </c>
      <c r="AN78" s="1">
        <v>2.8583611902444631E-2</v>
      </c>
    </row>
    <row r="79" spans="1:40" x14ac:dyDescent="0.2">
      <c r="A79" s="1">
        <v>77</v>
      </c>
      <c r="B79" t="s">
        <v>117</v>
      </c>
      <c r="C79" s="1">
        <v>4.8333051655616499</v>
      </c>
      <c r="D79" s="1">
        <v>-0.20322364146891175</v>
      </c>
      <c r="E79" s="1">
        <v>8.7676999252435842E-2</v>
      </c>
      <c r="F79" s="1">
        <v>43.380720570661161</v>
      </c>
      <c r="G79" s="1">
        <v>23.660883218896501</v>
      </c>
      <c r="H79" s="1">
        <v>555.75134749041194</v>
      </c>
      <c r="I79" s="1">
        <v>42.720516671711884</v>
      </c>
      <c r="J79" s="1">
        <v>33.996277177872521</v>
      </c>
      <c r="K79" s="1">
        <v>126.47056768763612</v>
      </c>
      <c r="L79" s="1">
        <v>47.480009085188136</v>
      </c>
      <c r="M79" s="3">
        <v>120.11354778908169</v>
      </c>
      <c r="N79" s="1">
        <v>4.6128467760499371E-2</v>
      </c>
      <c r="O79" s="1">
        <v>3.4857012496242197</v>
      </c>
      <c r="P79" s="1">
        <v>0.37677621899226349</v>
      </c>
      <c r="Q79" s="1">
        <v>113.2428619690785</v>
      </c>
      <c r="R79" s="1">
        <v>1323.081673106404</v>
      </c>
      <c r="S79" s="1">
        <v>1297.5197114421187</v>
      </c>
      <c r="T79" s="1">
        <v>0.48105794765756765</v>
      </c>
      <c r="U79" s="1">
        <v>0.73768088571315105</v>
      </c>
      <c r="V79" s="1">
        <v>36.82073390710508</v>
      </c>
      <c r="W79" s="1">
        <v>80.649048825003831</v>
      </c>
      <c r="X79" s="2">
        <v>114.43039018752351</v>
      </c>
      <c r="Y79" s="2">
        <v>118.0712857394447</v>
      </c>
      <c r="Z79" s="1">
        <v>2.6290086128183314</v>
      </c>
      <c r="AA79" s="1">
        <v>1.6092770466499012E-2</v>
      </c>
      <c r="AB79" s="1">
        <v>10.045231438936792</v>
      </c>
      <c r="AC79" s="1">
        <v>15.537575129559134</v>
      </c>
      <c r="AD79" s="1">
        <v>28.852842513753629</v>
      </c>
      <c r="AE79" s="1">
        <v>112.07258376806907</v>
      </c>
      <c r="AF79" s="1">
        <v>116.3162996812015</v>
      </c>
      <c r="AG79" s="1">
        <v>2.1159041684309807E-2</v>
      </c>
      <c r="AH79" s="1">
        <v>4.052653162465112E-2</v>
      </c>
      <c r="AI79" s="1">
        <v>0.26552044150004206</v>
      </c>
      <c r="AJ79" s="1">
        <v>11.784986131597682</v>
      </c>
      <c r="AK79" s="1">
        <v>106.92216647946532</v>
      </c>
      <c r="AL79" s="1">
        <v>2.8041833224834323E-2</v>
      </c>
      <c r="AM79" s="1">
        <v>0.29015363705341762</v>
      </c>
      <c r="AN79" s="1">
        <v>2.1587629065394884E-2</v>
      </c>
    </row>
    <row r="80" spans="1:40" x14ac:dyDescent="0.2">
      <c r="A80" s="1">
        <v>78</v>
      </c>
      <c r="B80" t="s">
        <v>118</v>
      </c>
      <c r="C80" s="1">
        <v>3.9576000481336751</v>
      </c>
      <c r="D80" s="1">
        <v>-0.26660546049866685</v>
      </c>
      <c r="E80" s="1">
        <v>8.4799379288644408E-2</v>
      </c>
      <c r="F80" s="1">
        <v>43.989757472143388</v>
      </c>
      <c r="G80" s="1">
        <v>25.121623907293486</v>
      </c>
      <c r="H80" s="1">
        <v>517.24008779821202</v>
      </c>
      <c r="I80" s="1">
        <v>42.395032701134262</v>
      </c>
      <c r="J80" s="1">
        <v>31.26035857621973</v>
      </c>
      <c r="K80" s="1">
        <v>147.96216860519269</v>
      </c>
      <c r="L80" s="1">
        <v>42.049858688747847</v>
      </c>
      <c r="M80" s="3">
        <v>118.78564719360992</v>
      </c>
      <c r="N80" s="1">
        <v>4.2501165563082276E-2</v>
      </c>
      <c r="O80" s="1">
        <v>3.2437223824322494</v>
      </c>
      <c r="P80" s="1">
        <v>0.60913190841012466</v>
      </c>
      <c r="Q80" s="1">
        <v>133.79002629170563</v>
      </c>
      <c r="R80" s="1">
        <v>1537.5422049298154</v>
      </c>
      <c r="S80" s="1">
        <v>1521.3842719539539</v>
      </c>
      <c r="T80" s="1">
        <v>0.3594593341214678</v>
      </c>
      <c r="U80" s="1">
        <v>0.82672163611672356</v>
      </c>
      <c r="V80" s="1">
        <v>34.842645353864256</v>
      </c>
      <c r="W80" s="1">
        <v>94.935264422602927</v>
      </c>
      <c r="X80" s="1">
        <v>113.23375238624595</v>
      </c>
      <c r="Y80" s="1">
        <v>117.96695379562516</v>
      </c>
      <c r="Z80" s="1">
        <v>1.3162345795979189</v>
      </c>
      <c r="AA80" s="1">
        <v>2.7195435684358883E-2</v>
      </c>
      <c r="AB80" s="1">
        <v>10.136619624970024</v>
      </c>
      <c r="AC80" s="1">
        <v>13.926843285840278</v>
      </c>
      <c r="AD80" s="1">
        <v>29.185383469483337</v>
      </c>
      <c r="AE80" s="1">
        <v>111.00832934072987</v>
      </c>
      <c r="AF80" s="1">
        <v>116.30282476461501</v>
      </c>
      <c r="AG80" s="1">
        <v>2.1902202872343336E-2</v>
      </c>
      <c r="AH80" s="1">
        <v>4.970154175065155E-2</v>
      </c>
      <c r="AI80" s="1">
        <v>0.73175912016375733</v>
      </c>
      <c r="AJ80" s="1">
        <v>12.963982475075154</v>
      </c>
      <c r="AK80" s="1">
        <v>106.50993430471003</v>
      </c>
      <c r="AL80" s="1">
        <v>2.8199388685178978E-2</v>
      </c>
      <c r="AM80" s="1">
        <v>0.26439318934244349</v>
      </c>
      <c r="AN80" s="1">
        <v>3.6449419989229841E-2</v>
      </c>
    </row>
    <row r="81" spans="1:40" x14ac:dyDescent="0.2">
      <c r="A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3"/>
      <c r="Y81" s="3"/>
      <c r="Z81" s="1"/>
      <c r="AA81" s="1"/>
      <c r="AB81" s="1"/>
      <c r="AC81" s="1"/>
      <c r="AD81" s="1"/>
      <c r="AE81" s="3"/>
      <c r="AF81" s="3"/>
      <c r="AG81" s="1"/>
      <c r="AH81" s="1"/>
      <c r="AI81" s="1"/>
      <c r="AJ81" s="1"/>
      <c r="AK81" s="2"/>
      <c r="AL81" s="1"/>
      <c r="AM81" s="1"/>
      <c r="AN81" s="1"/>
    </row>
    <row r="82" spans="1:40" x14ac:dyDescent="0.2">
      <c r="A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3"/>
      <c r="Y82" s="3"/>
      <c r="Z82" s="1"/>
      <c r="AA82" s="1"/>
      <c r="AB82" s="1"/>
      <c r="AC82" s="1"/>
      <c r="AD82" s="1"/>
      <c r="AE82" s="3"/>
      <c r="AF82" s="3"/>
      <c r="AG82" s="1"/>
      <c r="AH82" s="1"/>
      <c r="AI82" s="1"/>
      <c r="AJ82" s="1"/>
      <c r="AK82" s="3"/>
      <c r="AL82" s="1"/>
      <c r="AM82" s="1"/>
      <c r="AN82" s="1"/>
    </row>
    <row r="83" spans="1:40" x14ac:dyDescent="0.2">
      <c r="A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3"/>
      <c r="Y83" s="3"/>
      <c r="Z83" s="1"/>
      <c r="AA83" s="1"/>
      <c r="AB83" s="1"/>
      <c r="AC83" s="1"/>
      <c r="AD83" s="1"/>
      <c r="AE83" s="2"/>
      <c r="AF83" s="3"/>
      <c r="AG83" s="1"/>
      <c r="AH83" s="1"/>
      <c r="AI83" s="1"/>
      <c r="AJ83" s="1"/>
      <c r="AK83" s="1"/>
      <c r="AL83" s="1"/>
      <c r="AM83" s="1"/>
      <c r="AN83" s="1"/>
    </row>
    <row r="84" spans="1:40" x14ac:dyDescent="0.2">
      <c r="A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3"/>
      <c r="Y84" s="3"/>
      <c r="Z84" s="1"/>
      <c r="AA84" s="1"/>
      <c r="AB84" s="1"/>
      <c r="AC84" s="1"/>
      <c r="AD84" s="1"/>
      <c r="AE84" s="3"/>
      <c r="AF84" s="3"/>
      <c r="AG84" s="1"/>
      <c r="AH84" s="1"/>
      <c r="AI84" s="1"/>
      <c r="AJ84" s="1"/>
      <c r="AK84" s="3"/>
      <c r="AL84" s="1"/>
      <c r="AM84" s="1"/>
      <c r="AN84" s="1"/>
    </row>
    <row r="85" spans="1:40" x14ac:dyDescent="0.2">
      <c r="A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2"/>
      <c r="Y85" s="3"/>
      <c r="Z85" s="1"/>
      <c r="AA85" s="1"/>
      <c r="AB85" s="1"/>
      <c r="AC85" s="1"/>
      <c r="AD85" s="1"/>
      <c r="AE85" s="1"/>
      <c r="AF85" s="3"/>
      <c r="AG85" s="1"/>
      <c r="AH85" s="1"/>
      <c r="AI85" s="1"/>
      <c r="AJ85" s="1"/>
      <c r="AK85" s="1"/>
      <c r="AL85" s="1"/>
      <c r="AM85" s="1"/>
      <c r="AN85" s="1"/>
    </row>
    <row r="86" spans="1:40" x14ac:dyDescent="0.2">
      <c r="A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3"/>
      <c r="Y86" s="3"/>
      <c r="Z86" s="1"/>
      <c r="AA86" s="1"/>
      <c r="AB86" s="1"/>
      <c r="AC86" s="1"/>
      <c r="AD86" s="1"/>
      <c r="AE86" s="2"/>
      <c r="AF86" s="3"/>
      <c r="AG86" s="1"/>
      <c r="AH86" s="1"/>
      <c r="AI86" s="1"/>
      <c r="AJ86" s="1"/>
      <c r="AK86" s="1"/>
      <c r="AL86" s="1"/>
      <c r="AM86" s="1"/>
      <c r="AN86" s="1"/>
    </row>
    <row r="87" spans="1:40" x14ac:dyDescent="0.2">
      <c r="A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3"/>
      <c r="Y87" s="3"/>
      <c r="Z87" s="1"/>
      <c r="AA87" s="1"/>
      <c r="AB87" s="1"/>
      <c r="AC87" s="1"/>
      <c r="AD87" s="1"/>
      <c r="AE87" s="3"/>
      <c r="AF87" s="3"/>
      <c r="AG87" s="1"/>
      <c r="AH87" s="1"/>
      <c r="AI87" s="1"/>
      <c r="AJ87" s="1"/>
      <c r="AK87" s="3"/>
      <c r="AL87" s="1"/>
      <c r="AM87" s="1"/>
      <c r="AN87" s="1"/>
    </row>
    <row r="88" spans="1:40" x14ac:dyDescent="0.2">
      <c r="A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3"/>
      <c r="Y88" s="3"/>
      <c r="Z88" s="1"/>
      <c r="AA88" s="1"/>
      <c r="AB88" s="1"/>
      <c r="AC88" s="1"/>
      <c r="AD88" s="1"/>
      <c r="AE88" s="3"/>
      <c r="AF88" s="3"/>
      <c r="AG88" s="1"/>
      <c r="AH88" s="1"/>
      <c r="AI88" s="1"/>
      <c r="AJ88" s="1"/>
      <c r="AK88" s="3"/>
      <c r="AL88" s="1"/>
      <c r="AM88" s="1"/>
      <c r="AN88" s="1"/>
    </row>
    <row r="89" spans="1:40" x14ac:dyDescent="0.2">
      <c r="A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3"/>
      <c r="Y89" s="3"/>
      <c r="Z89" s="1"/>
      <c r="AA89" s="1"/>
      <c r="AB89" s="1"/>
      <c r="AC89" s="1"/>
      <c r="AD89" s="1"/>
      <c r="AE89" s="2"/>
      <c r="AF89" s="3"/>
      <c r="AG89" s="1"/>
      <c r="AH89" s="1"/>
      <c r="AI89" s="1"/>
      <c r="AJ89" s="1"/>
      <c r="AK89" s="2"/>
      <c r="AL89" s="1"/>
      <c r="AM89" s="1"/>
      <c r="AN89" s="1"/>
    </row>
    <row r="90" spans="1:40" x14ac:dyDescent="0.2">
      <c r="A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3"/>
      <c r="Y90" s="3"/>
      <c r="Z90" s="1"/>
      <c r="AA90" s="1"/>
      <c r="AB90" s="1"/>
      <c r="AC90" s="1"/>
      <c r="AD90" s="1"/>
      <c r="AE90" s="3"/>
      <c r="AF90" s="3"/>
      <c r="AG90" s="1"/>
      <c r="AH90" s="1"/>
      <c r="AI90" s="1"/>
      <c r="AJ90" s="1"/>
      <c r="AK90" s="3"/>
      <c r="AL90" s="1"/>
      <c r="AM90" s="1"/>
      <c r="AN90" s="1"/>
    </row>
    <row r="91" spans="1:40" x14ac:dyDescent="0.2">
      <c r="A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3"/>
      <c r="Y91" s="3"/>
      <c r="Z91" s="1"/>
      <c r="AA91" s="1"/>
      <c r="AB91" s="1"/>
      <c r="AC91" s="1"/>
      <c r="AD91" s="1"/>
      <c r="AE91" s="3"/>
      <c r="AF91" s="3"/>
      <c r="AG91" s="1"/>
      <c r="AH91" s="1"/>
      <c r="AI91" s="1"/>
      <c r="AJ91" s="1"/>
      <c r="AK91" s="3"/>
      <c r="AL91" s="1"/>
      <c r="AM91" s="1"/>
      <c r="AN91" s="1"/>
    </row>
    <row r="92" spans="1:40" x14ac:dyDescent="0.2">
      <c r="A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3"/>
      <c r="Y92" s="3"/>
      <c r="Z92" s="1"/>
      <c r="AA92" s="1"/>
      <c r="AB92" s="1"/>
      <c r="AC92" s="1"/>
      <c r="AD92" s="1"/>
      <c r="AE92" s="3"/>
      <c r="AF92" s="3"/>
      <c r="AG92" s="1"/>
      <c r="AH92" s="1"/>
      <c r="AI92" s="1"/>
      <c r="AJ92" s="1"/>
      <c r="AK92" s="3"/>
      <c r="AL92" s="1"/>
      <c r="AM92" s="1"/>
      <c r="AN92" s="1"/>
    </row>
    <row r="93" spans="1:40" x14ac:dyDescent="0.2">
      <c r="A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3"/>
      <c r="Y93" s="3"/>
      <c r="Z93" s="1"/>
      <c r="AA93" s="1"/>
      <c r="AB93" s="1"/>
      <c r="AC93" s="1"/>
      <c r="AD93" s="1"/>
      <c r="AE93" s="3"/>
      <c r="AF93" s="3"/>
      <c r="AG93" s="1"/>
      <c r="AH93" s="1"/>
      <c r="AI93" s="1"/>
      <c r="AJ93" s="1"/>
      <c r="AK93" s="3"/>
      <c r="AL93" s="1"/>
      <c r="AM93" s="1"/>
      <c r="AN93" s="1"/>
    </row>
    <row r="94" spans="1:40" x14ac:dyDescent="0.2">
      <c r="A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3"/>
      <c r="Y94" s="3"/>
      <c r="Z94" s="1"/>
      <c r="AA94" s="1"/>
      <c r="AB94" s="1"/>
      <c r="AC94" s="1"/>
      <c r="AD94" s="1"/>
      <c r="AE94" s="3"/>
      <c r="AF94" s="3"/>
      <c r="AG94" s="1"/>
      <c r="AH94" s="1"/>
      <c r="AI94" s="1"/>
      <c r="AJ94" s="1"/>
      <c r="AK94" s="3"/>
      <c r="AL94" s="1"/>
      <c r="AM94" s="1"/>
      <c r="AN94" s="1"/>
    </row>
    <row r="95" spans="1:40" x14ac:dyDescent="0.2">
      <c r="A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3"/>
      <c r="Z95" s="1"/>
      <c r="AA95" s="1"/>
      <c r="AB95" s="1"/>
      <c r="AC95" s="1"/>
      <c r="AD95" s="1"/>
      <c r="AE95" s="1"/>
      <c r="AF95" s="3"/>
      <c r="AG95" s="1"/>
      <c r="AH95" s="1"/>
      <c r="AI95" s="1"/>
      <c r="AJ95" s="1"/>
      <c r="AK95" s="1"/>
      <c r="AL95" s="1"/>
      <c r="AM95" s="1"/>
      <c r="AN95" s="1"/>
    </row>
    <row r="96" spans="1:40" x14ac:dyDescent="0.2">
      <c r="A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3"/>
      <c r="Y96" s="3"/>
      <c r="Z96" s="1"/>
      <c r="AA96" s="1"/>
      <c r="AB96" s="1"/>
      <c r="AC96" s="1"/>
      <c r="AD96" s="1"/>
      <c r="AE96" s="3"/>
      <c r="AF96" s="3"/>
      <c r="AG96" s="1"/>
      <c r="AH96" s="1"/>
      <c r="AI96" s="1"/>
      <c r="AJ96" s="1"/>
      <c r="AK96" s="3"/>
      <c r="AL96" s="1"/>
      <c r="AM96" s="1"/>
      <c r="AN96" s="1"/>
    </row>
    <row r="97" spans="1:40" x14ac:dyDescent="0.2">
      <c r="A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3"/>
      <c r="Z97" s="1"/>
      <c r="AA97" s="1"/>
      <c r="AB97" s="1"/>
      <c r="AC97" s="1"/>
      <c r="AD97" s="1"/>
      <c r="AE97" s="1"/>
      <c r="AF97" s="3"/>
      <c r="AG97" s="1"/>
      <c r="AH97" s="1"/>
      <c r="AI97" s="1"/>
      <c r="AJ97" s="1"/>
      <c r="AK97" s="1"/>
      <c r="AL97" s="1"/>
      <c r="AM97" s="1"/>
      <c r="AN97" s="1"/>
    </row>
    <row r="98" spans="1:40" x14ac:dyDescent="0.2">
      <c r="A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3"/>
      <c r="Y98" s="3"/>
      <c r="Z98" s="1"/>
      <c r="AA98" s="1"/>
      <c r="AB98" s="1"/>
      <c r="AC98" s="1"/>
      <c r="AD98" s="1"/>
      <c r="AE98" s="3"/>
      <c r="AF98" s="3"/>
      <c r="AG98" s="1"/>
      <c r="AH98" s="1"/>
      <c r="AI98" s="1"/>
      <c r="AJ98" s="1"/>
      <c r="AK98" s="3"/>
      <c r="AL98" s="1"/>
      <c r="AM98" s="1"/>
      <c r="AN98" s="1"/>
    </row>
    <row r="99" spans="1:40" x14ac:dyDescent="0.2">
      <c r="A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3"/>
      <c r="Y99" s="3"/>
      <c r="Z99" s="1"/>
      <c r="AA99" s="1"/>
      <c r="AB99" s="1"/>
      <c r="AC99" s="1"/>
      <c r="AD99" s="1"/>
      <c r="AE99" s="3"/>
      <c r="AF99" s="3"/>
      <c r="AG99" s="1"/>
      <c r="AH99" s="1"/>
      <c r="AI99" s="1"/>
      <c r="AJ99" s="1"/>
      <c r="AK99" s="3"/>
      <c r="AL99" s="1"/>
      <c r="AM99" s="1"/>
      <c r="AN99" s="1"/>
    </row>
    <row r="100" spans="1:40" x14ac:dyDescent="0.2">
      <c r="A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3"/>
      <c r="Y100" s="3"/>
      <c r="Z100" s="1"/>
      <c r="AA100" s="1"/>
      <c r="AB100" s="1"/>
      <c r="AC100" s="1"/>
      <c r="AD100" s="1"/>
      <c r="AE100" s="3"/>
      <c r="AF100" s="3"/>
      <c r="AG100" s="1"/>
      <c r="AH100" s="1"/>
      <c r="AI100" s="1"/>
      <c r="AJ100" s="1"/>
      <c r="AK100" s="3"/>
      <c r="AL100" s="1"/>
      <c r="AM100" s="1"/>
      <c r="AN100" s="1"/>
    </row>
    <row r="101" spans="1:40" x14ac:dyDescent="0.2">
      <c r="A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2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2"/>
      <c r="Y101" s="3"/>
      <c r="Z101" s="1"/>
      <c r="AA101" s="1"/>
      <c r="AB101" s="1"/>
      <c r="AC101" s="1"/>
      <c r="AD101" s="1"/>
      <c r="AE101" s="3"/>
      <c r="AF101" s="3"/>
      <c r="AG101" s="1"/>
      <c r="AH101" s="1"/>
      <c r="AI101" s="1"/>
      <c r="AJ101" s="1"/>
      <c r="AK101" s="3"/>
      <c r="AL101" s="1"/>
      <c r="AM101" s="1"/>
      <c r="AN101" s="1"/>
    </row>
    <row r="102" spans="1:40" x14ac:dyDescent="0.2">
      <c r="A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3"/>
      <c r="Y102" s="3"/>
      <c r="Z102" s="1"/>
      <c r="AA102" s="1"/>
      <c r="AB102" s="1"/>
      <c r="AC102" s="1"/>
      <c r="AD102" s="1"/>
      <c r="AE102" s="3"/>
      <c r="AF102" s="3"/>
      <c r="AG102" s="1"/>
      <c r="AH102" s="1"/>
      <c r="AI102" s="1"/>
      <c r="AJ102" s="1"/>
      <c r="AK102" s="3"/>
      <c r="AL102" s="1"/>
      <c r="AM102" s="1"/>
      <c r="AN102" s="1"/>
    </row>
    <row r="103" spans="1:40" x14ac:dyDescent="0.2">
      <c r="A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3"/>
      <c r="Y103" s="3"/>
      <c r="Z103" s="1"/>
      <c r="AA103" s="1"/>
      <c r="AB103" s="1"/>
      <c r="AC103" s="1"/>
      <c r="AD103" s="1"/>
      <c r="AE103" s="3"/>
      <c r="AF103" s="3"/>
      <c r="AG103" s="1"/>
      <c r="AH103" s="1"/>
      <c r="AI103" s="1"/>
      <c r="AJ103" s="1"/>
      <c r="AK103" s="3"/>
      <c r="AL103" s="1"/>
      <c r="AM103" s="1"/>
      <c r="AN103" s="1"/>
    </row>
    <row r="104" spans="1:40" x14ac:dyDescent="0.2">
      <c r="A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3"/>
      <c r="Y104" s="3"/>
      <c r="Z104" s="1"/>
      <c r="AA104" s="1"/>
      <c r="AB104" s="1"/>
      <c r="AC104" s="1"/>
      <c r="AD104" s="1"/>
      <c r="AE104" s="3"/>
      <c r="AF104" s="3"/>
      <c r="AG104" s="1"/>
      <c r="AH104" s="1"/>
      <c r="AI104" s="1"/>
      <c r="AJ104" s="1"/>
      <c r="AK104" s="3"/>
      <c r="AL104" s="1"/>
      <c r="AM104" s="1"/>
      <c r="AN104" s="1"/>
    </row>
    <row r="105" spans="1:40" x14ac:dyDescent="0.2">
      <c r="A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3"/>
      <c r="Y105" s="3"/>
      <c r="Z105" s="1"/>
      <c r="AA105" s="1"/>
      <c r="AB105" s="1"/>
      <c r="AC105" s="1"/>
      <c r="AD105" s="1"/>
      <c r="AE105" s="3"/>
      <c r="AF105" s="3"/>
      <c r="AG105" s="1"/>
      <c r="AH105" s="1"/>
      <c r="AI105" s="1"/>
      <c r="AJ105" s="1"/>
      <c r="AK105" s="2"/>
      <c r="AL105" s="1"/>
      <c r="AM105" s="1"/>
      <c r="AN105" s="1"/>
    </row>
    <row r="106" spans="1:40" x14ac:dyDescent="0.2">
      <c r="A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3"/>
      <c r="Y106" s="3"/>
      <c r="Z106" s="1"/>
      <c r="AA106" s="1"/>
      <c r="AB106" s="1"/>
      <c r="AC106" s="1"/>
      <c r="AD106" s="1"/>
      <c r="AE106" s="3"/>
      <c r="AF106" s="3"/>
      <c r="AG106" s="1"/>
      <c r="AH106" s="1"/>
      <c r="AI106" s="1"/>
      <c r="AJ106" s="1"/>
      <c r="AK106" s="3"/>
      <c r="AL106" s="1"/>
      <c r="AM106" s="1"/>
      <c r="AN106" s="1"/>
    </row>
    <row r="107" spans="1:40" x14ac:dyDescent="0.2">
      <c r="A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3"/>
      <c r="Y107" s="3"/>
      <c r="Z107" s="1"/>
      <c r="AA107" s="1"/>
      <c r="AB107" s="1"/>
      <c r="AC107" s="1"/>
      <c r="AD107" s="1"/>
      <c r="AE107" s="3"/>
      <c r="AF107" s="3"/>
      <c r="AG107" s="1"/>
      <c r="AH107" s="1"/>
      <c r="AI107" s="1"/>
      <c r="AJ107" s="1"/>
      <c r="AK107" s="3"/>
      <c r="AL107" s="1"/>
      <c r="AM107" s="1"/>
      <c r="AN107" s="1"/>
    </row>
    <row r="108" spans="1:40" x14ac:dyDescent="0.2">
      <c r="A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3"/>
      <c r="Z108" s="1"/>
      <c r="AA108" s="1"/>
      <c r="AB108" s="1"/>
      <c r="AC108" s="1"/>
      <c r="AD108" s="1"/>
      <c r="AE108" s="1"/>
      <c r="AF108" s="3"/>
      <c r="AG108" s="1"/>
      <c r="AH108" s="1"/>
      <c r="AI108" s="1"/>
      <c r="AJ108" s="1"/>
      <c r="AK108" s="1"/>
      <c r="AL108" s="1"/>
      <c r="AM108" s="1"/>
      <c r="AN108" s="1"/>
    </row>
    <row r="109" spans="1:40" x14ac:dyDescent="0.2">
      <c r="A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3"/>
      <c r="Z109" s="1"/>
      <c r="AA109" s="1"/>
      <c r="AB109" s="1"/>
      <c r="AC109" s="1"/>
      <c r="AD109" s="1"/>
      <c r="AE109" s="1"/>
      <c r="AF109" s="3"/>
      <c r="AG109" s="1"/>
      <c r="AH109" s="1"/>
      <c r="AI109" s="1"/>
      <c r="AJ109" s="1"/>
      <c r="AK109" s="1"/>
      <c r="AL109" s="1"/>
      <c r="AM109" s="1"/>
      <c r="AN109" s="1"/>
    </row>
    <row r="110" spans="1:40" x14ac:dyDescent="0.2">
      <c r="A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3"/>
      <c r="Y110" s="3"/>
      <c r="Z110" s="1"/>
      <c r="AA110" s="1"/>
      <c r="AB110" s="1"/>
      <c r="AC110" s="1"/>
      <c r="AD110" s="1"/>
      <c r="AE110" s="3"/>
      <c r="AF110" s="3"/>
      <c r="AG110" s="1"/>
      <c r="AH110" s="1"/>
      <c r="AI110" s="1"/>
      <c r="AJ110" s="1"/>
      <c r="AK110" s="3"/>
      <c r="AL110" s="1"/>
      <c r="AM110" s="1"/>
      <c r="AN110" s="1"/>
    </row>
    <row r="111" spans="1:40" x14ac:dyDescent="0.2">
      <c r="A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3"/>
      <c r="Y111" s="3"/>
      <c r="Z111" s="1"/>
      <c r="AA111" s="1"/>
      <c r="AB111" s="1"/>
      <c r="AC111" s="1"/>
      <c r="AD111" s="1"/>
      <c r="AE111" s="3"/>
      <c r="AF111" s="3"/>
      <c r="AG111" s="1"/>
      <c r="AH111" s="1"/>
      <c r="AI111" s="1"/>
      <c r="AJ111" s="1"/>
      <c r="AK111" s="3"/>
      <c r="AL111" s="1"/>
      <c r="AM111" s="1"/>
      <c r="AN111" s="1"/>
    </row>
    <row r="112" spans="1:40" x14ac:dyDescent="0.2">
      <c r="A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3"/>
      <c r="Z112" s="1"/>
      <c r="AA112" s="1"/>
      <c r="AB112" s="1"/>
      <c r="AC112" s="1"/>
      <c r="AD112" s="1"/>
      <c r="AE112" s="1"/>
      <c r="AF112" s="3"/>
      <c r="AG112" s="1"/>
      <c r="AH112" s="1"/>
      <c r="AI112" s="1"/>
      <c r="AJ112" s="1"/>
      <c r="AK112" s="1"/>
      <c r="AL112" s="1"/>
      <c r="AM112" s="1"/>
      <c r="AN112" s="1"/>
    </row>
    <row r="113" spans="1:40" x14ac:dyDescent="0.2">
      <c r="A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3"/>
      <c r="Z113" s="1"/>
      <c r="AA113" s="1"/>
      <c r="AB113" s="1"/>
      <c r="AC113" s="1"/>
      <c r="AD113" s="1"/>
      <c r="AE113" s="1"/>
      <c r="AF113" s="3"/>
      <c r="AG113" s="1"/>
      <c r="AH113" s="1"/>
      <c r="AI113" s="1"/>
      <c r="AJ113" s="1"/>
      <c r="AK113" s="1"/>
      <c r="AL113" s="1"/>
      <c r="AM113" s="1"/>
      <c r="AN113" s="1"/>
    </row>
    <row r="114" spans="1:40" x14ac:dyDescent="0.2">
      <c r="A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3"/>
      <c r="Y114" s="3"/>
      <c r="Z114" s="1"/>
      <c r="AA114" s="1"/>
      <c r="AB114" s="1"/>
      <c r="AC114" s="1"/>
      <c r="AD114" s="1"/>
      <c r="AE114" s="3"/>
      <c r="AF114" s="3"/>
      <c r="AG114" s="1"/>
      <c r="AH114" s="1"/>
      <c r="AI114" s="1"/>
      <c r="AJ114" s="1"/>
      <c r="AK114" s="3"/>
      <c r="AL114" s="1"/>
      <c r="AM114" s="1"/>
      <c r="AN114" s="1"/>
    </row>
    <row r="115" spans="1:40" x14ac:dyDescent="0.2">
      <c r="A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3"/>
      <c r="Y115" s="3"/>
      <c r="Z115" s="1"/>
      <c r="AA115" s="1"/>
      <c r="AB115" s="1"/>
      <c r="AC115" s="1"/>
      <c r="AD115" s="1"/>
      <c r="AE115" s="3"/>
      <c r="AF115" s="3"/>
      <c r="AG115" s="1"/>
      <c r="AH115" s="1"/>
      <c r="AI115" s="1"/>
      <c r="AJ115" s="1"/>
      <c r="AK115" s="3"/>
      <c r="AL115" s="1"/>
      <c r="AM115" s="1"/>
      <c r="AN115" s="1"/>
    </row>
    <row r="116" spans="1:40" x14ac:dyDescent="0.2">
      <c r="A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</row>
    <row r="117" spans="1:40" x14ac:dyDescent="0.2">
      <c r="A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3"/>
      <c r="Z117" s="1"/>
      <c r="AA117" s="1"/>
      <c r="AB117" s="1"/>
      <c r="AC117" s="1"/>
      <c r="AD117" s="1"/>
      <c r="AE117" s="1"/>
      <c r="AF117" s="2"/>
      <c r="AG117" s="1"/>
      <c r="AH117" s="1"/>
      <c r="AI117" s="1"/>
      <c r="AJ117" s="1"/>
      <c r="AK117" s="1"/>
      <c r="AL117" s="1"/>
      <c r="AM117" s="1"/>
      <c r="AN117" s="1"/>
    </row>
    <row r="118" spans="1:40" x14ac:dyDescent="0.2">
      <c r="A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3"/>
      <c r="Y118" s="3"/>
      <c r="Z118" s="1"/>
      <c r="AA118" s="1"/>
      <c r="AB118" s="1"/>
      <c r="AC118" s="1"/>
      <c r="AD118" s="1"/>
      <c r="AE118" s="3"/>
      <c r="AF118" s="3"/>
      <c r="AG118" s="1"/>
      <c r="AH118" s="1"/>
      <c r="AI118" s="1"/>
      <c r="AJ118" s="1"/>
      <c r="AK118" s="3"/>
      <c r="AL118" s="1"/>
      <c r="AM118" s="1"/>
      <c r="AN118" s="1"/>
    </row>
    <row r="119" spans="1:40" x14ac:dyDescent="0.2">
      <c r="A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3"/>
      <c r="Y119" s="1"/>
      <c r="Z119" s="1"/>
      <c r="AA119" s="1"/>
      <c r="AB119" s="1"/>
      <c r="AC119" s="1"/>
      <c r="AD119" s="1"/>
      <c r="AE119" s="3"/>
      <c r="AF119" s="1"/>
      <c r="AG119" s="1"/>
      <c r="AH119" s="1"/>
      <c r="AI119" s="1"/>
      <c r="AJ119" s="1"/>
      <c r="AK119" s="3"/>
      <c r="AL119" s="1"/>
      <c r="AM119" s="1"/>
      <c r="AN119" s="1"/>
    </row>
    <row r="120" spans="1:40" x14ac:dyDescent="0.2">
      <c r="A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3"/>
      <c r="Y120" s="3"/>
      <c r="Z120" s="1"/>
      <c r="AA120" s="1"/>
      <c r="AB120" s="1"/>
      <c r="AC120" s="1"/>
      <c r="AD120" s="1"/>
      <c r="AE120" s="3"/>
      <c r="AF120" s="3"/>
      <c r="AG120" s="1"/>
      <c r="AH120" s="1"/>
      <c r="AI120" s="1"/>
      <c r="AJ120" s="1"/>
      <c r="AK120" s="3"/>
      <c r="AL120" s="1"/>
      <c r="AM120" s="1"/>
      <c r="AN120" s="1"/>
    </row>
    <row r="121" spans="1:40" x14ac:dyDescent="0.2">
      <c r="A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3"/>
      <c r="Y121" s="3"/>
      <c r="Z121" s="1"/>
      <c r="AA121" s="1"/>
      <c r="AB121" s="1"/>
      <c r="AC121" s="1"/>
      <c r="AD121" s="1"/>
      <c r="AE121" s="3"/>
      <c r="AF121" s="3"/>
      <c r="AG121" s="1"/>
      <c r="AH121" s="1"/>
      <c r="AI121" s="1"/>
      <c r="AJ121" s="1"/>
      <c r="AK121" s="3"/>
      <c r="AL121" s="1"/>
      <c r="AM121" s="1"/>
      <c r="AN121" s="1"/>
    </row>
    <row r="122" spans="1:40" x14ac:dyDescent="0.2">
      <c r="A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3"/>
      <c r="Y122" s="3"/>
      <c r="Z122" s="1"/>
      <c r="AA122" s="1"/>
      <c r="AB122" s="1"/>
      <c r="AC122" s="1"/>
      <c r="AD122" s="1"/>
      <c r="AE122" s="3"/>
      <c r="AF122" s="3"/>
      <c r="AG122" s="1"/>
      <c r="AH122" s="1"/>
      <c r="AI122" s="1"/>
      <c r="AJ122" s="1"/>
      <c r="AK122" s="3"/>
      <c r="AL122" s="1"/>
      <c r="AM122" s="1"/>
      <c r="AN122" s="1"/>
    </row>
    <row r="123" spans="1:40" x14ac:dyDescent="0.2">
      <c r="A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</row>
    <row r="124" spans="1:40" x14ac:dyDescent="0.2">
      <c r="A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3"/>
      <c r="Y124" s="3"/>
      <c r="Z124" s="1"/>
      <c r="AA124" s="1"/>
      <c r="AB124" s="1"/>
      <c r="AC124" s="1"/>
      <c r="AD124" s="1"/>
      <c r="AE124" s="3"/>
      <c r="AF124" s="3"/>
      <c r="AG124" s="1"/>
      <c r="AH124" s="1"/>
      <c r="AI124" s="1"/>
      <c r="AJ124" s="1"/>
      <c r="AK124" s="3"/>
      <c r="AL124" s="1"/>
      <c r="AM124" s="1"/>
      <c r="AN124" s="1"/>
    </row>
    <row r="125" spans="1:40" x14ac:dyDescent="0.2">
      <c r="A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3"/>
      <c r="Y125" s="3"/>
      <c r="Z125" s="1"/>
      <c r="AA125" s="1"/>
      <c r="AB125" s="1"/>
      <c r="AC125" s="1"/>
      <c r="AD125" s="1"/>
      <c r="AE125" s="3"/>
      <c r="AF125" s="3"/>
      <c r="AG125" s="1"/>
      <c r="AH125" s="1"/>
      <c r="AI125" s="1"/>
      <c r="AJ125" s="1"/>
      <c r="AK125" s="3"/>
      <c r="AL125" s="1"/>
      <c r="AM125" s="1"/>
      <c r="AN125" s="1"/>
    </row>
    <row r="126" spans="1:40" x14ac:dyDescent="0.2">
      <c r="A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3"/>
      <c r="Y126" s="3"/>
      <c r="Z126" s="1"/>
      <c r="AA126" s="1"/>
      <c r="AB126" s="1"/>
      <c r="AC126" s="1"/>
      <c r="AD126" s="1"/>
      <c r="AE126" s="3"/>
      <c r="AF126" s="3"/>
      <c r="AG126" s="1"/>
      <c r="AH126" s="1"/>
      <c r="AI126" s="1"/>
      <c r="AJ126" s="1"/>
      <c r="AK126" s="3"/>
      <c r="AL126" s="1"/>
      <c r="AM126" s="1"/>
      <c r="AN126" s="1"/>
    </row>
    <row r="127" spans="1:40" x14ac:dyDescent="0.2">
      <c r="A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3"/>
      <c r="Y127" s="3"/>
      <c r="Z127" s="1"/>
      <c r="AA127" s="1"/>
      <c r="AB127" s="1"/>
      <c r="AC127" s="1"/>
      <c r="AD127" s="1"/>
      <c r="AE127" s="3"/>
      <c r="AF127" s="3"/>
      <c r="AG127" s="1"/>
      <c r="AH127" s="1"/>
      <c r="AI127" s="1"/>
      <c r="AJ127" s="1"/>
      <c r="AK127" s="3"/>
      <c r="AL127" s="1"/>
      <c r="AM127" s="1"/>
      <c r="AN127" s="1"/>
    </row>
    <row r="128" spans="1:40" x14ac:dyDescent="0.2">
      <c r="A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3"/>
      <c r="Y128" s="3"/>
      <c r="Z128" s="1"/>
      <c r="AA128" s="1"/>
      <c r="AB128" s="1"/>
      <c r="AC128" s="1"/>
      <c r="AD128" s="1"/>
      <c r="AE128" s="3"/>
      <c r="AF128" s="3"/>
      <c r="AG128" s="1"/>
      <c r="AH128" s="1"/>
      <c r="AI128" s="1"/>
      <c r="AJ128" s="1"/>
      <c r="AK128" s="3"/>
      <c r="AL128" s="1"/>
      <c r="AM128" s="1"/>
      <c r="AN128" s="1"/>
    </row>
    <row r="129" spans="1:40" x14ac:dyDescent="0.2">
      <c r="A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3"/>
      <c r="Z129" s="1"/>
      <c r="AA129" s="1"/>
      <c r="AB129" s="1"/>
      <c r="AC129" s="1"/>
      <c r="AD129" s="1"/>
      <c r="AE129" s="1"/>
      <c r="AF129" s="3"/>
      <c r="AG129" s="1"/>
      <c r="AH129" s="1"/>
      <c r="AI129" s="1"/>
      <c r="AJ129" s="1"/>
      <c r="AK129" s="1"/>
      <c r="AL129" s="1"/>
      <c r="AM129" s="1"/>
      <c r="AN129" s="1"/>
    </row>
    <row r="130" spans="1:40" x14ac:dyDescent="0.2">
      <c r="A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3"/>
      <c r="Y130" s="3"/>
      <c r="Z130" s="1"/>
      <c r="AA130" s="1"/>
      <c r="AB130" s="1"/>
      <c r="AC130" s="1"/>
      <c r="AD130" s="1"/>
      <c r="AE130" s="3"/>
      <c r="AF130" s="3"/>
      <c r="AG130" s="1"/>
      <c r="AH130" s="1"/>
      <c r="AI130" s="1"/>
      <c r="AJ130" s="1"/>
      <c r="AK130" s="3"/>
      <c r="AL130" s="1"/>
      <c r="AM130" s="1"/>
      <c r="AN130" s="1"/>
    </row>
    <row r="131" spans="1:40" x14ac:dyDescent="0.2">
      <c r="A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2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3"/>
      <c r="Z131" s="1"/>
      <c r="AA131" s="1"/>
      <c r="AB131" s="1"/>
      <c r="AC131" s="1"/>
      <c r="AD131" s="1"/>
      <c r="AE131" s="2"/>
      <c r="AF131" s="3"/>
      <c r="AG131" s="1"/>
      <c r="AH131" s="1"/>
      <c r="AI131" s="1"/>
      <c r="AJ131" s="1"/>
      <c r="AK131" s="3"/>
      <c r="AL131" s="1"/>
      <c r="AM131" s="1"/>
      <c r="AN131" s="1"/>
    </row>
    <row r="132" spans="1:40" x14ac:dyDescent="0.2">
      <c r="A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3"/>
      <c r="Y132" s="3"/>
      <c r="Z132" s="1"/>
      <c r="AA132" s="1"/>
      <c r="AB132" s="1"/>
      <c r="AC132" s="1"/>
      <c r="AD132" s="1"/>
      <c r="AE132" s="3"/>
      <c r="AF132" s="3"/>
      <c r="AG132" s="1"/>
      <c r="AH132" s="1"/>
      <c r="AI132" s="1"/>
      <c r="AJ132" s="1"/>
      <c r="AK132" s="3"/>
      <c r="AL132" s="1"/>
      <c r="AM132" s="1"/>
      <c r="AN132" s="1"/>
    </row>
    <row r="133" spans="1:40" x14ac:dyDescent="0.2">
      <c r="A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3"/>
      <c r="Y133" s="3"/>
      <c r="Z133" s="1"/>
      <c r="AA133" s="1"/>
      <c r="AB133" s="1"/>
      <c r="AC133" s="1"/>
      <c r="AD133" s="1"/>
      <c r="AE133" s="3"/>
      <c r="AF133" s="3"/>
      <c r="AG133" s="1"/>
      <c r="AH133" s="1"/>
      <c r="AI133" s="1"/>
      <c r="AJ133" s="1"/>
      <c r="AK133" s="3"/>
      <c r="AL133" s="1"/>
      <c r="AM133" s="1"/>
      <c r="AN133" s="1"/>
    </row>
    <row r="134" spans="1:40" x14ac:dyDescent="0.2">
      <c r="A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3"/>
      <c r="Y134" s="3"/>
      <c r="Z134" s="1"/>
      <c r="AA134" s="1"/>
      <c r="AB134" s="1"/>
      <c r="AC134" s="1"/>
      <c r="AD134" s="1"/>
      <c r="AE134" s="3"/>
      <c r="AF134" s="3"/>
      <c r="AG134" s="1"/>
      <c r="AH134" s="1"/>
      <c r="AI134" s="1"/>
      <c r="AJ134" s="1"/>
      <c r="AK134" s="3"/>
      <c r="AL134" s="1"/>
      <c r="AM134" s="1"/>
      <c r="AN134" s="1"/>
    </row>
    <row r="135" spans="1:40" x14ac:dyDescent="0.2">
      <c r="A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3"/>
      <c r="Y135" s="3"/>
      <c r="Z135" s="1"/>
      <c r="AA135" s="1"/>
      <c r="AB135" s="1"/>
      <c r="AC135" s="1"/>
      <c r="AD135" s="1"/>
      <c r="AE135" s="3"/>
      <c r="AF135" s="3"/>
      <c r="AG135" s="1"/>
      <c r="AH135" s="1"/>
      <c r="AI135" s="1"/>
      <c r="AJ135" s="1"/>
      <c r="AK135" s="3"/>
      <c r="AL135" s="1"/>
      <c r="AM135" s="1"/>
      <c r="AN135" s="1"/>
    </row>
    <row r="136" spans="1:40" x14ac:dyDescent="0.2">
      <c r="A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3"/>
      <c r="Y136" s="3"/>
      <c r="Z136" s="1"/>
      <c r="AA136" s="1"/>
      <c r="AB136" s="1"/>
      <c r="AC136" s="1"/>
      <c r="AD136" s="1"/>
      <c r="AE136" s="3"/>
      <c r="AF136" s="3"/>
      <c r="AG136" s="1"/>
      <c r="AH136" s="1"/>
      <c r="AI136" s="1"/>
      <c r="AJ136" s="1"/>
      <c r="AK136" s="3"/>
      <c r="AL136" s="1"/>
      <c r="AM136" s="1"/>
      <c r="AN136" s="1"/>
    </row>
    <row r="137" spans="1:40" x14ac:dyDescent="0.2">
      <c r="A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3"/>
      <c r="Y137" s="3"/>
      <c r="Z137" s="1"/>
      <c r="AA137" s="1"/>
      <c r="AB137" s="1"/>
      <c r="AC137" s="1"/>
      <c r="AD137" s="1"/>
      <c r="AE137" s="3"/>
      <c r="AF137" s="3"/>
      <c r="AG137" s="1"/>
      <c r="AH137" s="1"/>
      <c r="AI137" s="1"/>
      <c r="AJ137" s="1"/>
      <c r="AK137" s="3"/>
      <c r="AL137" s="1"/>
      <c r="AM137" s="1"/>
      <c r="AN137" s="1"/>
    </row>
    <row r="138" spans="1:40" x14ac:dyDescent="0.2">
      <c r="A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3"/>
      <c r="Y138" s="3"/>
      <c r="Z138" s="1"/>
      <c r="AA138" s="1"/>
      <c r="AB138" s="1"/>
      <c r="AC138" s="1"/>
      <c r="AD138" s="1"/>
      <c r="AE138" s="3"/>
      <c r="AF138" s="3"/>
      <c r="AG138" s="1"/>
      <c r="AH138" s="1"/>
      <c r="AI138" s="1"/>
      <c r="AJ138" s="1"/>
      <c r="AK138" s="3"/>
      <c r="AL138" s="1"/>
      <c r="AM138" s="1"/>
      <c r="AN138" s="1"/>
    </row>
    <row r="139" spans="1:40" x14ac:dyDescent="0.2">
      <c r="A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3"/>
      <c r="Y139" s="3"/>
      <c r="Z139" s="1"/>
      <c r="AA139" s="1"/>
      <c r="AB139" s="1"/>
      <c r="AC139" s="1"/>
      <c r="AD139" s="1"/>
      <c r="AE139" s="3"/>
      <c r="AF139" s="3"/>
      <c r="AG139" s="1"/>
      <c r="AH139" s="1"/>
      <c r="AI139" s="1"/>
      <c r="AJ139" s="1"/>
      <c r="AK139" s="3"/>
      <c r="AL139" s="1"/>
      <c r="AM139" s="1"/>
      <c r="AN139" s="1"/>
    </row>
    <row r="140" spans="1:40" x14ac:dyDescent="0.2">
      <c r="A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3"/>
      <c r="Y140" s="1"/>
      <c r="Z140" s="1"/>
      <c r="AA140" s="1"/>
      <c r="AB140" s="1"/>
      <c r="AC140" s="1"/>
      <c r="AD140" s="1"/>
      <c r="AE140" s="3"/>
      <c r="AF140" s="2"/>
      <c r="AG140" s="1"/>
      <c r="AH140" s="1"/>
      <c r="AI140" s="1"/>
      <c r="AJ140" s="1"/>
      <c r="AK140" s="3"/>
      <c r="AL140" s="1"/>
      <c r="AM140" s="1"/>
      <c r="AN140" s="1"/>
    </row>
    <row r="141" spans="1:40" x14ac:dyDescent="0.2">
      <c r="A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</row>
    <row r="142" spans="1:40" x14ac:dyDescent="0.2">
      <c r="A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</row>
    <row r="143" spans="1:40" x14ac:dyDescent="0.2">
      <c r="A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3"/>
      <c r="Z143" s="1"/>
      <c r="AA143" s="1"/>
      <c r="AB143" s="1"/>
      <c r="AC143" s="1"/>
      <c r="AD143" s="1"/>
      <c r="AE143" s="1"/>
      <c r="AF143" s="3"/>
      <c r="AG143" s="1"/>
      <c r="AH143" s="1"/>
      <c r="AI143" s="1"/>
      <c r="AJ143" s="1"/>
      <c r="AK143" s="1"/>
      <c r="AL143" s="1"/>
      <c r="AM143" s="1"/>
      <c r="AN143" s="1"/>
    </row>
    <row r="144" spans="1:40" x14ac:dyDescent="0.2">
      <c r="A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2"/>
      <c r="Y144" s="3"/>
      <c r="Z144" s="1"/>
      <c r="AA144" s="1"/>
      <c r="AB144" s="1"/>
      <c r="AC144" s="1"/>
      <c r="AD144" s="1"/>
      <c r="AE144" s="3"/>
      <c r="AF144" s="3"/>
      <c r="AG144" s="1"/>
      <c r="AH144" s="1"/>
      <c r="AI144" s="1"/>
      <c r="AJ144" s="1"/>
      <c r="AK144" s="3"/>
      <c r="AL144" s="1"/>
      <c r="AM144" s="1"/>
      <c r="AN144" s="1"/>
    </row>
    <row r="145" spans="1:40" x14ac:dyDescent="0.2">
      <c r="A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3"/>
      <c r="Y145" s="3"/>
      <c r="Z145" s="1"/>
      <c r="AA145" s="1"/>
      <c r="AB145" s="1"/>
      <c r="AC145" s="1"/>
      <c r="AD145" s="1"/>
      <c r="AE145" s="3"/>
      <c r="AF145" s="3"/>
      <c r="AG145" s="1"/>
      <c r="AH145" s="1"/>
      <c r="AI145" s="1"/>
      <c r="AJ145" s="1"/>
      <c r="AK145" s="3"/>
      <c r="AL145" s="1"/>
      <c r="AM145" s="1"/>
      <c r="AN145" s="1"/>
    </row>
    <row r="146" spans="1:40" x14ac:dyDescent="0.2">
      <c r="A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3"/>
      <c r="Y146" s="2"/>
      <c r="Z146" s="1"/>
      <c r="AA146" s="1"/>
      <c r="AB146" s="1"/>
      <c r="AC146" s="1"/>
      <c r="AD146" s="1"/>
      <c r="AE146" s="3"/>
      <c r="AF146" s="2"/>
      <c r="AG146" s="1"/>
      <c r="AH146" s="1"/>
      <c r="AI146" s="1"/>
      <c r="AJ146" s="1"/>
      <c r="AK146" s="3"/>
      <c r="AL146" s="1"/>
      <c r="AM146" s="1"/>
      <c r="AN146" s="1"/>
    </row>
    <row r="147" spans="1:40" x14ac:dyDescent="0.2">
      <c r="A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3"/>
      <c r="Z147" s="1"/>
      <c r="AA147" s="1"/>
      <c r="AB147" s="1"/>
      <c r="AC147" s="1"/>
      <c r="AD147" s="1"/>
      <c r="AE147" s="1"/>
      <c r="AF147" s="3"/>
      <c r="AG147" s="1"/>
      <c r="AH147" s="1"/>
      <c r="AI147" s="1"/>
      <c r="AJ147" s="1"/>
      <c r="AK147" s="1"/>
      <c r="AL147" s="1"/>
      <c r="AM147" s="1"/>
      <c r="AN147" s="1"/>
    </row>
    <row r="148" spans="1:40" x14ac:dyDescent="0.2">
      <c r="A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3"/>
      <c r="Y148" s="3"/>
      <c r="Z148" s="1"/>
      <c r="AA148" s="1"/>
      <c r="AB148" s="1"/>
      <c r="AC148" s="1"/>
      <c r="AD148" s="1"/>
      <c r="AE148" s="3"/>
      <c r="AF148" s="3"/>
      <c r="AG148" s="1"/>
      <c r="AH148" s="1"/>
      <c r="AI148" s="1"/>
      <c r="AJ148" s="1"/>
      <c r="AK148" s="3"/>
      <c r="AL148" s="1"/>
      <c r="AM148" s="1"/>
      <c r="AN148" s="1"/>
    </row>
    <row r="149" spans="1:40" x14ac:dyDescent="0.2">
      <c r="A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2"/>
      <c r="Y149" s="3"/>
      <c r="Z149" s="1"/>
      <c r="AA149" s="1"/>
      <c r="AB149" s="1"/>
      <c r="AC149" s="1"/>
      <c r="AD149" s="1"/>
      <c r="AE149" s="1"/>
      <c r="AF149" s="3"/>
      <c r="AG149" s="1"/>
      <c r="AH149" s="1"/>
      <c r="AI149" s="1"/>
      <c r="AJ149" s="1"/>
      <c r="AK149" s="2"/>
      <c r="AL149" s="1"/>
      <c r="AM149" s="1"/>
      <c r="AN149" s="1"/>
    </row>
    <row r="150" spans="1:40" x14ac:dyDescent="0.2">
      <c r="A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3"/>
      <c r="Y150" s="3"/>
      <c r="Z150" s="1"/>
      <c r="AA150" s="1"/>
      <c r="AB150" s="1"/>
      <c r="AC150" s="1"/>
      <c r="AD150" s="1"/>
      <c r="AE150" s="3"/>
      <c r="AF150" s="3"/>
      <c r="AG150" s="1"/>
      <c r="AH150" s="1"/>
      <c r="AI150" s="1"/>
      <c r="AJ150" s="1"/>
      <c r="AK150" s="3"/>
      <c r="AL150" s="1"/>
      <c r="AM150" s="1"/>
      <c r="AN150" s="1"/>
    </row>
    <row r="151" spans="1:40" x14ac:dyDescent="0.2">
      <c r="A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</row>
    <row r="152" spans="1:40" x14ac:dyDescent="0.2">
      <c r="A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3"/>
      <c r="Z152" s="1"/>
      <c r="AA152" s="1"/>
      <c r="AB152" s="1"/>
      <c r="AC152" s="1"/>
      <c r="AD152" s="1"/>
      <c r="AE152" s="1"/>
      <c r="AF152" s="3"/>
      <c r="AG152" s="1"/>
      <c r="AH152" s="1"/>
      <c r="AI152" s="1"/>
      <c r="AJ152" s="1"/>
      <c r="AK152" s="2"/>
      <c r="AL152" s="1"/>
      <c r="AM152" s="1"/>
      <c r="AN152" s="1"/>
    </row>
    <row r="153" spans="1:40" x14ac:dyDescent="0.2">
      <c r="A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3"/>
      <c r="Y153" s="3"/>
      <c r="Z153" s="1"/>
      <c r="AA153" s="1"/>
      <c r="AB153" s="1"/>
      <c r="AC153" s="1"/>
      <c r="AD153" s="1"/>
      <c r="AE153" s="3"/>
      <c r="AF153" s="3"/>
      <c r="AG153" s="1"/>
      <c r="AH153" s="1"/>
      <c r="AI153" s="1"/>
      <c r="AJ153" s="1"/>
      <c r="AK153" s="3"/>
      <c r="AL153" s="1"/>
      <c r="AM153" s="1"/>
      <c r="AN153" s="1"/>
    </row>
    <row r="154" spans="1:40" x14ac:dyDescent="0.2">
      <c r="A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</row>
    <row r="155" spans="1:40" x14ac:dyDescent="0.2">
      <c r="A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3"/>
      <c r="Y155" s="3"/>
      <c r="Z155" s="1"/>
      <c r="AA155" s="1"/>
      <c r="AB155" s="1"/>
      <c r="AC155" s="1"/>
      <c r="AD155" s="1"/>
      <c r="AE155" s="3"/>
      <c r="AF155" s="3"/>
      <c r="AG155" s="1"/>
      <c r="AH155" s="1"/>
      <c r="AI155" s="1"/>
      <c r="AJ155" s="1"/>
      <c r="AK155" s="3"/>
      <c r="AL155" s="1"/>
      <c r="AM155" s="1"/>
      <c r="AN155" s="1"/>
    </row>
    <row r="156" spans="1:40" x14ac:dyDescent="0.2">
      <c r="A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3"/>
      <c r="Y156" s="3"/>
      <c r="Z156" s="1"/>
      <c r="AA156" s="1"/>
      <c r="AB156" s="1"/>
      <c r="AC156" s="1"/>
      <c r="AD156" s="1"/>
      <c r="AE156" s="3"/>
      <c r="AF156" s="3"/>
      <c r="AG156" s="1"/>
      <c r="AH156" s="1"/>
      <c r="AI156" s="1"/>
      <c r="AJ156" s="1"/>
      <c r="AK156" s="3"/>
      <c r="AL156" s="1"/>
      <c r="AM156" s="1"/>
      <c r="AN156" s="1"/>
    </row>
    <row r="157" spans="1:40" x14ac:dyDescent="0.2">
      <c r="A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</row>
    <row r="158" spans="1:40" x14ac:dyDescent="0.2">
      <c r="A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3"/>
      <c r="Y158" s="3"/>
      <c r="Z158" s="1"/>
      <c r="AA158" s="1"/>
      <c r="AB158" s="1"/>
      <c r="AC158" s="1"/>
      <c r="AD158" s="1"/>
      <c r="AE158" s="2"/>
      <c r="AF158" s="3"/>
      <c r="AG158" s="1"/>
      <c r="AH158" s="1"/>
      <c r="AI158" s="1"/>
      <c r="AJ158" s="1"/>
      <c r="AK158" s="1"/>
      <c r="AL158" s="1"/>
      <c r="AM158" s="1"/>
      <c r="AN158" s="1"/>
    </row>
    <row r="159" spans="1:40" x14ac:dyDescent="0.2">
      <c r="A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3"/>
      <c r="Y159" s="3"/>
      <c r="Z159" s="1"/>
      <c r="AA159" s="1"/>
      <c r="AB159" s="1"/>
      <c r="AC159" s="1"/>
      <c r="AD159" s="1"/>
      <c r="AE159" s="3"/>
      <c r="AF159" s="3"/>
      <c r="AG159" s="1"/>
      <c r="AH159" s="1"/>
      <c r="AI159" s="1"/>
      <c r="AJ159" s="1"/>
      <c r="AK159" s="3"/>
      <c r="AL159" s="1"/>
      <c r="AM159" s="1"/>
      <c r="AN159" s="1"/>
    </row>
    <row r="160" spans="1:40" x14ac:dyDescent="0.2">
      <c r="A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3"/>
      <c r="Y160" s="3"/>
      <c r="Z160" s="1"/>
      <c r="AA160" s="1"/>
      <c r="AB160" s="1"/>
      <c r="AC160" s="1"/>
      <c r="AD160" s="1"/>
      <c r="AE160" s="3"/>
      <c r="AF160" s="3"/>
      <c r="AG160" s="1"/>
      <c r="AH160" s="1"/>
      <c r="AI160" s="1"/>
      <c r="AJ160" s="1"/>
      <c r="AK160" s="3"/>
      <c r="AL160" s="1"/>
      <c r="AM160" s="1"/>
      <c r="AN160" s="1"/>
    </row>
    <row r="161" spans="1:40" x14ac:dyDescent="0.2">
      <c r="A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</row>
    <row r="162" spans="1:40" x14ac:dyDescent="0.2">
      <c r="A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3"/>
      <c r="Z162" s="1"/>
      <c r="AA162" s="1"/>
      <c r="AB162" s="1"/>
      <c r="AC162" s="1"/>
      <c r="AD162" s="1"/>
      <c r="AE162" s="1"/>
      <c r="AF162" s="3"/>
      <c r="AG162" s="1"/>
      <c r="AH162" s="1"/>
      <c r="AI162" s="1"/>
      <c r="AJ162" s="1"/>
      <c r="AK162" s="1"/>
      <c r="AL162" s="1"/>
      <c r="AM162" s="1"/>
      <c r="AN162" s="1"/>
    </row>
    <row r="163" spans="1:40" x14ac:dyDescent="0.2">
      <c r="A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3"/>
      <c r="Y163" s="3"/>
      <c r="Z163" s="1"/>
      <c r="AA163" s="1"/>
      <c r="AB163" s="1"/>
      <c r="AC163" s="1"/>
      <c r="AD163" s="1"/>
      <c r="AE163" s="3"/>
      <c r="AF163" s="3"/>
      <c r="AG163" s="1"/>
      <c r="AH163" s="1"/>
      <c r="AI163" s="1"/>
      <c r="AJ163" s="1"/>
      <c r="AK163" s="3"/>
      <c r="AL163" s="1"/>
      <c r="AM163" s="1"/>
      <c r="AN163" s="1"/>
    </row>
    <row r="164" spans="1:40" x14ac:dyDescent="0.2">
      <c r="A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</row>
    <row r="165" spans="1:40" x14ac:dyDescent="0.2">
      <c r="A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3"/>
      <c r="Y165" s="3"/>
      <c r="Z165" s="1"/>
      <c r="AA165" s="1"/>
      <c r="AB165" s="1"/>
      <c r="AC165" s="1"/>
      <c r="AD165" s="1"/>
      <c r="AE165" s="3"/>
      <c r="AF165" s="3"/>
      <c r="AG165" s="1"/>
      <c r="AH165" s="1"/>
      <c r="AI165" s="1"/>
      <c r="AJ165" s="1"/>
      <c r="AK165" s="3"/>
      <c r="AL165" s="1"/>
      <c r="AM165" s="1"/>
      <c r="AN165" s="1"/>
    </row>
    <row r="166" spans="1:40" x14ac:dyDescent="0.2">
      <c r="A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3"/>
      <c r="Y166" s="3"/>
      <c r="Z166" s="1"/>
      <c r="AA166" s="1"/>
      <c r="AB166" s="1"/>
      <c r="AC166" s="1"/>
      <c r="AD166" s="1"/>
      <c r="AE166" s="3"/>
      <c r="AF166" s="3"/>
      <c r="AG166" s="1"/>
      <c r="AH166" s="1"/>
      <c r="AI166" s="1"/>
      <c r="AJ166" s="1"/>
      <c r="AK166" s="3"/>
      <c r="AL166" s="1"/>
      <c r="AM166" s="1"/>
      <c r="AN166" s="1"/>
    </row>
    <row r="167" spans="1:40" x14ac:dyDescent="0.2">
      <c r="A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2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3"/>
      <c r="Y167" s="3"/>
      <c r="Z167" s="1"/>
      <c r="AA167" s="1"/>
      <c r="AB167" s="1"/>
      <c r="AC167" s="1"/>
      <c r="AD167" s="1"/>
      <c r="AE167" s="3"/>
      <c r="AF167" s="3"/>
      <c r="AG167" s="1"/>
      <c r="AH167" s="1"/>
      <c r="AI167" s="1"/>
      <c r="AJ167" s="1"/>
      <c r="AK167" s="3"/>
      <c r="AL167" s="1"/>
      <c r="AM167" s="1"/>
      <c r="AN167" s="1"/>
    </row>
    <row r="168" spans="1:40" x14ac:dyDescent="0.2">
      <c r="A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3"/>
      <c r="Y168" s="3"/>
      <c r="Z168" s="1"/>
      <c r="AA168" s="1"/>
      <c r="AB168" s="1"/>
      <c r="AC168" s="1"/>
      <c r="AD168" s="1"/>
      <c r="AE168" s="3"/>
      <c r="AF168" s="3"/>
      <c r="AG168" s="1"/>
      <c r="AH168" s="1"/>
      <c r="AI168" s="1"/>
      <c r="AJ168" s="1"/>
      <c r="AK168" s="3"/>
      <c r="AL168" s="1"/>
      <c r="AM168" s="1"/>
      <c r="AN168" s="1"/>
    </row>
    <row r="169" spans="1:40" x14ac:dyDescent="0.2">
      <c r="A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3"/>
      <c r="Y169" s="3"/>
      <c r="Z169" s="1"/>
      <c r="AA169" s="1"/>
      <c r="AB169" s="1"/>
      <c r="AC169" s="1"/>
      <c r="AD169" s="1"/>
      <c r="AE169" s="3"/>
      <c r="AF169" s="3"/>
      <c r="AG169" s="1"/>
      <c r="AH169" s="1"/>
      <c r="AI169" s="1"/>
      <c r="AJ169" s="1"/>
      <c r="AK169" s="3"/>
      <c r="AL169" s="1"/>
      <c r="AM169" s="1"/>
      <c r="AN169" s="1"/>
    </row>
    <row r="170" spans="1:40" x14ac:dyDescent="0.2">
      <c r="A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3"/>
      <c r="Y170" s="3"/>
      <c r="Z170" s="1"/>
      <c r="AA170" s="1"/>
      <c r="AB170" s="1"/>
      <c r="AC170" s="1"/>
      <c r="AD170" s="1"/>
      <c r="AE170" s="3"/>
      <c r="AF170" s="3"/>
      <c r="AG170" s="1"/>
      <c r="AH170" s="1"/>
      <c r="AI170" s="1"/>
      <c r="AJ170" s="1"/>
      <c r="AK170" s="3"/>
      <c r="AL170" s="1"/>
      <c r="AM170" s="1"/>
      <c r="AN170" s="1"/>
    </row>
    <row r="171" spans="1:40" x14ac:dyDescent="0.2">
      <c r="A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3"/>
      <c r="Y171" s="3"/>
      <c r="Z171" s="1"/>
      <c r="AA171" s="1"/>
      <c r="AB171" s="1"/>
      <c r="AC171" s="1"/>
      <c r="AD171" s="1"/>
      <c r="AE171" s="3"/>
      <c r="AF171" s="3"/>
      <c r="AG171" s="1"/>
      <c r="AH171" s="1"/>
      <c r="AI171" s="1"/>
      <c r="AJ171" s="1"/>
      <c r="AK171" s="3"/>
      <c r="AL171" s="1"/>
      <c r="AM171" s="1"/>
      <c r="AN171" s="1"/>
    </row>
    <row r="172" spans="1:40" x14ac:dyDescent="0.2">
      <c r="A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3"/>
      <c r="Z172" s="1"/>
      <c r="AA172" s="1"/>
      <c r="AB172" s="1"/>
      <c r="AC172" s="1"/>
      <c r="AD172" s="1"/>
      <c r="AE172" s="1"/>
      <c r="AF172" s="3"/>
      <c r="AG172" s="1"/>
      <c r="AH172" s="1"/>
      <c r="AI172" s="1"/>
      <c r="AJ172" s="1"/>
      <c r="AK172" s="1"/>
      <c r="AL172" s="1"/>
      <c r="AM172" s="1"/>
      <c r="AN172" s="1"/>
    </row>
    <row r="173" spans="1:40" x14ac:dyDescent="0.2">
      <c r="A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3"/>
      <c r="Y173" s="3"/>
      <c r="Z173" s="1"/>
      <c r="AA173" s="1"/>
      <c r="AB173" s="1"/>
      <c r="AC173" s="1"/>
      <c r="AD173" s="1"/>
      <c r="AE173" s="3"/>
      <c r="AF173" s="3"/>
      <c r="AG173" s="1"/>
      <c r="AH173" s="1"/>
      <c r="AI173" s="1"/>
      <c r="AJ173" s="1"/>
      <c r="AK173" s="3"/>
      <c r="AL173" s="1"/>
      <c r="AM173" s="1"/>
      <c r="AN173" s="1"/>
    </row>
    <row r="174" spans="1:40" x14ac:dyDescent="0.2">
      <c r="A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3"/>
      <c r="Y174" s="3"/>
      <c r="Z174" s="1"/>
      <c r="AA174" s="1"/>
      <c r="AB174" s="1"/>
      <c r="AC174" s="1"/>
      <c r="AD174" s="1"/>
      <c r="AE174" s="3"/>
      <c r="AF174" s="3"/>
      <c r="AG174" s="1"/>
      <c r="AH174" s="1"/>
      <c r="AI174" s="1"/>
      <c r="AJ174" s="1"/>
      <c r="AK174" s="3"/>
      <c r="AL174" s="1"/>
      <c r="AM174" s="1"/>
      <c r="AN174" s="1"/>
    </row>
    <row r="175" spans="1:40" x14ac:dyDescent="0.2">
      <c r="A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</row>
    <row r="176" spans="1:40" x14ac:dyDescent="0.2">
      <c r="A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3"/>
      <c r="Y176" s="1"/>
      <c r="Z176" s="1"/>
      <c r="AA176" s="1"/>
      <c r="AB176" s="1"/>
      <c r="AC176" s="1"/>
      <c r="AD176" s="1"/>
      <c r="AE176" s="3"/>
      <c r="AF176" s="1"/>
      <c r="AG176" s="1"/>
      <c r="AH176" s="1"/>
      <c r="AI176" s="1"/>
      <c r="AJ176" s="1"/>
      <c r="AK176" s="3"/>
      <c r="AL176" s="1"/>
      <c r="AM176" s="1"/>
      <c r="AN176" s="1"/>
    </row>
    <row r="177" spans="1:40" x14ac:dyDescent="0.2">
      <c r="A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2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3"/>
      <c r="Y177" s="3"/>
      <c r="Z177" s="1"/>
      <c r="AA177" s="1"/>
      <c r="AB177" s="1"/>
      <c r="AC177" s="1"/>
      <c r="AD177" s="1"/>
      <c r="AE177" s="3"/>
      <c r="AF177" s="3"/>
      <c r="AG177" s="1"/>
      <c r="AH177" s="1"/>
      <c r="AI177" s="1"/>
      <c r="AJ177" s="1"/>
      <c r="AK177" s="3"/>
      <c r="AL177" s="1"/>
      <c r="AM177" s="1"/>
      <c r="AN177" s="1"/>
    </row>
    <row r="178" spans="1:40" x14ac:dyDescent="0.2">
      <c r="A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3"/>
      <c r="Y178" s="3"/>
      <c r="Z178" s="1"/>
      <c r="AA178" s="1"/>
      <c r="AB178" s="1"/>
      <c r="AC178" s="1"/>
      <c r="AD178" s="1"/>
      <c r="AE178" s="3"/>
      <c r="AF178" s="3"/>
      <c r="AG178" s="1"/>
      <c r="AH178" s="1"/>
      <c r="AI178" s="1"/>
      <c r="AJ178" s="1"/>
      <c r="AK178" s="3"/>
      <c r="AL178" s="1"/>
      <c r="AM178" s="1"/>
      <c r="AN178" s="1"/>
    </row>
    <row r="179" spans="1:40" x14ac:dyDescent="0.2">
      <c r="A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3"/>
      <c r="Y179" s="3"/>
      <c r="Z179" s="1"/>
      <c r="AA179" s="1"/>
      <c r="AB179" s="1"/>
      <c r="AC179" s="1"/>
      <c r="AD179" s="1"/>
      <c r="AE179" s="3"/>
      <c r="AF179" s="3"/>
      <c r="AG179" s="1"/>
      <c r="AH179" s="1"/>
      <c r="AI179" s="1"/>
      <c r="AJ179" s="1"/>
      <c r="AK179" s="3"/>
      <c r="AL179" s="1"/>
      <c r="AM179" s="1"/>
      <c r="AN179" s="1"/>
    </row>
    <row r="180" spans="1:40" x14ac:dyDescent="0.2">
      <c r="A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3"/>
      <c r="Y180" s="3"/>
      <c r="Z180" s="1"/>
      <c r="AA180" s="1"/>
      <c r="AB180" s="1"/>
      <c r="AC180" s="1"/>
      <c r="AD180" s="1"/>
      <c r="AE180" s="3"/>
      <c r="AF180" s="3"/>
      <c r="AG180" s="1"/>
      <c r="AH180" s="1"/>
      <c r="AI180" s="1"/>
      <c r="AJ180" s="1"/>
      <c r="AK180" s="3"/>
      <c r="AL180" s="1"/>
      <c r="AM180" s="1"/>
      <c r="AN180" s="1"/>
    </row>
    <row r="181" spans="1:40" x14ac:dyDescent="0.2">
      <c r="A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3"/>
      <c r="Y181" s="1"/>
      <c r="Z181" s="1"/>
      <c r="AA181" s="1"/>
      <c r="AB181" s="1"/>
      <c r="AC181" s="1"/>
      <c r="AD181" s="1"/>
      <c r="AE181" s="3"/>
      <c r="AF181" s="1"/>
      <c r="AG181" s="1"/>
      <c r="AH181" s="1"/>
      <c r="AI181" s="1"/>
      <c r="AJ181" s="1"/>
      <c r="AK181" s="3"/>
      <c r="AL181" s="1"/>
      <c r="AM181" s="1"/>
      <c r="AN181" s="1"/>
    </row>
    <row r="182" spans="1:40" x14ac:dyDescent="0.2">
      <c r="A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3"/>
      <c r="Z182" s="1"/>
      <c r="AA182" s="1"/>
      <c r="AB182" s="1"/>
      <c r="AC182" s="1"/>
      <c r="AD182" s="1"/>
      <c r="AE182" s="1"/>
      <c r="AF182" s="3"/>
      <c r="AG182" s="1"/>
      <c r="AH182" s="1"/>
      <c r="AI182" s="1"/>
      <c r="AJ182" s="1"/>
      <c r="AK182" s="1"/>
      <c r="AL182" s="1"/>
      <c r="AM182" s="1"/>
      <c r="AN182" s="1"/>
    </row>
  </sheetData>
  <mergeCells count="1">
    <mergeCell ref="A1:B1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8B249-7F78-4F00-9D2C-4DC6ACEB5260}">
  <dimension ref="A1:CU239"/>
  <sheetViews>
    <sheetView tabSelected="1" zoomScale="156" zoomScaleNormal="156" workbookViewId="0">
      <pane ySplit="1" topLeftCell="A27" activePane="bottomLeft" state="frozen"/>
      <selection pane="bottomLeft" activeCell="R38" sqref="R38"/>
    </sheetView>
  </sheetViews>
  <sheetFormatPr baseColWidth="10" defaultColWidth="8.83203125" defaultRowHeight="15" x14ac:dyDescent="0.2"/>
  <cols>
    <col min="1" max="1" width="12" customWidth="1"/>
    <col min="2" max="2" width="7.1640625" style="4" bestFit="1" customWidth="1"/>
    <col min="3" max="3" width="7.83203125" style="4" bestFit="1" customWidth="1"/>
    <col min="4" max="17" width="8.33203125" customWidth="1"/>
    <col min="18" max="18" width="12" bestFit="1" customWidth="1"/>
    <col min="19" max="34" width="8.33203125" customWidth="1"/>
    <col min="35" max="35" width="31.1640625" bestFit="1" customWidth="1"/>
    <col min="50" max="50" width="9.5" bestFit="1" customWidth="1"/>
    <col min="69" max="69" width="17.33203125" customWidth="1"/>
    <col min="72" max="72" width="10.33203125" customWidth="1"/>
    <col min="75" max="75" width="11.33203125" customWidth="1"/>
    <col min="76" max="76" width="9.1640625" customWidth="1"/>
    <col min="77" max="77" width="10.1640625" customWidth="1"/>
    <col min="82" max="82" width="10.6640625" customWidth="1"/>
    <col min="92" max="92" width="11" customWidth="1"/>
  </cols>
  <sheetData>
    <row r="1" spans="1:69" x14ac:dyDescent="0.2">
      <c r="A1" t="s">
        <v>582</v>
      </c>
      <c r="B1" s="4" t="s">
        <v>119</v>
      </c>
      <c r="C1" s="4" t="s">
        <v>120</v>
      </c>
      <c r="D1" s="5" t="s">
        <v>121</v>
      </c>
      <c r="E1" s="5" t="s">
        <v>122</v>
      </c>
      <c r="F1" s="5" t="s">
        <v>123</v>
      </c>
      <c r="G1" s="5" t="s">
        <v>124</v>
      </c>
      <c r="H1" s="5" t="s">
        <v>125</v>
      </c>
      <c r="I1" s="5" t="s">
        <v>126</v>
      </c>
      <c r="J1" s="5" t="s">
        <v>127</v>
      </c>
      <c r="K1" s="6" t="s">
        <v>128</v>
      </c>
      <c r="L1" s="7" t="s">
        <v>129</v>
      </c>
      <c r="M1" s="7" t="s">
        <v>130</v>
      </c>
      <c r="N1" s="7" t="s">
        <v>131</v>
      </c>
      <c r="O1" s="7" t="s">
        <v>132</v>
      </c>
      <c r="P1" s="7" t="s">
        <v>133</v>
      </c>
      <c r="Q1" s="7" t="s">
        <v>134</v>
      </c>
      <c r="R1" s="8" t="s">
        <v>307</v>
      </c>
      <c r="S1" s="7" t="s">
        <v>135</v>
      </c>
      <c r="T1" s="7" t="s">
        <v>136</v>
      </c>
      <c r="U1" s="7" t="s">
        <v>137</v>
      </c>
      <c r="V1" s="7" t="s">
        <v>138</v>
      </c>
      <c r="W1" s="7" t="s">
        <v>139</v>
      </c>
      <c r="X1" s="7" t="s">
        <v>140</v>
      </c>
      <c r="Y1" s="7" t="s">
        <v>141</v>
      </c>
      <c r="Z1" s="7" t="s">
        <v>142</v>
      </c>
      <c r="AA1" s="7" t="s">
        <v>143</v>
      </c>
      <c r="AB1" s="7" t="s">
        <v>144</v>
      </c>
      <c r="AC1" s="7" t="s">
        <v>145</v>
      </c>
      <c r="AD1" s="7" t="s">
        <v>146</v>
      </c>
      <c r="AE1" s="7" t="s">
        <v>147</v>
      </c>
      <c r="AF1" s="7" t="s">
        <v>148</v>
      </c>
      <c r="AG1" s="7" t="s">
        <v>149</v>
      </c>
      <c r="AH1" s="7" t="s">
        <v>150</v>
      </c>
      <c r="AJ1" s="5" t="s">
        <v>121</v>
      </c>
      <c r="AK1" s="5" t="s">
        <v>122</v>
      </c>
      <c r="AL1" s="5" t="s">
        <v>123</v>
      </c>
      <c r="AM1" s="5" t="s">
        <v>124</v>
      </c>
      <c r="AN1" s="5" t="s">
        <v>125</v>
      </c>
      <c r="AO1" s="5" t="s">
        <v>126</v>
      </c>
      <c r="AP1" s="5" t="s">
        <v>127</v>
      </c>
      <c r="AQ1" s="6" t="s">
        <v>128</v>
      </c>
      <c r="AR1" s="7" t="s">
        <v>129</v>
      </c>
      <c r="AS1" s="7" t="s">
        <v>130</v>
      </c>
      <c r="AT1" s="7" t="s">
        <v>131</v>
      </c>
      <c r="AU1" s="7" t="s">
        <v>132</v>
      </c>
      <c r="AV1" s="7" t="s">
        <v>133</v>
      </c>
      <c r="AW1" s="7" t="s">
        <v>134</v>
      </c>
      <c r="AX1" s="8" t="s">
        <v>585</v>
      </c>
      <c r="AY1" s="7" t="s">
        <v>135</v>
      </c>
      <c r="AZ1" s="7" t="s">
        <v>136</v>
      </c>
      <c r="BA1" s="7" t="s">
        <v>137</v>
      </c>
      <c r="BB1" s="7" t="s">
        <v>138</v>
      </c>
      <c r="BC1" s="7" t="s">
        <v>139</v>
      </c>
      <c r="BD1" s="7" t="s">
        <v>140</v>
      </c>
      <c r="BE1" s="7" t="s">
        <v>141</v>
      </c>
      <c r="BF1" s="7" t="s">
        <v>142</v>
      </c>
      <c r="BG1" s="7" t="s">
        <v>143</v>
      </c>
      <c r="BH1" s="7" t="s">
        <v>144</v>
      </c>
      <c r="BI1" s="7" t="s">
        <v>145</v>
      </c>
      <c r="BJ1" s="7" t="s">
        <v>146</v>
      </c>
      <c r="BK1" s="7" t="s">
        <v>147</v>
      </c>
      <c r="BL1" s="7" t="s">
        <v>148</v>
      </c>
      <c r="BM1" s="7" t="s">
        <v>149</v>
      </c>
      <c r="BN1" s="7" t="s">
        <v>150</v>
      </c>
      <c r="BO1" s="33" t="s">
        <v>584</v>
      </c>
      <c r="BP1" s="8" t="s">
        <v>583</v>
      </c>
      <c r="BQ1" s="8" t="s">
        <v>314</v>
      </c>
    </row>
    <row r="2" spans="1:69" x14ac:dyDescent="0.2">
      <c r="D2" s="5" t="s">
        <v>151</v>
      </c>
      <c r="E2" s="5" t="s">
        <v>151</v>
      </c>
      <c r="F2" s="5" t="s">
        <v>151</v>
      </c>
      <c r="G2" s="5" t="s">
        <v>151</v>
      </c>
      <c r="H2" s="5" t="s">
        <v>151</v>
      </c>
      <c r="I2" s="5" t="s">
        <v>151</v>
      </c>
      <c r="J2" s="5" t="s">
        <v>151</v>
      </c>
      <c r="K2" s="5" t="s">
        <v>151</v>
      </c>
      <c r="L2" s="7" t="s">
        <v>152</v>
      </c>
      <c r="M2" s="7" t="s">
        <v>152</v>
      </c>
      <c r="N2" s="7" t="s">
        <v>152</v>
      </c>
      <c r="O2" s="7" t="s">
        <v>152</v>
      </c>
      <c r="P2" s="7" t="s">
        <v>152</v>
      </c>
      <c r="Q2" s="7" t="s">
        <v>152</v>
      </c>
      <c r="R2" s="8" t="s">
        <v>152</v>
      </c>
      <c r="S2" s="7" t="s">
        <v>152</v>
      </c>
      <c r="T2" s="7" t="s">
        <v>152</v>
      </c>
      <c r="U2" s="7" t="s">
        <v>152</v>
      </c>
      <c r="V2" s="7" t="s">
        <v>152</v>
      </c>
      <c r="W2" s="7" t="s">
        <v>152</v>
      </c>
      <c r="X2" s="7" t="s">
        <v>152</v>
      </c>
      <c r="Y2" s="7" t="s">
        <v>152</v>
      </c>
      <c r="Z2" s="7" t="s">
        <v>152</v>
      </c>
      <c r="AA2" s="7" t="s">
        <v>152</v>
      </c>
      <c r="AB2" s="7" t="s">
        <v>152</v>
      </c>
      <c r="AC2" s="7" t="s">
        <v>152</v>
      </c>
      <c r="AD2" s="7" t="s">
        <v>152</v>
      </c>
      <c r="AE2" s="7" t="s">
        <v>152</v>
      </c>
      <c r="AF2" s="7" t="s">
        <v>152</v>
      </c>
      <c r="AG2" s="7" t="s">
        <v>152</v>
      </c>
      <c r="AH2" s="7" t="s">
        <v>152</v>
      </c>
      <c r="AJ2" s="5" t="s">
        <v>153</v>
      </c>
      <c r="AK2" s="5" t="s">
        <v>153</v>
      </c>
      <c r="AL2" s="5" t="s">
        <v>153</v>
      </c>
      <c r="AM2" s="5" t="s">
        <v>153</v>
      </c>
      <c r="AN2" s="5" t="s">
        <v>153</v>
      </c>
      <c r="AO2" s="5" t="s">
        <v>153</v>
      </c>
      <c r="AP2" s="5" t="s">
        <v>153</v>
      </c>
      <c r="AQ2" s="5" t="s">
        <v>153</v>
      </c>
      <c r="AR2" s="9" t="s">
        <v>153</v>
      </c>
      <c r="AS2" s="9" t="s">
        <v>153</v>
      </c>
      <c r="AT2" s="9" t="s">
        <v>153</v>
      </c>
      <c r="AU2" s="9" t="s">
        <v>153</v>
      </c>
      <c r="AV2" s="9" t="s">
        <v>153</v>
      </c>
      <c r="AW2" s="9" t="s">
        <v>153</v>
      </c>
      <c r="AX2" s="8" t="s">
        <v>153</v>
      </c>
      <c r="AY2" s="9" t="s">
        <v>153</v>
      </c>
      <c r="AZ2" s="9" t="s">
        <v>153</v>
      </c>
      <c r="BA2" s="9" t="s">
        <v>153</v>
      </c>
      <c r="BB2" s="9" t="s">
        <v>153</v>
      </c>
      <c r="BC2" s="9" t="s">
        <v>153</v>
      </c>
      <c r="BD2" s="9" t="s">
        <v>153</v>
      </c>
      <c r="BE2" s="9" t="s">
        <v>153</v>
      </c>
      <c r="BF2" s="9" t="s">
        <v>153</v>
      </c>
      <c r="BG2" s="9" t="s">
        <v>153</v>
      </c>
      <c r="BH2" s="9" t="s">
        <v>153</v>
      </c>
      <c r="BI2" s="9" t="s">
        <v>153</v>
      </c>
      <c r="BJ2" s="9" t="s">
        <v>153</v>
      </c>
      <c r="BK2" s="9" t="s">
        <v>153</v>
      </c>
      <c r="BL2" s="9" t="s">
        <v>153</v>
      </c>
      <c r="BM2" s="9" t="s">
        <v>153</v>
      </c>
      <c r="BN2" s="9" t="s">
        <v>153</v>
      </c>
      <c r="BO2" s="33" t="s">
        <v>153</v>
      </c>
      <c r="BP2" s="8" t="s">
        <v>313</v>
      </c>
      <c r="BQ2" s="8" t="s">
        <v>315</v>
      </c>
    </row>
    <row r="3" spans="1:69" x14ac:dyDescent="0.2">
      <c r="BO3" s="34"/>
    </row>
    <row r="4" spans="1:69" x14ac:dyDescent="0.2">
      <c r="A4" t="s">
        <v>56</v>
      </c>
      <c r="C4" s="4">
        <v>20</v>
      </c>
      <c r="D4" s="1">
        <v>1.3103583957570835E-2</v>
      </c>
      <c r="E4" s="1">
        <v>8.2682323066448724E-2</v>
      </c>
      <c r="F4" s="1">
        <v>2.619823116450604E-2</v>
      </c>
      <c r="G4" s="1">
        <v>3.6094055505436873E-2</v>
      </c>
      <c r="H4" s="1">
        <v>0.86016646271214514</v>
      </c>
      <c r="I4" s="1">
        <v>7.0502695488772596E-2</v>
      </c>
      <c r="J4" s="1">
        <v>0.25827635642293745</v>
      </c>
      <c r="K4" s="1">
        <v>1.1769496617803537E-4</v>
      </c>
      <c r="L4" s="1">
        <v>-0.30013728197246642</v>
      </c>
      <c r="M4" s="1">
        <v>-0.26660546049866685</v>
      </c>
      <c r="N4" s="1">
        <v>12.538417128773919</v>
      </c>
      <c r="O4" s="1">
        <v>6.4641675817582636E-2</v>
      </c>
      <c r="P4" s="1">
        <v>2.7936386824544157</v>
      </c>
      <c r="Q4" s="1">
        <v>0.66032733803352406</v>
      </c>
      <c r="R4" s="1">
        <v>27.79461998312869</v>
      </c>
      <c r="S4" s="1">
        <v>4.0837391887865698E-2</v>
      </c>
      <c r="T4" s="1">
        <v>1.8308971739367716</v>
      </c>
      <c r="U4" s="1">
        <v>10.574602084909756</v>
      </c>
      <c r="V4" s="1">
        <v>5.1081417371237823</v>
      </c>
      <c r="W4" s="1">
        <v>2.4426701956320365E-2</v>
      </c>
      <c r="X4" s="1">
        <v>3.6058340918651212E-2</v>
      </c>
      <c r="Y4" s="1">
        <v>4.6106034834743945E-2</v>
      </c>
      <c r="Z4" s="1">
        <v>0.44771150645451557</v>
      </c>
      <c r="AA4" s="1">
        <v>0.16738622846672097</v>
      </c>
      <c r="AB4" s="1">
        <v>2.1522663129952414E-2</v>
      </c>
      <c r="AC4" s="1">
        <v>2.3196370397639821E-2</v>
      </c>
      <c r="AD4" s="1">
        <v>1.9146298154783928E-2</v>
      </c>
      <c r="AE4" s="1">
        <v>0.43067637998616048</v>
      </c>
      <c r="AF4" s="1">
        <v>1.296466949155496E-2</v>
      </c>
      <c r="AG4" s="1">
        <v>5.186500631730967E-2</v>
      </c>
      <c r="AH4" s="1">
        <v>1.4027380432244321E-2</v>
      </c>
      <c r="AJ4" s="24">
        <f>D4*$C4/0.2</f>
        <v>1.3103583957570835</v>
      </c>
      <c r="AK4" s="24">
        <f t="shared" ref="AK4:AQ4" si="0">E4*$C4/0.2</f>
        <v>8.2682323066448724</v>
      </c>
      <c r="AL4" s="24">
        <f t="shared" si="0"/>
        <v>2.6198231164506041</v>
      </c>
      <c r="AM4" s="24">
        <f t="shared" si="0"/>
        <v>3.6094055505436873</v>
      </c>
      <c r="AN4" s="24">
        <f t="shared" si="0"/>
        <v>86.016646271214512</v>
      </c>
      <c r="AO4" s="24">
        <f t="shared" si="0"/>
        <v>7.0502695488772593</v>
      </c>
      <c r="AP4" s="24">
        <f t="shared" si="0"/>
        <v>25.827635642293743</v>
      </c>
      <c r="AQ4" s="24">
        <f t="shared" si="0"/>
        <v>1.1769496617803537E-2</v>
      </c>
      <c r="AR4" s="24">
        <f>L4*$C4*0.001/0.2</f>
        <v>-3.0013728197246639E-2</v>
      </c>
      <c r="AS4" s="24">
        <f t="shared" ref="AS4:BN4" si="1">M4*$C4*0.001/0.2</f>
        <v>-2.6660546049866684E-2</v>
      </c>
      <c r="AT4" s="24">
        <f t="shared" si="1"/>
        <v>1.2538417128773918</v>
      </c>
      <c r="AU4" s="24">
        <f t="shared" si="1"/>
        <v>6.4641675817582638E-3</v>
      </c>
      <c r="AV4" s="24">
        <f t="shared" si="1"/>
        <v>0.27936386824544157</v>
      </c>
      <c r="AW4" s="24">
        <f t="shared" si="1"/>
        <v>6.6032733803352395E-2</v>
      </c>
      <c r="AX4" s="24">
        <f>R4*$C4*0.001/0.2</f>
        <v>2.7794619983128688</v>
      </c>
      <c r="AY4" s="24">
        <f t="shared" si="1"/>
        <v>4.08373918878657E-3</v>
      </c>
      <c r="AZ4" s="24">
        <f t="shared" si="1"/>
        <v>0.18308971739367716</v>
      </c>
      <c r="BA4" s="24">
        <f t="shared" si="1"/>
        <v>1.0574602084909757</v>
      </c>
      <c r="BB4" s="24">
        <f t="shared" si="1"/>
        <v>0.51081417371237814</v>
      </c>
      <c r="BC4" s="24">
        <f t="shared" si="1"/>
        <v>2.4426701956320363E-3</v>
      </c>
      <c r="BD4" s="24">
        <f t="shared" si="1"/>
        <v>3.605834091865121E-3</v>
      </c>
      <c r="BE4" s="24">
        <f t="shared" si="1"/>
        <v>4.6106034834743946E-3</v>
      </c>
      <c r="BF4" s="24">
        <f t="shared" si="1"/>
        <v>4.4771150645451549E-2</v>
      </c>
      <c r="BG4" s="24">
        <f t="shared" si="1"/>
        <v>1.6738622846672095E-2</v>
      </c>
      <c r="BH4" s="24">
        <f t="shared" si="1"/>
        <v>2.1522663129952412E-3</v>
      </c>
      <c r="BI4" s="24">
        <f t="shared" si="1"/>
        <v>2.3196370397639819E-3</v>
      </c>
      <c r="BJ4" s="24">
        <f t="shared" si="1"/>
        <v>1.9146298154783927E-3</v>
      </c>
      <c r="BK4" s="24">
        <f t="shared" si="1"/>
        <v>4.3067637998616043E-2</v>
      </c>
      <c r="BL4" s="24">
        <f t="shared" si="1"/>
        <v>1.2964669491554958E-3</v>
      </c>
      <c r="BM4" s="24">
        <f t="shared" si="1"/>
        <v>5.1865006317309663E-3</v>
      </c>
      <c r="BN4" s="24">
        <f t="shared" si="1"/>
        <v>1.402738043224432E-3</v>
      </c>
      <c r="BO4" s="34">
        <f>AX4</f>
        <v>2.7794619983128688</v>
      </c>
      <c r="BP4">
        <f>BO4*1000</f>
        <v>2779.4619983128687</v>
      </c>
    </row>
    <row r="5" spans="1:69" x14ac:dyDescent="0.2">
      <c r="A5" t="s">
        <v>57</v>
      </c>
      <c r="C5" s="4">
        <v>20</v>
      </c>
      <c r="D5" s="1">
        <v>1.7096221016699987E-2</v>
      </c>
      <c r="E5" s="1">
        <v>7.5668518901567852E-2</v>
      </c>
      <c r="F5" s="1">
        <v>3.260032748217194E-2</v>
      </c>
      <c r="G5" s="1">
        <v>2.4516625319285435E-2</v>
      </c>
      <c r="H5" s="1">
        <v>3.1853624919404723E-2</v>
      </c>
      <c r="I5" s="1">
        <v>4.0587322512471484E-2</v>
      </c>
      <c r="J5" s="1">
        <v>0.11262068030064716</v>
      </c>
      <c r="K5" s="1">
        <v>1.0100948507775231E-3</v>
      </c>
      <c r="L5" s="1">
        <v>-9.4738502765060795E-2</v>
      </c>
      <c r="M5" s="1">
        <v>-0.12250528372712327</v>
      </c>
      <c r="N5" s="1">
        <v>12.669813373872641</v>
      </c>
      <c r="O5" s="1">
        <v>4.5865076236043224E-2</v>
      </c>
      <c r="P5" s="1">
        <v>2.4229415662336424</v>
      </c>
      <c r="Q5" s="1">
        <v>0.57963568858805326</v>
      </c>
      <c r="R5" s="1">
        <v>34.04663167487832</v>
      </c>
      <c r="S5" s="1">
        <v>3.599004906385711E-2</v>
      </c>
      <c r="T5" s="1">
        <v>1.7118268553768659</v>
      </c>
      <c r="U5" s="1">
        <v>13.354166387101957</v>
      </c>
      <c r="V5" s="1">
        <v>4.9044404135500841</v>
      </c>
      <c r="W5" s="1">
        <v>2.3324276663192606E-2</v>
      </c>
      <c r="X5" s="1">
        <v>2.3081936520370747E-2</v>
      </c>
      <c r="Y5" s="1">
        <v>3.2910109925998562E-2</v>
      </c>
      <c r="Z5" s="1">
        <v>0.37597033903615218</v>
      </c>
      <c r="AA5" s="1">
        <v>9.1599060701814491E-2</v>
      </c>
      <c r="AB5" s="1">
        <v>3.4538360530112645E-2</v>
      </c>
      <c r="AC5" s="1">
        <v>1.2800689036182127E-2</v>
      </c>
      <c r="AD5" s="1">
        <v>1.3583359971340884E-2</v>
      </c>
      <c r="AE5" s="1">
        <v>0.55765114431594787</v>
      </c>
      <c r="AF5" s="1">
        <v>9.1165253617174931E-3</v>
      </c>
      <c r="AG5" s="1">
        <v>2.697089113101633E-2</v>
      </c>
      <c r="AH5" s="1">
        <v>1.0473547546784621E-2</v>
      </c>
      <c r="AJ5" s="24">
        <f t="shared" ref="AJ5:AJ22" si="2">D5*$C5/0.2</f>
        <v>1.7096221016699986</v>
      </c>
      <c r="AK5" s="24">
        <f t="shared" ref="AK5:AK23" si="3">E5*$C5/0.2</f>
        <v>7.5668518901567845</v>
      </c>
      <c r="AL5" s="24">
        <f t="shared" ref="AL5:AL23" si="4">F5*$C5/0.2</f>
        <v>3.2600327482171942</v>
      </c>
      <c r="AM5" s="24">
        <f t="shared" ref="AM5:AM23" si="5">G5*$C5/0.2</f>
        <v>2.4516625319285432</v>
      </c>
      <c r="AN5" s="24">
        <f t="shared" ref="AN5:AN23" si="6">H5*$C5/0.2</f>
        <v>3.1853624919404719</v>
      </c>
      <c r="AO5" s="24">
        <f t="shared" ref="AO5:AO23" si="7">I5*$C5/0.2</f>
        <v>4.0587322512471484</v>
      </c>
      <c r="AP5" s="24">
        <f t="shared" ref="AP5:AP23" si="8">J5*$C5/0.2</f>
        <v>11.262068030064714</v>
      </c>
      <c r="AQ5" s="24">
        <f t="shared" ref="AQ5:AQ23" si="9">K5*$C5/0.2</f>
        <v>0.1010094850777523</v>
      </c>
      <c r="AR5" s="24">
        <f t="shared" ref="AR5:AR22" si="10">L5*$C5*0.001/0.2</f>
        <v>-9.4738502765060791E-3</v>
      </c>
      <c r="AS5" s="24">
        <f t="shared" ref="AS5:AS23" si="11">M5*$C5*0.001/0.2</f>
        <v>-1.2250528372712326E-2</v>
      </c>
      <c r="AT5" s="24">
        <f t="shared" ref="AT5:AT23" si="12">N5*$C5*0.001/0.2</f>
        <v>1.266981337387264</v>
      </c>
      <c r="AU5" s="24">
        <f t="shared" ref="AU5:AU23" si="13">O5*$C5*0.001/0.2</f>
        <v>4.5865076236043219E-3</v>
      </c>
      <c r="AV5" s="24">
        <f t="shared" ref="AV5:AV23" si="14">P5*$C5*0.001/0.2</f>
        <v>0.24229415662336426</v>
      </c>
      <c r="AW5" s="24">
        <f t="shared" ref="AW5:AW23" si="15">Q5*$C5*0.001/0.2</f>
        <v>5.7963568858805326E-2</v>
      </c>
      <c r="AX5" s="24">
        <f t="shared" ref="AX5:AX23" si="16">R5*$C5*0.001/0.2</f>
        <v>3.4046631674878318</v>
      </c>
      <c r="AY5" s="24">
        <f t="shared" ref="AY5:AY23" si="17">S5*$C5*0.001/0.2</f>
        <v>3.5990049063857111E-3</v>
      </c>
      <c r="AZ5" s="24">
        <f t="shared" ref="AZ5:AZ23" si="18">T5*$C5*0.001/0.2</f>
        <v>0.17118268553768656</v>
      </c>
      <c r="BA5" s="24">
        <f t="shared" ref="BA5:BA23" si="19">U5*$C5*0.001/0.2</f>
        <v>1.3354166387101958</v>
      </c>
      <c r="BB5" s="24">
        <f t="shared" ref="BB5:BB23" si="20">V5*$C5*0.001/0.2</f>
        <v>0.49044404135500835</v>
      </c>
      <c r="BC5" s="24">
        <f t="shared" ref="BC5:BC23" si="21">W5*$C5*0.001/0.2</f>
        <v>2.3324276663192604E-3</v>
      </c>
      <c r="BD5" s="24">
        <f t="shared" ref="BD5:BD23" si="22">X5*$C5*0.001/0.2</f>
        <v>2.3081936520370746E-3</v>
      </c>
      <c r="BE5" s="24">
        <f t="shared" ref="BE5:BE23" si="23">Y5*$C5*0.001/0.2</f>
        <v>3.2910109925998561E-3</v>
      </c>
      <c r="BF5" s="24">
        <f t="shared" ref="BF5:BF23" si="24">Z5*$C5*0.001/0.2</f>
        <v>3.7597033903615219E-2</v>
      </c>
      <c r="BG5" s="24">
        <f t="shared" ref="BG5:BG23" si="25">AA5*$C5*0.001/0.2</f>
        <v>9.1599060701814481E-3</v>
      </c>
      <c r="BH5" s="24">
        <f t="shared" ref="BH5:BH23" si="26">AB5*$C5*0.001/0.2</f>
        <v>3.4538360530112643E-3</v>
      </c>
      <c r="BI5" s="24">
        <f t="shared" ref="BI5:BI23" si="27">AC5*$C5*0.001/0.2</f>
        <v>1.2800689036182127E-3</v>
      </c>
      <c r="BJ5" s="24">
        <f t="shared" ref="BJ5:BJ23" si="28">AD5*$C5*0.001/0.2</f>
        <v>1.3583359971340884E-3</v>
      </c>
      <c r="BK5" s="24">
        <f t="shared" ref="BK5:BK23" si="29">AE5*$C5*0.001/0.2</f>
        <v>5.5765114431594785E-2</v>
      </c>
      <c r="BL5" s="24">
        <f t="shared" ref="BL5:BL23" si="30">AF5*$C5*0.001/0.2</f>
        <v>9.1165253617174914E-4</v>
      </c>
      <c r="BM5" s="24">
        <f t="shared" ref="BM5:BM23" si="31">AG5*$C5*0.001/0.2</f>
        <v>2.6970891131016328E-3</v>
      </c>
      <c r="BN5" s="24">
        <f t="shared" ref="BN5:BN23" si="32">AH5*$C5*0.001/0.2</f>
        <v>1.047354754678462E-3</v>
      </c>
      <c r="BO5" s="34">
        <f t="shared" ref="BO5:BO68" si="33">AX5</f>
        <v>3.4046631674878318</v>
      </c>
      <c r="BP5">
        <f t="shared" ref="BP5:BP68" si="34">BO5*1000</f>
        <v>3404.6631674878317</v>
      </c>
    </row>
    <row r="6" spans="1:69" x14ac:dyDescent="0.2">
      <c r="A6" t="s">
        <v>58</v>
      </c>
      <c r="C6" s="4">
        <v>20</v>
      </c>
      <c r="D6" s="1">
        <v>1.8448340300128777E-2</v>
      </c>
      <c r="E6" s="1">
        <v>7.112480145882065E-2</v>
      </c>
      <c r="F6" s="1">
        <v>2.7549317170758657E-2</v>
      </c>
      <c r="G6" s="1">
        <v>1.853791649274766E-2</v>
      </c>
      <c r="H6" s="1">
        <v>0.90516682784922564</v>
      </c>
      <c r="I6" s="1">
        <v>2.7767817904941604E-2</v>
      </c>
      <c r="J6" s="1">
        <v>0.13100378757868877</v>
      </c>
      <c r="K6" s="1">
        <v>1.3377737113940164E-4</v>
      </c>
      <c r="L6" s="1">
        <v>-0.15451413439161635</v>
      </c>
      <c r="M6" s="1">
        <v>0.19769806746438956</v>
      </c>
      <c r="N6" s="1">
        <v>5.9952939690774318</v>
      </c>
      <c r="O6" s="1">
        <v>1.6273427783826379E-2</v>
      </c>
      <c r="P6" s="1">
        <v>3.0043419994452569</v>
      </c>
      <c r="Q6" s="1">
        <v>0.3720082541544239</v>
      </c>
      <c r="R6" s="1">
        <v>24.619717254350515</v>
      </c>
      <c r="S6" s="1">
        <v>2.7005801168319531E-2</v>
      </c>
      <c r="T6" s="1">
        <v>1.6056731878047781</v>
      </c>
      <c r="U6" s="1">
        <v>14.111641278086324</v>
      </c>
      <c r="V6" s="1">
        <v>6.6684084882038945</v>
      </c>
      <c r="W6" s="1">
        <v>8.7643806633412522E-3</v>
      </c>
      <c r="X6" s="1">
        <v>1.4714542094754856E-2</v>
      </c>
      <c r="Y6" s="1">
        <v>2.0982491408877358E-2</v>
      </c>
      <c r="Z6" s="1">
        <v>0.37863963588290495</v>
      </c>
      <c r="AA6" s="1">
        <v>7.4493621098846816E-2</v>
      </c>
      <c r="AB6" s="1">
        <v>1.6367223335043261E-2</v>
      </c>
      <c r="AC6" s="1">
        <v>8.9803135848153283E-3</v>
      </c>
      <c r="AD6" s="1">
        <v>1.1323792967287602E-2</v>
      </c>
      <c r="AE6" s="1">
        <v>0.30192853010021431</v>
      </c>
      <c r="AF6" s="1">
        <v>8.176305677554065E-3</v>
      </c>
      <c r="AG6" s="1">
        <v>4.5345839560117063E-2</v>
      </c>
      <c r="AH6" s="1">
        <v>1.0290042578519397E-2</v>
      </c>
      <c r="AJ6" s="24">
        <f t="shared" si="2"/>
        <v>1.8448340300128776</v>
      </c>
      <c r="AK6" s="24">
        <f t="shared" si="3"/>
        <v>7.1124801458820652</v>
      </c>
      <c r="AL6" s="24">
        <f t="shared" si="4"/>
        <v>2.7549317170758658</v>
      </c>
      <c r="AM6" s="24">
        <f t="shared" si="5"/>
        <v>1.8537916492747659</v>
      </c>
      <c r="AN6" s="24">
        <f t="shared" si="6"/>
        <v>90.516682784922551</v>
      </c>
      <c r="AO6" s="24">
        <f t="shared" si="7"/>
        <v>2.7767817904941605</v>
      </c>
      <c r="AP6" s="24">
        <f t="shared" si="8"/>
        <v>13.100378757868878</v>
      </c>
      <c r="AQ6" s="24">
        <f t="shared" si="9"/>
        <v>1.3377737113940164E-2</v>
      </c>
      <c r="AR6" s="24">
        <f t="shared" si="10"/>
        <v>-1.5451413439161633E-2</v>
      </c>
      <c r="AS6" s="24">
        <f t="shared" si="11"/>
        <v>1.9769806746438953E-2</v>
      </c>
      <c r="AT6" s="24">
        <f t="shared" si="12"/>
        <v>0.5995293969077431</v>
      </c>
      <c r="AU6" s="24">
        <f t="shared" si="13"/>
        <v>1.6273427783826378E-3</v>
      </c>
      <c r="AV6" s="24">
        <f t="shared" si="14"/>
        <v>0.30043419994452569</v>
      </c>
      <c r="AW6" s="24">
        <f t="shared" si="15"/>
        <v>3.7200825415442389E-2</v>
      </c>
      <c r="AX6" s="24">
        <f t="shared" si="16"/>
        <v>2.4619717254350517</v>
      </c>
      <c r="AY6" s="24">
        <f t="shared" si="17"/>
        <v>2.7005801168319531E-3</v>
      </c>
      <c r="AZ6" s="24">
        <f t="shared" si="18"/>
        <v>0.16056731878047781</v>
      </c>
      <c r="BA6" s="24">
        <f t="shared" si="19"/>
        <v>1.4111641278086324</v>
      </c>
      <c r="BB6" s="24">
        <f t="shared" si="20"/>
        <v>0.66684084882038941</v>
      </c>
      <c r="BC6" s="24">
        <f t="shared" si="21"/>
        <v>8.7643806633412515E-4</v>
      </c>
      <c r="BD6" s="24">
        <f t="shared" si="22"/>
        <v>1.4714542094754856E-3</v>
      </c>
      <c r="BE6" s="24">
        <f t="shared" si="23"/>
        <v>2.0982491408877359E-3</v>
      </c>
      <c r="BF6" s="24">
        <f t="shared" si="24"/>
        <v>3.7863963588290493E-2</v>
      </c>
      <c r="BG6" s="24">
        <f t="shared" si="25"/>
        <v>7.4493621098846814E-3</v>
      </c>
      <c r="BH6" s="24">
        <f t="shared" si="26"/>
        <v>1.6367223335043259E-3</v>
      </c>
      <c r="BI6" s="24">
        <f t="shared" si="27"/>
        <v>8.9803135848153274E-4</v>
      </c>
      <c r="BJ6" s="24">
        <f t="shared" si="28"/>
        <v>1.1323792967287603E-3</v>
      </c>
      <c r="BK6" s="24">
        <f t="shared" si="29"/>
        <v>3.0192853010021434E-2</v>
      </c>
      <c r="BL6" s="24">
        <f t="shared" si="30"/>
        <v>8.1763056775540645E-4</v>
      </c>
      <c r="BM6" s="24">
        <f t="shared" si="31"/>
        <v>4.5345839560117064E-3</v>
      </c>
      <c r="BN6" s="24">
        <f t="shared" si="32"/>
        <v>1.0290042578519397E-3</v>
      </c>
      <c r="BO6" s="34">
        <f t="shared" si="33"/>
        <v>2.4619717254350517</v>
      </c>
      <c r="BP6">
        <f t="shared" si="34"/>
        <v>2461.9717254350517</v>
      </c>
    </row>
    <row r="7" spans="1:69" x14ac:dyDescent="0.2">
      <c r="A7" t="s">
        <v>59</v>
      </c>
      <c r="C7" s="4">
        <v>20</v>
      </c>
      <c r="D7" s="1">
        <v>1.9538053647206753E-2</v>
      </c>
      <c r="E7" s="1">
        <v>7.0465932857141353E-2</v>
      </c>
      <c r="F7" s="1">
        <v>2.4279727508933289E-2</v>
      </c>
      <c r="G7" s="1">
        <v>2.8211493397584681E-2</v>
      </c>
      <c r="H7" s="1">
        <v>0.77158120768682681</v>
      </c>
      <c r="I7" s="1">
        <v>2.3276532252723792E-2</v>
      </c>
      <c r="J7" s="1">
        <v>0.15733233714117373</v>
      </c>
      <c r="K7" s="1">
        <v>1.4906945270186785E-4</v>
      </c>
      <c r="L7" s="1">
        <v>-0.20127841419370643</v>
      </c>
      <c r="M7" s="1">
        <v>-8.6438187874419023E-2</v>
      </c>
      <c r="N7" s="1">
        <v>18.365797076674539</v>
      </c>
      <c r="O7" s="1">
        <v>1.5960714752502755E-2</v>
      </c>
      <c r="P7" s="1">
        <v>0.64003688302784389</v>
      </c>
      <c r="Q7" s="1">
        <v>0.15748087600394711</v>
      </c>
      <c r="R7" s="1">
        <v>4.3268720712892259</v>
      </c>
      <c r="S7" s="1">
        <v>1.3485633237024329E-2</v>
      </c>
      <c r="T7" s="1">
        <v>0.34181033427501439</v>
      </c>
      <c r="U7" s="1">
        <v>1.9144768980461913</v>
      </c>
      <c r="V7" s="1">
        <v>3.617216101487724</v>
      </c>
      <c r="W7" s="1">
        <v>1.3980620960532474E-2</v>
      </c>
      <c r="X7" s="1">
        <v>3.1934362342647279E-2</v>
      </c>
      <c r="Y7" s="1">
        <v>4.0460304112047485E-2</v>
      </c>
      <c r="Z7" s="1">
        <v>0.46306652893497652</v>
      </c>
      <c r="AA7" s="1">
        <v>6.8311333119526474E-2</v>
      </c>
      <c r="AB7" s="1">
        <v>8.8438973849619407E-4</v>
      </c>
      <c r="AC7" s="1">
        <v>8.4004508884791291E-3</v>
      </c>
      <c r="AD7" s="1">
        <v>1.1845125649041706E-2</v>
      </c>
      <c r="AE7" s="1">
        <v>0.27298255720329956</v>
      </c>
      <c r="AF7" s="1">
        <v>7.1984191823445901E-3</v>
      </c>
      <c r="AG7" s="1">
        <v>1.9467916922690325E-2</v>
      </c>
      <c r="AH7" s="1">
        <v>1.1089729918968286E-2</v>
      </c>
      <c r="AJ7" s="24">
        <f t="shared" si="2"/>
        <v>1.9538053647206755</v>
      </c>
      <c r="AK7" s="24">
        <f t="shared" si="3"/>
        <v>7.0465932857141356</v>
      </c>
      <c r="AL7" s="24">
        <f t="shared" si="4"/>
        <v>2.4279727508933289</v>
      </c>
      <c r="AM7" s="24">
        <f t="shared" si="5"/>
        <v>2.8211493397584677</v>
      </c>
      <c r="AN7" s="24">
        <f t="shared" si="6"/>
        <v>77.158120768682679</v>
      </c>
      <c r="AO7" s="24">
        <f t="shared" si="7"/>
        <v>2.3276532252723792</v>
      </c>
      <c r="AP7" s="24">
        <f t="shared" si="8"/>
        <v>15.733233714117372</v>
      </c>
      <c r="AQ7" s="24">
        <f t="shared" si="9"/>
        <v>1.4906945270186786E-2</v>
      </c>
      <c r="AR7" s="24">
        <f t="shared" si="10"/>
        <v>-2.0127841419370639E-2</v>
      </c>
      <c r="AS7" s="24">
        <f t="shared" si="11"/>
        <v>-8.6438187874419026E-3</v>
      </c>
      <c r="AT7" s="24">
        <f t="shared" si="12"/>
        <v>1.8365797076674539</v>
      </c>
      <c r="AU7" s="24">
        <f t="shared" si="13"/>
        <v>1.5960714752502755E-3</v>
      </c>
      <c r="AV7" s="24">
        <f t="shared" si="14"/>
        <v>6.4003688302784384E-2</v>
      </c>
      <c r="AW7" s="24">
        <f t="shared" si="15"/>
        <v>1.5748087600394711E-2</v>
      </c>
      <c r="AX7" s="24">
        <f t="shared" si="16"/>
        <v>0.43268720712892261</v>
      </c>
      <c r="AY7" s="24">
        <f t="shared" si="17"/>
        <v>1.348563323702433E-3</v>
      </c>
      <c r="AZ7" s="24">
        <f t="shared" si="18"/>
        <v>3.4181033427501444E-2</v>
      </c>
      <c r="BA7" s="24">
        <f t="shared" si="19"/>
        <v>0.19144768980461913</v>
      </c>
      <c r="BB7" s="24">
        <f t="shared" si="20"/>
        <v>0.36172161014877235</v>
      </c>
      <c r="BC7" s="24">
        <f t="shared" si="21"/>
        <v>1.3980620960532477E-3</v>
      </c>
      <c r="BD7" s="24">
        <f t="shared" si="22"/>
        <v>3.1934362342647279E-3</v>
      </c>
      <c r="BE7" s="24">
        <f t="shared" si="23"/>
        <v>4.0460304112047481E-3</v>
      </c>
      <c r="BF7" s="24">
        <f t="shared" si="24"/>
        <v>4.6306652893497655E-2</v>
      </c>
      <c r="BG7" s="24">
        <f t="shared" si="25"/>
        <v>6.8311333119526474E-3</v>
      </c>
      <c r="BH7" s="24">
        <f t="shared" si="26"/>
        <v>8.8438973849619404E-5</v>
      </c>
      <c r="BI7" s="24">
        <f t="shared" si="27"/>
        <v>8.4004508884791284E-4</v>
      </c>
      <c r="BJ7" s="24">
        <f t="shared" si="28"/>
        <v>1.1845125649041705E-3</v>
      </c>
      <c r="BK7" s="24">
        <f t="shared" si="29"/>
        <v>2.7298255720329956E-2</v>
      </c>
      <c r="BL7" s="24">
        <f t="shared" si="30"/>
        <v>7.1984191823445899E-4</v>
      </c>
      <c r="BM7" s="24">
        <f t="shared" si="31"/>
        <v>1.9467916922690325E-3</v>
      </c>
      <c r="BN7" s="24">
        <f t="shared" si="32"/>
        <v>1.1089729918968285E-3</v>
      </c>
      <c r="BO7" s="34">
        <f t="shared" si="33"/>
        <v>0.43268720712892261</v>
      </c>
      <c r="BP7">
        <f t="shared" si="34"/>
        <v>432.68720712892264</v>
      </c>
    </row>
    <row r="8" spans="1:69" x14ac:dyDescent="0.2">
      <c r="A8" t="s">
        <v>60</v>
      </c>
      <c r="C8" s="4">
        <v>20</v>
      </c>
      <c r="D8" s="1">
        <v>1.4246393770296463E-2</v>
      </c>
      <c r="E8" s="1">
        <v>6.4942718865614604E-2</v>
      </c>
      <c r="F8" s="1">
        <v>2.1679752487602177E-2</v>
      </c>
      <c r="G8" s="1">
        <v>2.2039104423207032E-2</v>
      </c>
      <c r="H8" s="1">
        <v>0.95091204852632227</v>
      </c>
      <c r="I8" s="1">
        <v>1.4528022174780433E-2</v>
      </c>
      <c r="J8" s="1">
        <v>0.14522156118813964</v>
      </c>
      <c r="K8" s="1">
        <v>1.5022673929967234E-4</v>
      </c>
      <c r="L8" s="1">
        <v>-5.590809199979211E-2</v>
      </c>
      <c r="M8" s="1">
        <v>-0.19479517474637717</v>
      </c>
      <c r="N8" s="1">
        <v>7.2378264968831925</v>
      </c>
      <c r="O8" s="1">
        <v>1.1475388401002625E-2</v>
      </c>
      <c r="P8" s="1">
        <v>0.65051967220140439</v>
      </c>
      <c r="Q8" s="1">
        <v>6.1245530168374925E-2</v>
      </c>
      <c r="R8" s="1">
        <v>3.7274217485150158</v>
      </c>
      <c r="S8" s="1">
        <v>1.3307704795447002E-2</v>
      </c>
      <c r="T8" s="1">
        <v>0.26589758625769511</v>
      </c>
      <c r="U8" s="1">
        <v>1.7968447900217499</v>
      </c>
      <c r="V8" s="1">
        <v>3.4001068940102499</v>
      </c>
      <c r="W8" s="1">
        <v>2.3113003951093267E-2</v>
      </c>
      <c r="X8" s="1">
        <v>9.8567996419902677E-3</v>
      </c>
      <c r="Y8" s="1">
        <v>1.3939275783784367E-2</v>
      </c>
      <c r="Z8" s="1">
        <v>0.44937039264778472</v>
      </c>
      <c r="AA8" s="1">
        <v>0.10424993535655966</v>
      </c>
      <c r="AB8" s="1">
        <v>2.7317519818441261E-3</v>
      </c>
      <c r="AC8" s="1">
        <v>1.6940198064025028E-2</v>
      </c>
      <c r="AD8" s="1">
        <v>1.1703842259048589E-2</v>
      </c>
      <c r="AE8" s="1">
        <v>0.23018622702702821</v>
      </c>
      <c r="AF8" s="1">
        <v>5.6071638443383268E-3</v>
      </c>
      <c r="AG8" s="1">
        <v>1.7104766934117117E-2</v>
      </c>
      <c r="AH8" s="1">
        <v>8.5955721628966312E-3</v>
      </c>
      <c r="AJ8" s="24">
        <f t="shared" si="2"/>
        <v>1.4246393770296464</v>
      </c>
      <c r="AK8" s="24">
        <f t="shared" si="3"/>
        <v>6.4942718865614601</v>
      </c>
      <c r="AL8" s="24">
        <f t="shared" si="4"/>
        <v>2.1679752487602175</v>
      </c>
      <c r="AM8" s="24">
        <f t="shared" si="5"/>
        <v>2.2039104423207032</v>
      </c>
      <c r="AN8" s="24">
        <f t="shared" si="6"/>
        <v>95.091204852632217</v>
      </c>
      <c r="AO8" s="24">
        <f t="shared" si="7"/>
        <v>1.4528022174780433</v>
      </c>
      <c r="AP8" s="24">
        <f t="shared" si="8"/>
        <v>14.522156118813964</v>
      </c>
      <c r="AQ8" s="24">
        <f t="shared" si="9"/>
        <v>1.5022673929967232E-2</v>
      </c>
      <c r="AR8" s="24">
        <f t="shared" si="10"/>
        <v>-5.5908091999792098E-3</v>
      </c>
      <c r="AS8" s="24">
        <f t="shared" si="11"/>
        <v>-1.9479517474637716E-2</v>
      </c>
      <c r="AT8" s="24">
        <f t="shared" si="12"/>
        <v>0.72378264968831929</v>
      </c>
      <c r="AU8" s="24">
        <f t="shared" si="13"/>
        <v>1.1475388401002624E-3</v>
      </c>
      <c r="AV8" s="24">
        <f t="shared" si="14"/>
        <v>6.5051967220140436E-2</v>
      </c>
      <c r="AW8" s="24">
        <f t="shared" si="15"/>
        <v>6.1245530168374928E-3</v>
      </c>
      <c r="AX8" s="24">
        <f t="shared" si="16"/>
        <v>0.37274217485150157</v>
      </c>
      <c r="AY8" s="24">
        <f t="shared" si="17"/>
        <v>1.3307704795447E-3</v>
      </c>
      <c r="AZ8" s="24">
        <f t="shared" si="18"/>
        <v>2.6589758625769511E-2</v>
      </c>
      <c r="BA8" s="24">
        <f t="shared" si="19"/>
        <v>0.17968447900217499</v>
      </c>
      <c r="BB8" s="24">
        <f t="shared" si="20"/>
        <v>0.34001068940102497</v>
      </c>
      <c r="BC8" s="24">
        <f t="shared" si="21"/>
        <v>2.3113003951093268E-3</v>
      </c>
      <c r="BD8" s="24">
        <f t="shared" si="22"/>
        <v>9.8567996419902677E-4</v>
      </c>
      <c r="BE8" s="24">
        <f t="shared" si="23"/>
        <v>1.3939275783784366E-3</v>
      </c>
      <c r="BF8" s="24">
        <f t="shared" si="24"/>
        <v>4.4937039264778475E-2</v>
      </c>
      <c r="BG8" s="24">
        <f t="shared" si="25"/>
        <v>1.0424993535655966E-2</v>
      </c>
      <c r="BH8" s="24">
        <f t="shared" si="26"/>
        <v>2.7317519818441258E-4</v>
      </c>
      <c r="BI8" s="24">
        <f t="shared" si="27"/>
        <v>1.6940198064025027E-3</v>
      </c>
      <c r="BJ8" s="24">
        <f t="shared" si="28"/>
        <v>1.1703842259048588E-3</v>
      </c>
      <c r="BK8" s="24">
        <f t="shared" si="29"/>
        <v>2.3018622702702819E-2</v>
      </c>
      <c r="BL8" s="24">
        <f t="shared" si="30"/>
        <v>5.607163844338327E-4</v>
      </c>
      <c r="BM8" s="24">
        <f t="shared" si="31"/>
        <v>1.7104766934117116E-3</v>
      </c>
      <c r="BN8" s="24">
        <f t="shared" si="32"/>
        <v>8.595572162896631E-4</v>
      </c>
      <c r="BO8" s="34">
        <f t="shared" si="33"/>
        <v>0.37274217485150157</v>
      </c>
      <c r="BP8">
        <f t="shared" si="34"/>
        <v>372.74217485150155</v>
      </c>
    </row>
    <row r="9" spans="1:69" x14ac:dyDescent="0.2">
      <c r="A9" t="s">
        <v>61</v>
      </c>
      <c r="C9" s="4">
        <v>20</v>
      </c>
      <c r="D9" s="1">
        <v>1.4232732586879076E-2</v>
      </c>
      <c r="E9" s="1">
        <v>6.7670281068856905E-2</v>
      </c>
      <c r="F9" s="1">
        <v>2.4303741364159175E-2</v>
      </c>
      <c r="G9" s="1">
        <v>3.1125691277506789E-2</v>
      </c>
      <c r="H9" s="1">
        <v>2.376828241857615</v>
      </c>
      <c r="I9" s="1">
        <v>2.1042241950786762E-2</v>
      </c>
      <c r="J9" s="1">
        <v>0.19630724839857505</v>
      </c>
      <c r="K9" s="1">
        <v>5.3299757654228376E-4</v>
      </c>
      <c r="L9" s="1">
        <v>-0.29873883742008384</v>
      </c>
      <c r="M9" s="1">
        <v>2.7164413889129265E-2</v>
      </c>
      <c r="N9" s="1">
        <v>12.369940798248351</v>
      </c>
      <c r="O9" s="1">
        <v>3.5849798265487773E-2</v>
      </c>
      <c r="P9" s="1">
        <v>0.64232845114582393</v>
      </c>
      <c r="Q9" s="1">
        <v>0.23604869005003218</v>
      </c>
      <c r="R9" s="1">
        <v>8.3024167465134955</v>
      </c>
      <c r="S9" s="1">
        <v>3.0394349168266412E-2</v>
      </c>
      <c r="T9" s="1">
        <v>0.3564963442141062</v>
      </c>
      <c r="U9" s="1">
        <v>1.9337046430553968</v>
      </c>
      <c r="V9" s="1">
        <v>4.7998544895068775</v>
      </c>
      <c r="W9" s="1">
        <v>1.8697335526462154E-2</v>
      </c>
      <c r="X9" s="1">
        <v>1.2953152819838097E-2</v>
      </c>
      <c r="Y9" s="1">
        <v>3.2269865998209753E-2</v>
      </c>
      <c r="Z9" s="1">
        <v>0.48595757727043049</v>
      </c>
      <c r="AA9" s="1">
        <v>3.084150540673437E-2</v>
      </c>
      <c r="AB9" s="1">
        <v>6.3469951904879E-3</v>
      </c>
      <c r="AC9" s="1">
        <v>2.1651632446729554E-3</v>
      </c>
      <c r="AD9" s="1">
        <v>6.1585120306745945E-3</v>
      </c>
      <c r="AE9" s="1">
        <v>0.50323357259259949</v>
      </c>
      <c r="AF9" s="1">
        <v>5.010735116512754E-3</v>
      </c>
      <c r="AG9" s="1">
        <v>2.8970790418076167E-2</v>
      </c>
      <c r="AH9" s="1">
        <v>9.4786130504899112E-3</v>
      </c>
      <c r="AJ9" s="24">
        <f t="shared" si="2"/>
        <v>1.4232732586879075</v>
      </c>
      <c r="AK9" s="24">
        <f t="shared" si="3"/>
        <v>6.7670281068856903</v>
      </c>
      <c r="AL9" s="24">
        <f t="shared" si="4"/>
        <v>2.4303741364159173</v>
      </c>
      <c r="AM9" s="24">
        <f t="shared" si="5"/>
        <v>3.1125691277506786</v>
      </c>
      <c r="AN9" s="24">
        <f t="shared" si="6"/>
        <v>237.68282418576149</v>
      </c>
      <c r="AO9" s="24">
        <f t="shared" si="7"/>
        <v>2.1042241950786758</v>
      </c>
      <c r="AP9" s="24">
        <f t="shared" si="8"/>
        <v>19.630724839857503</v>
      </c>
      <c r="AQ9" s="24">
        <f t="shared" si="9"/>
        <v>5.3299757654228376E-2</v>
      </c>
      <c r="AR9" s="24">
        <f t="shared" si="10"/>
        <v>-2.9873883742008382E-2</v>
      </c>
      <c r="AS9" s="24">
        <f t="shared" si="11"/>
        <v>2.7164413889129262E-3</v>
      </c>
      <c r="AT9" s="24">
        <f t="shared" si="12"/>
        <v>1.2369940798248351</v>
      </c>
      <c r="AU9" s="24">
        <f t="shared" si="13"/>
        <v>3.5849798265487776E-3</v>
      </c>
      <c r="AV9" s="24">
        <f t="shared" si="14"/>
        <v>6.4232845114582382E-2</v>
      </c>
      <c r="AW9" s="24">
        <f t="shared" si="15"/>
        <v>2.3604869005003214E-2</v>
      </c>
      <c r="AX9" s="24">
        <f t="shared" si="16"/>
        <v>0.83024167465134946</v>
      </c>
      <c r="AY9" s="24">
        <f t="shared" si="17"/>
        <v>3.0394349168266412E-3</v>
      </c>
      <c r="AZ9" s="24">
        <f t="shared" si="18"/>
        <v>3.5649634421410621E-2</v>
      </c>
      <c r="BA9" s="24">
        <f t="shared" si="19"/>
        <v>0.19337046430553967</v>
      </c>
      <c r="BB9" s="24">
        <f t="shared" si="20"/>
        <v>0.47998544895068773</v>
      </c>
      <c r="BC9" s="24">
        <f t="shared" si="21"/>
        <v>1.8697335526462156E-3</v>
      </c>
      <c r="BD9" s="24">
        <f t="shared" si="22"/>
        <v>1.2953152819838098E-3</v>
      </c>
      <c r="BE9" s="24">
        <f t="shared" si="23"/>
        <v>3.2269865998209748E-3</v>
      </c>
      <c r="BF9" s="24">
        <f t="shared" si="24"/>
        <v>4.8595757727043047E-2</v>
      </c>
      <c r="BG9" s="24">
        <f t="shared" si="25"/>
        <v>3.0841505406734374E-3</v>
      </c>
      <c r="BH9" s="24">
        <f t="shared" si="26"/>
        <v>6.3469951904879002E-4</v>
      </c>
      <c r="BI9" s="24">
        <f t="shared" si="27"/>
        <v>2.1651632446729552E-4</v>
      </c>
      <c r="BJ9" s="24">
        <f t="shared" si="28"/>
        <v>6.1585120306745938E-4</v>
      </c>
      <c r="BK9" s="24">
        <f t="shared" si="29"/>
        <v>5.0323357259259939E-2</v>
      </c>
      <c r="BL9" s="24">
        <f t="shared" si="30"/>
        <v>5.0107351165127538E-4</v>
      </c>
      <c r="BM9" s="24">
        <f t="shared" si="31"/>
        <v>2.8970790418076167E-3</v>
      </c>
      <c r="BN9" s="24">
        <f t="shared" si="32"/>
        <v>9.478613050489912E-4</v>
      </c>
      <c r="BO9" s="34">
        <f t="shared" si="33"/>
        <v>0.83024167465134946</v>
      </c>
      <c r="BP9">
        <f t="shared" si="34"/>
        <v>830.24167465134951</v>
      </c>
    </row>
    <row r="10" spans="1:69" x14ac:dyDescent="0.2">
      <c r="A10" t="s">
        <v>62</v>
      </c>
      <c r="C10" s="4">
        <v>20</v>
      </c>
      <c r="D10" s="1">
        <v>1.1253211807760512E-2</v>
      </c>
      <c r="E10" s="1">
        <v>3.1744460002842451E-2</v>
      </c>
      <c r="F10" s="1">
        <v>9.8247040392026447E-3</v>
      </c>
      <c r="G10" s="1">
        <v>3.5965947725563961E-2</v>
      </c>
      <c r="H10" s="1">
        <v>1.2186373796249053</v>
      </c>
      <c r="I10" s="1">
        <v>2.5220537136442039E-2</v>
      </c>
      <c r="J10" s="1">
        <v>5.2764249496063863E-2</v>
      </c>
      <c r="K10" s="1">
        <v>1.3725493429543039E-4</v>
      </c>
      <c r="L10" s="1">
        <v>-0.36008219727284679</v>
      </c>
      <c r="M10" s="1">
        <v>-0.11953456785316226</v>
      </c>
      <c r="N10" s="1">
        <v>19.006580820491688</v>
      </c>
      <c r="O10" s="1">
        <v>3.0143674693596342E-2</v>
      </c>
      <c r="P10" s="1">
        <v>6.7452554492798384</v>
      </c>
      <c r="Q10" s="1">
        <v>0.50355590990508547</v>
      </c>
      <c r="R10" s="1">
        <v>43.574724678139447</v>
      </c>
      <c r="S10" s="1">
        <v>3.3144417072778008E-2</v>
      </c>
      <c r="T10" s="1">
        <v>2.3199411443940376</v>
      </c>
      <c r="U10" s="1">
        <v>83.19776796443341</v>
      </c>
      <c r="V10" s="1">
        <v>2.947684494889574</v>
      </c>
      <c r="W10" s="1">
        <v>1.6756127333137777E-2</v>
      </c>
      <c r="X10" s="1">
        <v>2.7064487571294881E-2</v>
      </c>
      <c r="Y10" s="1">
        <v>1.3855563787580261E-2</v>
      </c>
      <c r="Z10" s="1">
        <v>0.19980387749078793</v>
      </c>
      <c r="AA10" s="1">
        <v>8.5212488930393432E-2</v>
      </c>
      <c r="AB10" s="1">
        <v>2.9739709190807279E-2</v>
      </c>
      <c r="AC10" s="1">
        <v>1.3287299840009691E-2</v>
      </c>
      <c r="AD10" s="1">
        <v>1.2079513090638009E-2</v>
      </c>
      <c r="AE10" s="1">
        <v>0.33617948893449529</v>
      </c>
      <c r="AF10" s="1">
        <v>6.708436950299085E-3</v>
      </c>
      <c r="AG10" s="1">
        <v>8.7253524640208996E-2</v>
      </c>
      <c r="AH10" s="1">
        <v>6.7794851047579853E-3</v>
      </c>
      <c r="AJ10" s="24">
        <f t="shared" si="2"/>
        <v>1.125321180776051</v>
      </c>
      <c r="AK10" s="24">
        <f t="shared" si="3"/>
        <v>3.1744460002842447</v>
      </c>
      <c r="AL10" s="24">
        <f t="shared" si="4"/>
        <v>0.98247040392026441</v>
      </c>
      <c r="AM10" s="24">
        <f t="shared" si="5"/>
        <v>3.5965947725563963</v>
      </c>
      <c r="AN10" s="24">
        <f t="shared" si="6"/>
        <v>121.86373796249052</v>
      </c>
      <c r="AO10" s="24">
        <f t="shared" si="7"/>
        <v>2.5220537136442038</v>
      </c>
      <c r="AP10" s="24">
        <f t="shared" si="8"/>
        <v>5.276424949606386</v>
      </c>
      <c r="AQ10" s="24">
        <f t="shared" si="9"/>
        <v>1.3725493429543038E-2</v>
      </c>
      <c r="AR10" s="24">
        <f t="shared" si="10"/>
        <v>-3.6008219727284678E-2</v>
      </c>
      <c r="AS10" s="24">
        <f t="shared" si="11"/>
        <v>-1.1953456785316225E-2</v>
      </c>
      <c r="AT10" s="24">
        <f t="shared" si="12"/>
        <v>1.9006580820491688</v>
      </c>
      <c r="AU10" s="24">
        <f t="shared" si="13"/>
        <v>3.0143674693596345E-3</v>
      </c>
      <c r="AV10" s="24">
        <f t="shared" si="14"/>
        <v>0.67452554492798378</v>
      </c>
      <c r="AW10" s="24">
        <f t="shared" si="15"/>
        <v>5.0355590990508542E-2</v>
      </c>
      <c r="AX10" s="24">
        <f t="shared" si="16"/>
        <v>4.3574724678139436</v>
      </c>
      <c r="AY10" s="24">
        <f t="shared" si="17"/>
        <v>3.3144417072778006E-3</v>
      </c>
      <c r="AZ10" s="24">
        <f t="shared" si="18"/>
        <v>0.23199411443940376</v>
      </c>
      <c r="BA10" s="24">
        <f t="shared" si="19"/>
        <v>8.3197767964433407</v>
      </c>
      <c r="BB10" s="24">
        <f t="shared" si="20"/>
        <v>0.29476844948895736</v>
      </c>
      <c r="BC10" s="24">
        <f t="shared" si="21"/>
        <v>1.6756127333137777E-3</v>
      </c>
      <c r="BD10" s="24">
        <f t="shared" si="22"/>
        <v>2.7064487571294882E-3</v>
      </c>
      <c r="BE10" s="24">
        <f t="shared" si="23"/>
        <v>1.3855563787580261E-3</v>
      </c>
      <c r="BF10" s="24">
        <f t="shared" si="24"/>
        <v>1.9980387749078791E-2</v>
      </c>
      <c r="BG10" s="24">
        <f t="shared" si="25"/>
        <v>8.5212488930393442E-3</v>
      </c>
      <c r="BH10" s="24">
        <f t="shared" si="26"/>
        <v>2.973970919080728E-3</v>
      </c>
      <c r="BI10" s="24">
        <f t="shared" si="27"/>
        <v>1.3287299840009691E-3</v>
      </c>
      <c r="BJ10" s="24">
        <f t="shared" si="28"/>
        <v>1.2079513090638009E-3</v>
      </c>
      <c r="BK10" s="24">
        <f t="shared" si="29"/>
        <v>3.3617948893449531E-2</v>
      </c>
      <c r="BL10" s="24">
        <f t="shared" si="30"/>
        <v>6.7084369502990848E-4</v>
      </c>
      <c r="BM10" s="24">
        <f t="shared" si="31"/>
        <v>8.7253524640208985E-3</v>
      </c>
      <c r="BN10" s="24">
        <f t="shared" si="32"/>
        <v>6.779485104757984E-4</v>
      </c>
      <c r="BO10" s="34">
        <f t="shared" si="33"/>
        <v>4.3574724678139436</v>
      </c>
      <c r="BP10">
        <f t="shared" si="34"/>
        <v>4357.4724678139437</v>
      </c>
    </row>
    <row r="11" spans="1:69" x14ac:dyDescent="0.2">
      <c r="A11" t="s">
        <v>63</v>
      </c>
      <c r="C11" s="4">
        <v>20</v>
      </c>
      <c r="D11" s="1">
        <v>5.7577362311020388E-3</v>
      </c>
      <c r="E11" s="1">
        <v>3.2338503049289015E-2</v>
      </c>
      <c r="F11" s="1">
        <v>1.2823009875107512E-2</v>
      </c>
      <c r="G11" s="1">
        <v>2.7813436424885776E-2</v>
      </c>
      <c r="H11" s="1">
        <v>2.1379855145207007</v>
      </c>
      <c r="I11" s="1">
        <v>4.7207531571786067E-2</v>
      </c>
      <c r="J11" s="1">
        <v>4.4085754614803692E-2</v>
      </c>
      <c r="K11" s="1">
        <v>2.9300190570173446E-4</v>
      </c>
      <c r="L11" s="1">
        <v>2.2610407338569505E-2</v>
      </c>
      <c r="M11" s="1">
        <v>-3.0549402790085431E-2</v>
      </c>
      <c r="N11" s="1">
        <v>10.936102529305204</v>
      </c>
      <c r="O11" s="1">
        <v>0.10150097131735877</v>
      </c>
      <c r="P11" s="1">
        <v>30.124260480005088</v>
      </c>
      <c r="Q11" s="1">
        <v>0.64654921204996896</v>
      </c>
      <c r="R11" s="1">
        <v>168.1924252225422</v>
      </c>
      <c r="S11" s="1">
        <v>4.9375763008957851E-2</v>
      </c>
      <c r="T11" s="1">
        <v>3.8171980116132769</v>
      </c>
      <c r="U11" s="1">
        <v>65.014021668443377</v>
      </c>
      <c r="V11" s="1">
        <v>3.0358028403926611</v>
      </c>
      <c r="W11" s="1">
        <v>4.7782473317174341E-2</v>
      </c>
      <c r="X11" s="1">
        <v>4.4394337412214796E-2</v>
      </c>
      <c r="Y11" s="1">
        <v>4.485486304189322E-2</v>
      </c>
      <c r="Z11" s="1">
        <v>0.19628946559335433</v>
      </c>
      <c r="AA11" s="1">
        <v>0.26790008623679951</v>
      </c>
      <c r="AB11" s="1">
        <v>3.9642907771781102E-2</v>
      </c>
      <c r="AC11" s="1">
        <v>3.4483506282959479E-2</v>
      </c>
      <c r="AD11" s="1">
        <v>1.0270954583007322E-2</v>
      </c>
      <c r="AE11" s="1">
        <v>0.21941363288167243</v>
      </c>
      <c r="AF11" s="1">
        <v>1.0191535140896097E-2</v>
      </c>
      <c r="AG11" s="1">
        <v>3.8054619878470176E-2</v>
      </c>
      <c r="AH11" s="1">
        <v>9.1229781418080379E-3</v>
      </c>
      <c r="AJ11" s="24">
        <f t="shared" si="2"/>
        <v>0.57577362311020386</v>
      </c>
      <c r="AK11" s="24">
        <f t="shared" si="3"/>
        <v>3.2338503049289011</v>
      </c>
      <c r="AL11" s="24">
        <f t="shared" si="4"/>
        <v>1.2823009875107512</v>
      </c>
      <c r="AM11" s="24">
        <f t="shared" si="5"/>
        <v>2.7813436424885771</v>
      </c>
      <c r="AN11" s="24">
        <f t="shared" si="6"/>
        <v>213.79855145207006</v>
      </c>
      <c r="AO11" s="24">
        <f t="shared" si="7"/>
        <v>4.7207531571786063</v>
      </c>
      <c r="AP11" s="24">
        <f t="shared" si="8"/>
        <v>4.4085754614803685</v>
      </c>
      <c r="AQ11" s="24">
        <f t="shared" si="9"/>
        <v>2.9300190570173447E-2</v>
      </c>
      <c r="AR11" s="24">
        <f t="shared" si="10"/>
        <v>2.2610407338569507E-3</v>
      </c>
      <c r="AS11" s="24">
        <f t="shared" si="11"/>
        <v>-3.0549402790085432E-3</v>
      </c>
      <c r="AT11" s="24">
        <f t="shared" si="12"/>
        <v>1.0936102529305203</v>
      </c>
      <c r="AU11" s="24">
        <f t="shared" si="13"/>
        <v>1.0150097131735878E-2</v>
      </c>
      <c r="AV11" s="24">
        <f t="shared" si="14"/>
        <v>3.0124260480005085</v>
      </c>
      <c r="AW11" s="24">
        <f t="shared" si="15"/>
        <v>6.4654921204996899E-2</v>
      </c>
      <c r="AX11" s="24">
        <f t="shared" si="16"/>
        <v>16.819242522254218</v>
      </c>
      <c r="AY11" s="24">
        <f t="shared" si="17"/>
        <v>4.9375763008957848E-3</v>
      </c>
      <c r="AZ11" s="24">
        <f t="shared" si="18"/>
        <v>0.3817198011613277</v>
      </c>
      <c r="BA11" s="24">
        <f t="shared" si="19"/>
        <v>6.5014021668443371</v>
      </c>
      <c r="BB11" s="24">
        <f t="shared" si="20"/>
        <v>0.30358028403926607</v>
      </c>
      <c r="BC11" s="24">
        <f t="shared" si="21"/>
        <v>4.7782473317174341E-3</v>
      </c>
      <c r="BD11" s="24">
        <f t="shared" si="22"/>
        <v>4.4394337412214796E-3</v>
      </c>
      <c r="BE11" s="24">
        <f t="shared" si="23"/>
        <v>4.4854863041893216E-3</v>
      </c>
      <c r="BF11" s="24">
        <f t="shared" si="24"/>
        <v>1.9628946559335433E-2</v>
      </c>
      <c r="BG11" s="24">
        <f t="shared" si="25"/>
        <v>2.6790008623679949E-2</v>
      </c>
      <c r="BH11" s="24">
        <f t="shared" si="26"/>
        <v>3.9642907771781097E-3</v>
      </c>
      <c r="BI11" s="24">
        <f t="shared" si="27"/>
        <v>3.448350628295948E-3</v>
      </c>
      <c r="BJ11" s="24">
        <f t="shared" si="28"/>
        <v>1.0270954583007322E-3</v>
      </c>
      <c r="BK11" s="24">
        <f t="shared" si="29"/>
        <v>2.1941363288167242E-2</v>
      </c>
      <c r="BL11" s="24">
        <f t="shared" si="30"/>
        <v>1.0191535140896095E-3</v>
      </c>
      <c r="BM11" s="24">
        <f t="shared" si="31"/>
        <v>3.8054619878470173E-3</v>
      </c>
      <c r="BN11" s="24">
        <f t="shared" si="32"/>
        <v>9.122978141808039E-4</v>
      </c>
      <c r="BO11" s="34">
        <f t="shared" si="33"/>
        <v>16.819242522254218</v>
      </c>
      <c r="BP11">
        <f t="shared" si="34"/>
        <v>16819.242522254219</v>
      </c>
    </row>
    <row r="12" spans="1:69" x14ac:dyDescent="0.2">
      <c r="A12" t="s">
        <v>64</v>
      </c>
      <c r="C12" s="4">
        <v>20</v>
      </c>
      <c r="D12" s="1">
        <v>7.4759091947776074E-3</v>
      </c>
      <c r="E12" s="1">
        <v>3.274144162964706E-2</v>
      </c>
      <c r="F12" s="1">
        <v>9.2779424771942901E-3</v>
      </c>
      <c r="G12" s="1">
        <v>1.7381065063841666E-2</v>
      </c>
      <c r="H12" s="1">
        <v>-1.727090195739726E-3</v>
      </c>
      <c r="I12" s="1">
        <v>1.6223882354734473E-2</v>
      </c>
      <c r="J12" s="1">
        <v>4.0224352405318721E-2</v>
      </c>
      <c r="K12" s="1">
        <v>2.9789330583403106E-5</v>
      </c>
      <c r="L12" s="1">
        <v>-0.24869463839980946</v>
      </c>
      <c r="M12" s="1">
        <v>2.6594713491831092E-2</v>
      </c>
      <c r="N12" s="1">
        <v>40.227282244485913</v>
      </c>
      <c r="O12" s="1">
        <v>2.9924919476122021E-2</v>
      </c>
      <c r="P12" s="1">
        <v>5.3415582058777096</v>
      </c>
      <c r="Q12" s="1">
        <v>0.190881790636899</v>
      </c>
      <c r="R12" s="1">
        <v>25.912433905892289</v>
      </c>
      <c r="S12" s="1">
        <v>2.0957473114031695E-2</v>
      </c>
      <c r="T12" s="1">
        <v>0.98187335725144831</v>
      </c>
      <c r="U12" s="1">
        <v>62.230856837459129</v>
      </c>
      <c r="V12" s="1">
        <v>5.4389933543315738</v>
      </c>
      <c r="W12" s="1">
        <v>1.4607914469545645E-2</v>
      </c>
      <c r="X12" s="1">
        <v>1.7894621128899269E-2</v>
      </c>
      <c r="Y12" s="1">
        <v>2.4374343845270281E-2</v>
      </c>
      <c r="Z12" s="1">
        <v>0.15331269653922194</v>
      </c>
      <c r="AA12" s="1">
        <v>7.8021727199392571E-2</v>
      </c>
      <c r="AB12" s="1">
        <v>6.5288035442012254E-3</v>
      </c>
      <c r="AC12" s="1">
        <v>6.0402674491450209E-3</v>
      </c>
      <c r="AD12" s="1">
        <v>8.1975813002844698E-3</v>
      </c>
      <c r="AE12" s="1">
        <v>0.1751332952504141</v>
      </c>
      <c r="AF12" s="1">
        <v>6.6136262479580725E-3</v>
      </c>
      <c r="AG12" s="1">
        <v>2.3105196870169552E-2</v>
      </c>
      <c r="AH12" s="1">
        <v>7.2175086512015754E-3</v>
      </c>
      <c r="AJ12" s="24">
        <f t="shared" si="2"/>
        <v>0.7475909194777608</v>
      </c>
      <c r="AK12" s="24">
        <f t="shared" si="3"/>
        <v>3.2741441629647059</v>
      </c>
      <c r="AL12" s="24">
        <f t="shared" si="4"/>
        <v>0.92779424771942898</v>
      </c>
      <c r="AM12" s="24">
        <f t="shared" si="5"/>
        <v>1.7381065063841665</v>
      </c>
      <c r="AN12" s="24">
        <f t="shared" si="6"/>
        <v>-0.17270901957397258</v>
      </c>
      <c r="AO12" s="24">
        <f t="shared" si="7"/>
        <v>1.6223882354734471</v>
      </c>
      <c r="AP12" s="24">
        <f t="shared" si="8"/>
        <v>4.0224352405318715</v>
      </c>
      <c r="AQ12" s="24">
        <f t="shared" si="9"/>
        <v>2.97893305834031E-3</v>
      </c>
      <c r="AR12" s="24">
        <f t="shared" si="10"/>
        <v>-2.4869463839980947E-2</v>
      </c>
      <c r="AS12" s="24">
        <f t="shared" si="11"/>
        <v>2.6594713491831087E-3</v>
      </c>
      <c r="AT12" s="24">
        <f t="shared" si="12"/>
        <v>4.0227282244485911</v>
      </c>
      <c r="AU12" s="24">
        <f t="shared" si="13"/>
        <v>2.9924919476122017E-3</v>
      </c>
      <c r="AV12" s="24">
        <f t="shared" si="14"/>
        <v>0.53415582058777089</v>
      </c>
      <c r="AW12" s="24">
        <f t="shared" si="15"/>
        <v>1.9088179063689901E-2</v>
      </c>
      <c r="AX12" s="24">
        <f t="shared" si="16"/>
        <v>2.5912433905892289</v>
      </c>
      <c r="AY12" s="24">
        <f t="shared" si="17"/>
        <v>2.0957473114031691E-3</v>
      </c>
      <c r="AZ12" s="24">
        <f t="shared" si="18"/>
        <v>9.8187335725144834E-2</v>
      </c>
      <c r="BA12" s="24">
        <f t="shared" si="19"/>
        <v>6.2230856837459125</v>
      </c>
      <c r="BB12" s="24">
        <f t="shared" si="20"/>
        <v>0.54389933543315727</v>
      </c>
      <c r="BC12" s="24">
        <f t="shared" si="21"/>
        <v>1.4607914469545644E-3</v>
      </c>
      <c r="BD12" s="24">
        <f t="shared" si="22"/>
        <v>1.7894621128899267E-3</v>
      </c>
      <c r="BE12" s="24">
        <f t="shared" si="23"/>
        <v>2.4374343845270279E-3</v>
      </c>
      <c r="BF12" s="24">
        <f t="shared" si="24"/>
        <v>1.5331269653922196E-2</v>
      </c>
      <c r="BG12" s="24">
        <f t="shared" si="25"/>
        <v>7.802172719939258E-3</v>
      </c>
      <c r="BH12" s="24">
        <f t="shared" si="26"/>
        <v>6.5288035442012248E-4</v>
      </c>
      <c r="BI12" s="24">
        <f t="shared" si="27"/>
        <v>6.0402674491450206E-4</v>
      </c>
      <c r="BJ12" s="24">
        <f t="shared" si="28"/>
        <v>8.1975813002844707E-4</v>
      </c>
      <c r="BK12" s="24">
        <f t="shared" si="29"/>
        <v>1.7513329525041411E-2</v>
      </c>
      <c r="BL12" s="24">
        <f t="shared" si="30"/>
        <v>6.6136262479580719E-4</v>
      </c>
      <c r="BM12" s="24">
        <f t="shared" si="31"/>
        <v>2.3105196870169551E-3</v>
      </c>
      <c r="BN12" s="24">
        <f t="shared" si="32"/>
        <v>7.2175086512015743E-4</v>
      </c>
      <c r="BO12" s="34">
        <f t="shared" si="33"/>
        <v>2.5912433905892289</v>
      </c>
      <c r="BP12">
        <f t="shared" si="34"/>
        <v>2591.243390589229</v>
      </c>
    </row>
    <row r="13" spans="1:69" x14ac:dyDescent="0.2">
      <c r="A13" t="s">
        <v>65</v>
      </c>
      <c r="C13" s="4">
        <v>20</v>
      </c>
      <c r="D13" s="1">
        <v>6.8820170720481416E-3</v>
      </c>
      <c r="E13" s="1">
        <v>5.3308858566208622E-2</v>
      </c>
      <c r="F13" s="1">
        <v>1.5814449997536725E-2</v>
      </c>
      <c r="G13" s="1">
        <v>3.1654064040185594E-2</v>
      </c>
      <c r="H13" s="1">
        <v>-0.3998286876570798</v>
      </c>
      <c r="I13" s="1">
        <v>4.6964965577971614E-3</v>
      </c>
      <c r="J13" s="1">
        <v>0.11242058406357935</v>
      </c>
      <c r="K13" s="1">
        <v>1.1516659852976788E-4</v>
      </c>
      <c r="L13" s="1">
        <v>9.716559698264926E-2</v>
      </c>
      <c r="M13" s="1">
        <v>-0.19359835044133905</v>
      </c>
      <c r="N13" s="1">
        <v>9.5414570345665677</v>
      </c>
      <c r="O13" s="1">
        <v>1.222742258404926E-2</v>
      </c>
      <c r="P13" s="1">
        <v>-6.3706371666280959E-2</v>
      </c>
      <c r="Q13" s="1">
        <v>7.8302258841062081E-2</v>
      </c>
      <c r="R13" s="1">
        <v>1.9012600889410813</v>
      </c>
      <c r="S13" s="1">
        <v>1.041006252485711E-2</v>
      </c>
      <c r="T13" s="1">
        <v>1.0613232700982309E-2</v>
      </c>
      <c r="U13" s="1">
        <v>1.6057075491007029</v>
      </c>
      <c r="V13" s="1">
        <v>2.1789018642945708</v>
      </c>
      <c r="W13" s="1">
        <v>2.6053165757781525E-2</v>
      </c>
      <c r="X13" s="1">
        <v>1.9720063279294448E-2</v>
      </c>
      <c r="Y13" s="1">
        <v>1.0461477981367836E-2</v>
      </c>
      <c r="Z13" s="1">
        <v>0.48085147258340999</v>
      </c>
      <c r="AA13" s="1">
        <v>2.445121449024432E-2</v>
      </c>
      <c r="AB13" s="1">
        <v>-9.4978175318875795E-3</v>
      </c>
      <c r="AC13" s="1">
        <v>1.1680251838696242E-2</v>
      </c>
      <c r="AD13" s="1">
        <v>4.6982916017044331E-3</v>
      </c>
      <c r="AE13" s="1">
        <v>0.2320368298248926</v>
      </c>
      <c r="AF13" s="1">
        <v>6.3673067235771683E-3</v>
      </c>
      <c r="AG13" s="1">
        <v>0.10974960637005374</v>
      </c>
      <c r="AH13" s="1">
        <v>5.5708777793281776E-3</v>
      </c>
      <c r="AJ13" s="24">
        <f t="shared" si="2"/>
        <v>0.68820170720481411</v>
      </c>
      <c r="AK13" s="24">
        <f t="shared" si="3"/>
        <v>5.3308858566208617</v>
      </c>
      <c r="AL13" s="24">
        <f t="shared" si="4"/>
        <v>1.5814449997536724</v>
      </c>
      <c r="AM13" s="24">
        <f t="shared" si="5"/>
        <v>3.165406404018559</v>
      </c>
      <c r="AN13" s="24">
        <f t="shared" si="6"/>
        <v>-39.982868765707977</v>
      </c>
      <c r="AO13" s="24">
        <f t="shared" si="7"/>
        <v>0.46964965577971612</v>
      </c>
      <c r="AP13" s="24">
        <f t="shared" si="8"/>
        <v>11.242058406357934</v>
      </c>
      <c r="AQ13" s="24">
        <f t="shared" si="9"/>
        <v>1.1516659852976787E-2</v>
      </c>
      <c r="AR13" s="24">
        <f t="shared" si="10"/>
        <v>9.7165596982649264E-3</v>
      </c>
      <c r="AS13" s="24">
        <f t="shared" si="11"/>
        <v>-1.9359835044133904E-2</v>
      </c>
      <c r="AT13" s="24">
        <f t="shared" si="12"/>
        <v>0.95414570345665672</v>
      </c>
      <c r="AU13" s="24">
        <f t="shared" si="13"/>
        <v>1.2227422584049261E-3</v>
      </c>
      <c r="AV13" s="24">
        <f t="shared" si="14"/>
        <v>-6.370637166628096E-3</v>
      </c>
      <c r="AW13" s="24">
        <f t="shared" si="15"/>
        <v>7.8302258841062063E-3</v>
      </c>
      <c r="AX13" s="24">
        <f t="shared" si="16"/>
        <v>0.19012600889410813</v>
      </c>
      <c r="AY13" s="24">
        <f t="shared" si="17"/>
        <v>1.0410062524857111E-3</v>
      </c>
      <c r="AZ13" s="24">
        <f t="shared" si="18"/>
        <v>1.0613232700982308E-3</v>
      </c>
      <c r="BA13" s="24">
        <f t="shared" si="19"/>
        <v>0.16057075491007031</v>
      </c>
      <c r="BB13" s="24">
        <f t="shared" si="20"/>
        <v>0.21789018642945707</v>
      </c>
      <c r="BC13" s="24">
        <f t="shared" si="21"/>
        <v>2.6053165757781525E-3</v>
      </c>
      <c r="BD13" s="24">
        <f t="shared" si="22"/>
        <v>1.9720063279294446E-3</v>
      </c>
      <c r="BE13" s="24">
        <f t="shared" si="23"/>
        <v>1.0461477981367835E-3</v>
      </c>
      <c r="BF13" s="24">
        <f t="shared" si="24"/>
        <v>4.8085147258340996E-2</v>
      </c>
      <c r="BG13" s="24">
        <f t="shared" si="25"/>
        <v>2.4451214490244315E-3</v>
      </c>
      <c r="BH13" s="24">
        <f t="shared" si="26"/>
        <v>-9.4978175318875802E-4</v>
      </c>
      <c r="BI13" s="24">
        <f t="shared" si="27"/>
        <v>1.1680251838696242E-3</v>
      </c>
      <c r="BJ13" s="24">
        <f t="shared" si="28"/>
        <v>4.6982916017044332E-4</v>
      </c>
      <c r="BK13" s="24">
        <f t="shared" si="29"/>
        <v>2.320368298248926E-2</v>
      </c>
      <c r="BL13" s="24">
        <f t="shared" si="30"/>
        <v>6.3673067235771677E-4</v>
      </c>
      <c r="BM13" s="24">
        <f t="shared" si="31"/>
        <v>1.0974960637005373E-2</v>
      </c>
      <c r="BN13" s="24">
        <f t="shared" si="32"/>
        <v>5.5708777793281772E-4</v>
      </c>
      <c r="BO13" s="34">
        <f t="shared" si="33"/>
        <v>0.19012600889410813</v>
      </c>
      <c r="BP13">
        <f t="shared" si="34"/>
        <v>190.12600889410814</v>
      </c>
    </row>
    <row r="14" spans="1:69" x14ac:dyDescent="0.2">
      <c r="A14" t="s">
        <v>66</v>
      </c>
      <c r="C14" s="4">
        <v>20</v>
      </c>
      <c r="D14" s="1">
        <v>1.4765293862069631E-2</v>
      </c>
      <c r="E14" s="1">
        <v>0.18197195912179909</v>
      </c>
      <c r="F14" s="1">
        <v>0.12679187960110264</v>
      </c>
      <c r="G14" s="1">
        <v>9.2807148165827955E-2</v>
      </c>
      <c r="H14" s="1">
        <v>1.2088486378126408</v>
      </c>
      <c r="I14" s="1">
        <v>1.3816680895378475</v>
      </c>
      <c r="J14" s="1">
        <v>0.24163219720799703</v>
      </c>
      <c r="K14" s="1">
        <v>1.0284799352553146E-4</v>
      </c>
      <c r="L14" s="1">
        <v>-8.7900694897147011E-2</v>
      </c>
      <c r="M14" s="1">
        <v>0.22662593158619637</v>
      </c>
      <c r="N14" s="1">
        <v>148.57747660720921</v>
      </c>
      <c r="O14" s="1">
        <v>0.14934347796325301</v>
      </c>
      <c r="P14" s="1">
        <v>9.5648632924071372E-2</v>
      </c>
      <c r="Q14" s="1">
        <v>0.85017838636362653</v>
      </c>
      <c r="R14" s="1">
        <v>2.3460927215233318</v>
      </c>
      <c r="S14" s="1">
        <v>0.13015026259196327</v>
      </c>
      <c r="T14" s="1">
        <v>0.13007832959540763</v>
      </c>
      <c r="U14" s="1">
        <v>0.31714676277554593</v>
      </c>
      <c r="V14" s="1">
        <v>1.9181979354594327</v>
      </c>
      <c r="W14" s="1">
        <v>0.13601620846789936</v>
      </c>
      <c r="X14" s="1">
        <v>0.35746219125978906</v>
      </c>
      <c r="Y14" s="1">
        <v>0.75363458557183871</v>
      </c>
      <c r="Z14" s="1">
        <v>0.91098098871198252</v>
      </c>
      <c r="AA14" s="1">
        <v>0.14620996354345636</v>
      </c>
      <c r="AB14" s="1">
        <v>2.7462399532114573E-2</v>
      </c>
      <c r="AC14" s="1">
        <v>9.2793490657283512E-2</v>
      </c>
      <c r="AD14" s="1">
        <v>0.1235692146358726</v>
      </c>
      <c r="AE14" s="1">
        <v>0.40866072428756828</v>
      </c>
      <c r="AF14" s="1">
        <v>0.11005446325805332</v>
      </c>
      <c r="AG14" s="1">
        <v>0.12541074394556251</v>
      </c>
      <c r="AH14" s="1">
        <v>0.10843470453655062</v>
      </c>
      <c r="AJ14" s="24">
        <f t="shared" si="2"/>
        <v>1.4765293862069631</v>
      </c>
      <c r="AK14" s="24">
        <f t="shared" si="3"/>
        <v>18.197195912179907</v>
      </c>
      <c r="AL14" s="24">
        <f t="shared" si="4"/>
        <v>12.679187960110262</v>
      </c>
      <c r="AM14" s="24">
        <f t="shared" si="5"/>
        <v>9.2807148165827957</v>
      </c>
      <c r="AN14" s="24">
        <f t="shared" si="6"/>
        <v>120.88486378126407</v>
      </c>
      <c r="AO14" s="24">
        <f t="shared" si="7"/>
        <v>138.16680895378474</v>
      </c>
      <c r="AP14" s="24">
        <f t="shared" si="8"/>
        <v>24.163219720799702</v>
      </c>
      <c r="AQ14" s="24">
        <f t="shared" si="9"/>
        <v>1.0284799352553144E-2</v>
      </c>
      <c r="AR14" s="24">
        <f t="shared" si="10"/>
        <v>-8.7900694897147021E-3</v>
      </c>
      <c r="AS14" s="24">
        <f t="shared" si="11"/>
        <v>2.2662593158619636E-2</v>
      </c>
      <c r="AT14" s="24">
        <f t="shared" si="12"/>
        <v>14.857747660720921</v>
      </c>
      <c r="AU14" s="24">
        <f t="shared" si="13"/>
        <v>1.49343477963253E-2</v>
      </c>
      <c r="AV14" s="24">
        <f t="shared" si="14"/>
        <v>9.5648632924071365E-3</v>
      </c>
      <c r="AW14" s="24">
        <f t="shared" si="15"/>
        <v>8.5017838636362655E-2</v>
      </c>
      <c r="AX14" s="24">
        <f t="shared" si="16"/>
        <v>0.23460927215233318</v>
      </c>
      <c r="AY14" s="24">
        <f t="shared" si="17"/>
        <v>1.3015026259196327E-2</v>
      </c>
      <c r="AZ14" s="24">
        <f t="shared" si="18"/>
        <v>1.3007832959540763E-2</v>
      </c>
      <c r="BA14" s="24">
        <f t="shared" si="19"/>
        <v>3.1714676277554595E-2</v>
      </c>
      <c r="BB14" s="24">
        <f t="shared" si="20"/>
        <v>0.19181979354594322</v>
      </c>
      <c r="BC14" s="24">
        <f t="shared" si="21"/>
        <v>1.3601620846789933E-2</v>
      </c>
      <c r="BD14" s="24">
        <f t="shared" si="22"/>
        <v>3.5746219125978904E-2</v>
      </c>
      <c r="BE14" s="24">
        <f t="shared" si="23"/>
        <v>7.5363458557183877E-2</v>
      </c>
      <c r="BF14" s="24">
        <f t="shared" si="24"/>
        <v>9.1098098871198255E-2</v>
      </c>
      <c r="BG14" s="24">
        <f t="shared" si="25"/>
        <v>1.4620996354345635E-2</v>
      </c>
      <c r="BH14" s="24">
        <f t="shared" si="26"/>
        <v>2.7462399532114574E-3</v>
      </c>
      <c r="BI14" s="24">
        <f t="shared" si="27"/>
        <v>9.2793490657283508E-3</v>
      </c>
      <c r="BJ14" s="24">
        <f t="shared" si="28"/>
        <v>1.2356921463587259E-2</v>
      </c>
      <c r="BK14" s="24">
        <f t="shared" si="29"/>
        <v>4.0866072428756825E-2</v>
      </c>
      <c r="BL14" s="24">
        <f t="shared" si="30"/>
        <v>1.1005446325805333E-2</v>
      </c>
      <c r="BM14" s="24">
        <f t="shared" si="31"/>
        <v>1.254107439455625E-2</v>
      </c>
      <c r="BN14" s="24">
        <f t="shared" si="32"/>
        <v>1.0843470453655062E-2</v>
      </c>
      <c r="BO14" s="34">
        <f t="shared" si="33"/>
        <v>0.23460927215233318</v>
      </c>
      <c r="BP14">
        <f t="shared" si="34"/>
        <v>234.60927215233318</v>
      </c>
    </row>
    <row r="15" spans="1:69" x14ac:dyDescent="0.2">
      <c r="A15" t="s">
        <v>67</v>
      </c>
      <c r="C15" s="4">
        <v>20</v>
      </c>
      <c r="D15" s="1">
        <v>7.2491899446332263E-3</v>
      </c>
      <c r="E15" s="1">
        <v>0.11592703884638662</v>
      </c>
      <c r="F15" s="1">
        <v>4.9835189405691982E-2</v>
      </c>
      <c r="G15" s="1">
        <v>2.1685837280647029E-2</v>
      </c>
      <c r="H15" s="1">
        <v>-1.870265538088469</v>
      </c>
      <c r="I15" s="1">
        <v>0.43155358210985501</v>
      </c>
      <c r="J15" s="1">
        <v>0.1863096633667661</v>
      </c>
      <c r="K15" s="1">
        <v>9.2656940351540872E-5</v>
      </c>
      <c r="L15" s="1">
        <v>2.4483211645520812E-2</v>
      </c>
      <c r="M15" s="1">
        <v>-0.12148435704897644</v>
      </c>
      <c r="N15" s="1">
        <v>25.693135470015687</v>
      </c>
      <c r="O15" s="1">
        <v>4.7130481247521124E-2</v>
      </c>
      <c r="P15" s="1">
        <v>2.9470778925368226E-2</v>
      </c>
      <c r="Q15" s="1">
        <v>0.30321199326361398</v>
      </c>
      <c r="R15" s="1">
        <v>3.5778058124145162</v>
      </c>
      <c r="S15" s="1">
        <v>4.2728516939859747E-2</v>
      </c>
      <c r="T15" s="1">
        <v>8.1449283625358332E-2</v>
      </c>
      <c r="U15" s="1">
        <v>0.32235545837961121</v>
      </c>
      <c r="V15" s="1">
        <v>5.7457452458464751</v>
      </c>
      <c r="W15" s="1">
        <v>6.279079749180233E-2</v>
      </c>
      <c r="X15" s="1">
        <v>7.1996555964319198E-2</v>
      </c>
      <c r="Y15" s="1">
        <v>0.24400671472039132</v>
      </c>
      <c r="Z15" s="1">
        <v>0.62004310044570943</v>
      </c>
      <c r="AA15" s="1">
        <v>4.48551306458096E-2</v>
      </c>
      <c r="AB15" s="1">
        <v>3.4771652889442986E-3</v>
      </c>
      <c r="AC15" s="1">
        <v>4.9639554982669747E-2</v>
      </c>
      <c r="AD15" s="1">
        <v>3.7474568290051205E-2</v>
      </c>
      <c r="AE15" s="1">
        <v>0.2420029943082459</v>
      </c>
      <c r="AF15" s="1">
        <v>3.9594793831882372E-2</v>
      </c>
      <c r="AG15" s="1">
        <v>7.3134509099044162E-2</v>
      </c>
      <c r="AH15" s="1">
        <v>3.8122303454410714E-2</v>
      </c>
      <c r="AJ15" s="24">
        <f t="shared" si="2"/>
        <v>0.72491899446332253</v>
      </c>
      <c r="AK15" s="24">
        <f t="shared" si="3"/>
        <v>11.592703884638661</v>
      </c>
      <c r="AL15" s="24">
        <f t="shared" si="4"/>
        <v>4.9835189405691978</v>
      </c>
      <c r="AM15" s="24">
        <f t="shared" si="5"/>
        <v>2.1685837280647027</v>
      </c>
      <c r="AN15" s="24">
        <f t="shared" si="6"/>
        <v>-187.02655380884687</v>
      </c>
      <c r="AO15" s="24">
        <f t="shared" si="7"/>
        <v>43.155358210985497</v>
      </c>
      <c r="AP15" s="24">
        <f t="shared" si="8"/>
        <v>18.630966336676611</v>
      </c>
      <c r="AQ15" s="24">
        <f t="shared" si="9"/>
        <v>9.2656940351540859E-3</v>
      </c>
      <c r="AR15" s="24">
        <f t="shared" si="10"/>
        <v>2.448321164552081E-3</v>
      </c>
      <c r="AS15" s="24">
        <f t="shared" si="11"/>
        <v>-1.2148435704897645E-2</v>
      </c>
      <c r="AT15" s="24">
        <f t="shared" si="12"/>
        <v>2.5693135470015687</v>
      </c>
      <c r="AU15" s="24">
        <f t="shared" si="13"/>
        <v>4.7130481247521115E-3</v>
      </c>
      <c r="AV15" s="24">
        <f t="shared" si="14"/>
        <v>2.947077892536822E-3</v>
      </c>
      <c r="AW15" s="24">
        <f t="shared" si="15"/>
        <v>3.0321199326361393E-2</v>
      </c>
      <c r="AX15" s="24">
        <f t="shared" si="16"/>
        <v>0.35778058124145157</v>
      </c>
      <c r="AY15" s="24">
        <f t="shared" si="17"/>
        <v>4.2728516939859748E-3</v>
      </c>
      <c r="AZ15" s="24">
        <f t="shared" si="18"/>
        <v>8.1449283625358321E-3</v>
      </c>
      <c r="BA15" s="24">
        <f t="shared" si="19"/>
        <v>3.2235545837961121E-2</v>
      </c>
      <c r="BB15" s="24">
        <f t="shared" si="20"/>
        <v>0.57457452458464753</v>
      </c>
      <c r="BC15" s="24">
        <f t="shared" si="21"/>
        <v>6.2790797491802325E-3</v>
      </c>
      <c r="BD15" s="24">
        <f t="shared" si="22"/>
        <v>7.1996555964319196E-3</v>
      </c>
      <c r="BE15" s="24">
        <f t="shared" si="23"/>
        <v>2.4400671472039132E-2</v>
      </c>
      <c r="BF15" s="24">
        <f t="shared" si="24"/>
        <v>6.2004310044570944E-2</v>
      </c>
      <c r="BG15" s="24">
        <f t="shared" si="25"/>
        <v>4.4855130645809595E-3</v>
      </c>
      <c r="BH15" s="24">
        <f t="shared" si="26"/>
        <v>3.4771652889442986E-4</v>
      </c>
      <c r="BI15" s="24">
        <f t="shared" si="27"/>
        <v>4.9639554982669745E-3</v>
      </c>
      <c r="BJ15" s="24">
        <f t="shared" si="28"/>
        <v>3.7474568290051199E-3</v>
      </c>
      <c r="BK15" s="24">
        <f t="shared" si="29"/>
        <v>2.4200299430824586E-2</v>
      </c>
      <c r="BL15" s="24">
        <f t="shared" si="30"/>
        <v>3.9594793831882365E-3</v>
      </c>
      <c r="BM15" s="24">
        <f t="shared" si="31"/>
        <v>7.3134509099044157E-3</v>
      </c>
      <c r="BN15" s="24">
        <f t="shared" si="32"/>
        <v>3.8122303454410714E-3</v>
      </c>
      <c r="BO15" s="34">
        <f t="shared" si="33"/>
        <v>0.35778058124145157</v>
      </c>
      <c r="BP15">
        <f t="shared" si="34"/>
        <v>357.78058124145156</v>
      </c>
    </row>
    <row r="16" spans="1:69" x14ac:dyDescent="0.2">
      <c r="A16" t="s">
        <v>68</v>
      </c>
      <c r="C16" s="4">
        <v>20</v>
      </c>
      <c r="D16" s="1">
        <v>6.6350853681056317E-3</v>
      </c>
      <c r="E16" s="1">
        <v>7.1864883322719911E-2</v>
      </c>
      <c r="F16" s="1">
        <v>3.9984045374240246E-2</v>
      </c>
      <c r="G16" s="1">
        <v>3.998022523455743E-2</v>
      </c>
      <c r="H16" s="1">
        <v>0.81976291849583693</v>
      </c>
      <c r="I16" s="1">
        <v>0.32032636042723167</v>
      </c>
      <c r="J16" s="1">
        <v>9.8049530966161466E-2</v>
      </c>
      <c r="K16" s="1">
        <v>7.5655040245351654E-5</v>
      </c>
      <c r="L16" s="1">
        <v>-0.14808877985875479</v>
      </c>
      <c r="M16" s="1">
        <v>-8.1784807330614356E-2</v>
      </c>
      <c r="N16" s="1">
        <v>7.9755081866313775</v>
      </c>
      <c r="O16" s="1">
        <v>4.1233899941839937E-2</v>
      </c>
      <c r="P16" s="1">
        <v>-7.2372334869747729E-2</v>
      </c>
      <c r="Q16" s="1">
        <v>0.22096147843078814</v>
      </c>
      <c r="R16" s="1">
        <v>1.3785935426615059</v>
      </c>
      <c r="S16" s="1">
        <v>3.9364839347644079E-2</v>
      </c>
      <c r="T16" s="1">
        <v>1.8714761064805435E-2</v>
      </c>
      <c r="U16" s="1">
        <v>1.5925447424117121</v>
      </c>
      <c r="V16" s="1">
        <v>2.7860168440771007</v>
      </c>
      <c r="W16" s="1">
        <v>3.8671869426082993E-2</v>
      </c>
      <c r="X16" s="1">
        <v>4.9560712028947927E-2</v>
      </c>
      <c r="Y16" s="1">
        <v>0.190607384931781</v>
      </c>
      <c r="Z16" s="1">
        <v>0.42170727269742658</v>
      </c>
      <c r="AA16" s="1">
        <v>3.7448072505897337E-2</v>
      </c>
      <c r="AB16" s="1">
        <v>1.6684511422080447E-4</v>
      </c>
      <c r="AC16" s="1">
        <v>3.6936608711058805E-2</v>
      </c>
      <c r="AD16" s="1">
        <v>3.0540999907903814E-2</v>
      </c>
      <c r="AE16" s="1">
        <v>0.30367357217861746</v>
      </c>
      <c r="AF16" s="1">
        <v>3.0236664625392075E-2</v>
      </c>
      <c r="AG16" s="1">
        <v>0.14608058974174665</v>
      </c>
      <c r="AH16" s="1">
        <v>2.9869088644267322E-2</v>
      </c>
      <c r="AJ16" s="24">
        <f t="shared" si="2"/>
        <v>0.6635085368105631</v>
      </c>
      <c r="AK16" s="24">
        <f t="shared" si="3"/>
        <v>7.1864883322719901</v>
      </c>
      <c r="AL16" s="24">
        <f t="shared" si="4"/>
        <v>3.9984045374240242</v>
      </c>
      <c r="AM16" s="24">
        <f t="shared" si="5"/>
        <v>3.9980225234557429</v>
      </c>
      <c r="AN16" s="24">
        <f t="shared" si="6"/>
        <v>81.976291849583689</v>
      </c>
      <c r="AO16" s="24">
        <f t="shared" si="7"/>
        <v>32.032636042723169</v>
      </c>
      <c r="AP16" s="24">
        <f t="shared" si="8"/>
        <v>9.8049530966161456</v>
      </c>
      <c r="AQ16" s="24">
        <f t="shared" si="9"/>
        <v>7.5655040245351645E-3</v>
      </c>
      <c r="AR16" s="24">
        <f t="shared" si="10"/>
        <v>-1.480887798587548E-2</v>
      </c>
      <c r="AS16" s="24">
        <f t="shared" si="11"/>
        <v>-8.1784807330614346E-3</v>
      </c>
      <c r="AT16" s="24">
        <f t="shared" si="12"/>
        <v>0.79755081866313771</v>
      </c>
      <c r="AU16" s="24">
        <f t="shared" si="13"/>
        <v>4.1233899941839937E-3</v>
      </c>
      <c r="AV16" s="24">
        <f t="shared" si="14"/>
        <v>-7.2372334869747722E-3</v>
      </c>
      <c r="AW16" s="24">
        <f t="shared" si="15"/>
        <v>2.2096147843078815E-2</v>
      </c>
      <c r="AX16" s="24">
        <f t="shared" si="16"/>
        <v>0.13785935426615056</v>
      </c>
      <c r="AY16" s="24">
        <f t="shared" si="17"/>
        <v>3.9364839347644075E-3</v>
      </c>
      <c r="AZ16" s="24">
        <f t="shared" si="18"/>
        <v>1.8714761064805435E-3</v>
      </c>
      <c r="BA16" s="24">
        <f t="shared" si="19"/>
        <v>0.1592544742411712</v>
      </c>
      <c r="BB16" s="24">
        <f t="shared" si="20"/>
        <v>0.27860168440771005</v>
      </c>
      <c r="BC16" s="24">
        <f t="shared" si="21"/>
        <v>3.8671869426082995E-3</v>
      </c>
      <c r="BD16" s="24">
        <f t="shared" si="22"/>
        <v>4.9560712028947932E-3</v>
      </c>
      <c r="BE16" s="24">
        <f t="shared" si="23"/>
        <v>1.90607384931781E-2</v>
      </c>
      <c r="BF16" s="24">
        <f t="shared" si="24"/>
        <v>4.2170727269742657E-2</v>
      </c>
      <c r="BG16" s="24">
        <f t="shared" si="25"/>
        <v>3.7448072505897336E-3</v>
      </c>
      <c r="BH16" s="24">
        <f t="shared" si="26"/>
        <v>1.6684511422080444E-5</v>
      </c>
      <c r="BI16" s="24">
        <f t="shared" si="27"/>
        <v>3.6936608711058802E-3</v>
      </c>
      <c r="BJ16" s="24">
        <f t="shared" si="28"/>
        <v>3.0540999907903814E-3</v>
      </c>
      <c r="BK16" s="24">
        <f t="shared" si="29"/>
        <v>3.0367357217861747E-2</v>
      </c>
      <c r="BL16" s="24">
        <f t="shared" si="30"/>
        <v>3.0236664625392074E-3</v>
      </c>
      <c r="BM16" s="24">
        <f t="shared" si="31"/>
        <v>1.4608058974174663E-2</v>
      </c>
      <c r="BN16" s="24">
        <f t="shared" si="32"/>
        <v>2.9869088644267319E-3</v>
      </c>
      <c r="BO16" s="34">
        <f>AX16</f>
        <v>0.13785935426615056</v>
      </c>
      <c r="BP16">
        <f t="shared" si="34"/>
        <v>137.85935426615058</v>
      </c>
    </row>
    <row r="17" spans="1:68" x14ac:dyDescent="0.2">
      <c r="A17" t="s">
        <v>69</v>
      </c>
      <c r="C17" s="4">
        <v>20</v>
      </c>
      <c r="D17" s="1">
        <v>5.1445115569776802E-3</v>
      </c>
      <c r="E17" s="1">
        <v>4.7044412419878702E-2</v>
      </c>
      <c r="F17" s="1">
        <v>3.2922651329384559E-2</v>
      </c>
      <c r="G17" s="1">
        <v>1.8768215328826766E-2</v>
      </c>
      <c r="H17" s="1">
        <v>-2.58117020323653</v>
      </c>
      <c r="I17" s="1">
        <v>0.24022754676790195</v>
      </c>
      <c r="J17" s="1">
        <v>7.1280460613352983E-2</v>
      </c>
      <c r="K17" s="1">
        <v>3.0060875364137909E-5</v>
      </c>
      <c r="L17" s="1">
        <v>-0.24818856381435847</v>
      </c>
      <c r="M17" s="1">
        <v>-0.26660546049866685</v>
      </c>
      <c r="N17" s="1">
        <v>7.1610854612734292</v>
      </c>
      <c r="O17" s="1">
        <v>1.3134554606595945E-2</v>
      </c>
      <c r="P17" s="1">
        <v>-0.1244848089905194</v>
      </c>
      <c r="Q17" s="1">
        <v>0.15230618099219204</v>
      </c>
      <c r="R17" s="1">
        <v>0.61559639822686107</v>
      </c>
      <c r="S17" s="1">
        <v>2.2793975985871649E-2</v>
      </c>
      <c r="T17" s="1">
        <v>-9.148674797935661E-3</v>
      </c>
      <c r="U17" s="1">
        <v>8.9672019886593929E-2</v>
      </c>
      <c r="V17" s="1">
        <v>1.1654636004775667</v>
      </c>
      <c r="W17" s="1">
        <v>5.4517434602515798E-2</v>
      </c>
      <c r="X17" s="1">
        <v>3.2798815977828404E-2</v>
      </c>
      <c r="Y17" s="1">
        <v>0.10757538512587482</v>
      </c>
      <c r="Z17" s="1">
        <v>0.43050144758065173</v>
      </c>
      <c r="AA17" s="1">
        <v>3.5461203881321908E-2</v>
      </c>
      <c r="AB17" s="1">
        <v>-1.1616051346547781E-2</v>
      </c>
      <c r="AC17" s="1">
        <v>4.5728156915177752E-2</v>
      </c>
      <c r="AD17" s="1">
        <v>2.929116287306929E-2</v>
      </c>
      <c r="AE17" s="1">
        <v>0.12330708350787552</v>
      </c>
      <c r="AF17" s="1">
        <v>2.4970233377003333E-2</v>
      </c>
      <c r="AG17" s="1">
        <v>2.6906388566221115E-2</v>
      </c>
      <c r="AH17" s="1">
        <v>2.5379073999191017E-2</v>
      </c>
      <c r="AJ17" s="24">
        <f t="shared" si="2"/>
        <v>0.514451155697768</v>
      </c>
      <c r="AK17" s="24">
        <f t="shared" si="3"/>
        <v>4.7044412419878698</v>
      </c>
      <c r="AL17" s="24">
        <f t="shared" si="4"/>
        <v>3.2922651329384554</v>
      </c>
      <c r="AM17" s="24">
        <f t="shared" si="5"/>
        <v>1.8768215328826765</v>
      </c>
      <c r="AN17" s="24">
        <f t="shared" si="6"/>
        <v>-258.11702032365298</v>
      </c>
      <c r="AO17" s="24">
        <f t="shared" si="7"/>
        <v>24.022754676790193</v>
      </c>
      <c r="AP17" s="24">
        <f t="shared" si="8"/>
        <v>7.1280460613352981</v>
      </c>
      <c r="AQ17" s="24">
        <f t="shared" si="9"/>
        <v>3.0060875364137907E-3</v>
      </c>
      <c r="AR17" s="24">
        <f t="shared" si="10"/>
        <v>-2.4818856381435848E-2</v>
      </c>
      <c r="AS17" s="24">
        <f t="shared" si="11"/>
        <v>-2.6660546049866684E-2</v>
      </c>
      <c r="AT17" s="24">
        <f t="shared" si="12"/>
        <v>0.71610854612734276</v>
      </c>
      <c r="AU17" s="24">
        <f t="shared" si="13"/>
        <v>1.3134554606595945E-3</v>
      </c>
      <c r="AV17" s="24">
        <f t="shared" si="14"/>
        <v>-1.2448480899051942E-2</v>
      </c>
      <c r="AW17" s="24">
        <f t="shared" si="15"/>
        <v>1.5230618099219204E-2</v>
      </c>
      <c r="AX17" s="24">
        <f t="shared" si="16"/>
        <v>6.1559639822686113E-2</v>
      </c>
      <c r="AY17" s="24">
        <f t="shared" si="17"/>
        <v>2.2793975985871649E-3</v>
      </c>
      <c r="AZ17" s="24">
        <f t="shared" si="18"/>
        <v>-9.1486747979356597E-4</v>
      </c>
      <c r="BA17" s="24">
        <f t="shared" si="19"/>
        <v>8.9672019886593915E-3</v>
      </c>
      <c r="BB17" s="24">
        <f t="shared" si="20"/>
        <v>0.11654636004775669</v>
      </c>
      <c r="BC17" s="24">
        <f t="shared" si="21"/>
        <v>5.4517434602515801E-3</v>
      </c>
      <c r="BD17" s="24">
        <f t="shared" si="22"/>
        <v>3.2798815977828403E-3</v>
      </c>
      <c r="BE17" s="24">
        <f t="shared" si="23"/>
        <v>1.0757538512587482E-2</v>
      </c>
      <c r="BF17" s="24">
        <f t="shared" si="24"/>
        <v>4.3050144758065172E-2</v>
      </c>
      <c r="BG17" s="24">
        <f t="shared" si="25"/>
        <v>3.5461203881321903E-3</v>
      </c>
      <c r="BH17" s="24">
        <f t="shared" si="26"/>
        <v>-1.161605134654778E-3</v>
      </c>
      <c r="BI17" s="24">
        <f t="shared" si="27"/>
        <v>4.5728156915177754E-3</v>
      </c>
      <c r="BJ17" s="24">
        <f t="shared" si="28"/>
        <v>2.9291162873069285E-3</v>
      </c>
      <c r="BK17" s="24">
        <f t="shared" si="29"/>
        <v>1.2330708350787551E-2</v>
      </c>
      <c r="BL17" s="24">
        <f t="shared" si="30"/>
        <v>2.4970233377003331E-3</v>
      </c>
      <c r="BM17" s="24">
        <f t="shared" si="31"/>
        <v>2.6906388566221118E-3</v>
      </c>
      <c r="BN17" s="24">
        <f t="shared" si="32"/>
        <v>2.5379073999191011E-3</v>
      </c>
      <c r="BO17" s="34">
        <f t="shared" si="33"/>
        <v>6.1559639822686113E-2</v>
      </c>
      <c r="BP17">
        <f t="shared" si="34"/>
        <v>61.559639822686115</v>
      </c>
    </row>
    <row r="18" spans="1:68" x14ac:dyDescent="0.2">
      <c r="A18" t="s">
        <v>70</v>
      </c>
      <c r="C18" s="4">
        <v>20</v>
      </c>
      <c r="D18" s="1">
        <v>4.951508652770535E-3</v>
      </c>
      <c r="E18" s="1">
        <v>4.0694862660753131E-2</v>
      </c>
      <c r="F18" s="1">
        <v>2.6095309093252625E-2</v>
      </c>
      <c r="G18" s="1">
        <v>2.5709210457096593E-2</v>
      </c>
      <c r="H18" s="1">
        <v>-5.8723084883082199E-3</v>
      </c>
      <c r="I18" s="1">
        <v>0.16420556569098976</v>
      </c>
      <c r="J18" s="1">
        <v>8.2340584636825878E-2</v>
      </c>
      <c r="K18" s="1">
        <v>4.6802461967096681E-5</v>
      </c>
      <c r="L18" s="1">
        <v>5.832925016752466E-2</v>
      </c>
      <c r="M18" s="1">
        <v>-3.0418091070228932E-2</v>
      </c>
      <c r="N18" s="1">
        <v>2.8585378662708409</v>
      </c>
      <c r="O18" s="1">
        <v>2.6238795358925291E-2</v>
      </c>
      <c r="P18" s="1">
        <v>4.5649129666851265E-2</v>
      </c>
      <c r="Q18" s="1">
        <v>9.7573818837014145E-2</v>
      </c>
      <c r="R18" s="1">
        <v>1.5785017512734076</v>
      </c>
      <c r="S18" s="1">
        <v>1.9061323034806524E-2</v>
      </c>
      <c r="T18" s="1">
        <v>-2.5041733162797796E-2</v>
      </c>
      <c r="U18" s="1">
        <v>6.0785977138907106E-2</v>
      </c>
      <c r="V18" s="1">
        <v>1.2944766221351498</v>
      </c>
      <c r="W18" s="1">
        <v>8.3960845091423531E-3</v>
      </c>
      <c r="X18" s="1">
        <v>1.8164884693222475E-2</v>
      </c>
      <c r="Y18" s="1">
        <v>7.480224880265797E-2</v>
      </c>
      <c r="Z18" s="1">
        <v>0.38011064217741264</v>
      </c>
      <c r="AA18" s="1">
        <v>2.4621275446441476E-2</v>
      </c>
      <c r="AB18" s="1">
        <v>-9.4509786892234444E-3</v>
      </c>
      <c r="AC18" s="1">
        <v>1.9080353366904716E-2</v>
      </c>
      <c r="AD18" s="1">
        <v>2.3538740048226814E-2</v>
      </c>
      <c r="AE18" s="1">
        <v>0.10837436480410137</v>
      </c>
      <c r="AF18" s="1">
        <v>1.7268924585514388E-2</v>
      </c>
      <c r="AG18" s="1">
        <v>2.2968885069387653E-2</v>
      </c>
      <c r="AH18" s="1">
        <v>1.6394703489052549E-2</v>
      </c>
      <c r="AJ18" s="24">
        <f t="shared" si="2"/>
        <v>0.49515086527705349</v>
      </c>
      <c r="AK18" s="24">
        <f t="shared" si="3"/>
        <v>4.0694862660753124</v>
      </c>
      <c r="AL18" s="24">
        <f t="shared" si="4"/>
        <v>2.6095309093252625</v>
      </c>
      <c r="AM18" s="24">
        <f t="shared" si="5"/>
        <v>2.570921045709659</v>
      </c>
      <c r="AN18" s="24">
        <f t="shared" si="6"/>
        <v>-0.58723084883082199</v>
      </c>
      <c r="AO18" s="24">
        <f t="shared" si="7"/>
        <v>16.420556569098974</v>
      </c>
      <c r="AP18" s="24">
        <f t="shared" si="8"/>
        <v>8.2340584636825866</v>
      </c>
      <c r="AQ18" s="24">
        <f t="shared" si="9"/>
        <v>4.6802461967096675E-3</v>
      </c>
      <c r="AR18" s="24">
        <f t="shared" si="10"/>
        <v>5.8329250167524658E-3</v>
      </c>
      <c r="AS18" s="24">
        <f t="shared" si="11"/>
        <v>-3.0418091070228931E-3</v>
      </c>
      <c r="AT18" s="24">
        <f t="shared" si="12"/>
        <v>0.28585378662708405</v>
      </c>
      <c r="AU18" s="24">
        <f t="shared" si="13"/>
        <v>2.6238795358925291E-3</v>
      </c>
      <c r="AV18" s="24">
        <f t="shared" si="14"/>
        <v>4.564912966685126E-3</v>
      </c>
      <c r="AW18" s="24">
        <f t="shared" si="15"/>
        <v>9.7573818837014149E-3</v>
      </c>
      <c r="AX18" s="24">
        <f t="shared" si="16"/>
        <v>0.15785017512734076</v>
      </c>
      <c r="AY18" s="24">
        <f t="shared" si="17"/>
        <v>1.9061323034806523E-3</v>
      </c>
      <c r="AZ18" s="24">
        <f t="shared" si="18"/>
        <v>-2.5041733162797794E-3</v>
      </c>
      <c r="BA18" s="24">
        <f t="shared" si="19"/>
        <v>6.0785977138907103E-3</v>
      </c>
      <c r="BB18" s="24">
        <f t="shared" si="20"/>
        <v>0.12944766221351497</v>
      </c>
      <c r="BC18" s="24">
        <f t="shared" si="21"/>
        <v>8.3960845091423525E-4</v>
      </c>
      <c r="BD18" s="24">
        <f t="shared" si="22"/>
        <v>1.8164884693222475E-3</v>
      </c>
      <c r="BE18" s="24">
        <f t="shared" si="23"/>
        <v>7.4802248802657957E-3</v>
      </c>
      <c r="BF18" s="24">
        <f t="shared" si="24"/>
        <v>3.8011064217741267E-2</v>
      </c>
      <c r="BG18" s="24">
        <f t="shared" si="25"/>
        <v>2.4621275446441476E-3</v>
      </c>
      <c r="BH18" s="24">
        <f t="shared" si="26"/>
        <v>-9.4509786892234434E-4</v>
      </c>
      <c r="BI18" s="24">
        <f t="shared" si="27"/>
        <v>1.9080353366904717E-3</v>
      </c>
      <c r="BJ18" s="24">
        <f t="shared" si="28"/>
        <v>2.353874004822681E-3</v>
      </c>
      <c r="BK18" s="24">
        <f t="shared" si="29"/>
        <v>1.0837436480410136E-2</v>
      </c>
      <c r="BL18" s="24">
        <f t="shared" si="30"/>
        <v>1.7268924585514388E-3</v>
      </c>
      <c r="BM18" s="24">
        <f t="shared" si="31"/>
        <v>2.2968885069387652E-3</v>
      </c>
      <c r="BN18" s="24">
        <f t="shared" si="32"/>
        <v>1.6394703489052548E-3</v>
      </c>
      <c r="BO18" s="34">
        <f t="shared" si="33"/>
        <v>0.15785017512734076</v>
      </c>
      <c r="BP18">
        <f t="shared" si="34"/>
        <v>157.85017512734075</v>
      </c>
    </row>
    <row r="19" spans="1:68" x14ac:dyDescent="0.2">
      <c r="A19" t="s">
        <v>71</v>
      </c>
      <c r="C19" s="4">
        <v>20</v>
      </c>
      <c r="D19" s="1">
        <v>8.3716310218474744E-3</v>
      </c>
      <c r="E19" s="1">
        <v>3.4339037625032459E-2</v>
      </c>
      <c r="F19" s="1">
        <v>2.2044852482295985E-2</v>
      </c>
      <c r="G19" s="1">
        <v>1.4411503932815017E-2</v>
      </c>
      <c r="H19" s="1">
        <v>-0.27801353022241354</v>
      </c>
      <c r="I19" s="1">
        <v>0.12126550249396224</v>
      </c>
      <c r="J19" s="1">
        <v>5.2760626178465053E-2</v>
      </c>
      <c r="K19" s="1">
        <v>1.1313803121042354E-4</v>
      </c>
      <c r="L19" s="1">
        <v>-0.19850917792762388</v>
      </c>
      <c r="M19" s="1">
        <v>8.1817403477029441E-2</v>
      </c>
      <c r="N19" s="1">
        <v>5.5185028732490622</v>
      </c>
      <c r="O19" s="1">
        <v>2.4786966141194872E-2</v>
      </c>
      <c r="P19" s="1">
        <v>0.48112844699920582</v>
      </c>
      <c r="Q19" s="1">
        <v>0.13429993538179744</v>
      </c>
      <c r="R19" s="1">
        <v>2.7245171204808178</v>
      </c>
      <c r="S19" s="1">
        <v>2.0877609079220566E-2</v>
      </c>
      <c r="T19" s="1">
        <v>0.22461131128886938</v>
      </c>
      <c r="U19" s="1">
        <v>1.6086020769461165</v>
      </c>
      <c r="V19" s="1">
        <v>5.3400256253497744</v>
      </c>
      <c r="W19" s="1">
        <v>2.9044996396786E-2</v>
      </c>
      <c r="X19" s="1">
        <v>1.9636835922461508E-2</v>
      </c>
      <c r="Y19" s="1">
        <v>5.952301759731761E-2</v>
      </c>
      <c r="Z19" s="1">
        <v>0.29943649187591442</v>
      </c>
      <c r="AA19" s="1">
        <v>1.694928040052672E-2</v>
      </c>
      <c r="AB19" s="1">
        <v>-5.2102403380627381E-3</v>
      </c>
      <c r="AC19" s="1">
        <v>2.8813225241342694E-3</v>
      </c>
      <c r="AD19" s="1">
        <v>1.8425922091337414E-2</v>
      </c>
      <c r="AE19" s="1">
        <v>7.7942648215601984E-2</v>
      </c>
      <c r="AF19" s="1">
        <v>1.3658414763535602E-2</v>
      </c>
      <c r="AG19" s="1">
        <v>2.4691801101914827E-2</v>
      </c>
      <c r="AH19" s="1">
        <v>1.3726285469465541E-2</v>
      </c>
      <c r="AJ19" s="24">
        <f t="shared" si="2"/>
        <v>0.83716310218474732</v>
      </c>
      <c r="AK19" s="24">
        <f t="shared" si="3"/>
        <v>3.4339037625032458</v>
      </c>
      <c r="AL19" s="24">
        <f t="shared" si="4"/>
        <v>2.2044852482295982</v>
      </c>
      <c r="AM19" s="24">
        <f t="shared" si="5"/>
        <v>1.4411503932815017</v>
      </c>
      <c r="AN19" s="24">
        <f t="shared" si="6"/>
        <v>-27.801353022241354</v>
      </c>
      <c r="AO19" s="24">
        <f t="shared" si="7"/>
        <v>12.126550249396223</v>
      </c>
      <c r="AP19" s="24">
        <f t="shared" si="8"/>
        <v>5.2760626178465051</v>
      </c>
      <c r="AQ19" s="24">
        <f t="shared" si="9"/>
        <v>1.1313803121042354E-2</v>
      </c>
      <c r="AR19" s="24">
        <f t="shared" si="10"/>
        <v>-1.985091779276239E-2</v>
      </c>
      <c r="AS19" s="24">
        <f t="shared" si="11"/>
        <v>8.1817403477029427E-3</v>
      </c>
      <c r="AT19" s="24">
        <f t="shared" si="12"/>
        <v>0.55185028732490615</v>
      </c>
      <c r="AU19" s="24">
        <f t="shared" si="13"/>
        <v>2.4786966141194869E-3</v>
      </c>
      <c r="AV19" s="24">
        <f t="shared" si="14"/>
        <v>4.8112844699920582E-2</v>
      </c>
      <c r="AW19" s="24">
        <f t="shared" si="15"/>
        <v>1.3429993538179743E-2</v>
      </c>
      <c r="AX19" s="24">
        <f t="shared" si="16"/>
        <v>0.27245171204808177</v>
      </c>
      <c r="AY19" s="24">
        <f t="shared" si="17"/>
        <v>2.0877609079220562E-3</v>
      </c>
      <c r="AZ19" s="24">
        <f t="shared" si="18"/>
        <v>2.2461131128886935E-2</v>
      </c>
      <c r="BA19" s="24">
        <f t="shared" si="19"/>
        <v>0.16086020769461162</v>
      </c>
      <c r="BB19" s="24">
        <f t="shared" si="20"/>
        <v>0.53400256253497735</v>
      </c>
      <c r="BC19" s="24">
        <f t="shared" si="21"/>
        <v>2.9044996396785996E-3</v>
      </c>
      <c r="BD19" s="24">
        <f t="shared" si="22"/>
        <v>1.9636835922461509E-3</v>
      </c>
      <c r="BE19" s="24">
        <f t="shared" si="23"/>
        <v>5.9523017597317611E-3</v>
      </c>
      <c r="BF19" s="24">
        <f t="shared" si="24"/>
        <v>2.9943649187591445E-2</v>
      </c>
      <c r="BG19" s="24">
        <f t="shared" si="25"/>
        <v>1.694928040052672E-3</v>
      </c>
      <c r="BH19" s="24">
        <f t="shared" si="26"/>
        <v>-5.2102403380627378E-4</v>
      </c>
      <c r="BI19" s="24">
        <f t="shared" si="27"/>
        <v>2.8813225241342694E-4</v>
      </c>
      <c r="BJ19" s="24">
        <f t="shared" si="28"/>
        <v>1.8425922091337417E-3</v>
      </c>
      <c r="BK19" s="24">
        <f t="shared" si="29"/>
        <v>7.7942648215601979E-3</v>
      </c>
      <c r="BL19" s="24">
        <f t="shared" si="30"/>
        <v>1.3658414763535601E-3</v>
      </c>
      <c r="BM19" s="24">
        <f t="shared" si="31"/>
        <v>2.4691801101914823E-3</v>
      </c>
      <c r="BN19" s="24">
        <f t="shared" si="32"/>
        <v>1.3726285469465541E-3</v>
      </c>
      <c r="BO19" s="34">
        <f t="shared" si="33"/>
        <v>0.27245171204808177</v>
      </c>
      <c r="BP19">
        <f t="shared" si="34"/>
        <v>272.45171204808179</v>
      </c>
    </row>
    <row r="20" spans="1:68" x14ac:dyDescent="0.2">
      <c r="A20" t="s">
        <v>72</v>
      </c>
      <c r="C20" s="4">
        <v>20</v>
      </c>
      <c r="D20" s="1">
        <v>7.438992559504534E-3</v>
      </c>
      <c r="E20" s="1">
        <v>2.9816316751363498E-2</v>
      </c>
      <c r="F20" s="1">
        <v>2.0332606175832959E-2</v>
      </c>
      <c r="G20" s="1">
        <v>1.1275319413354926E-2</v>
      </c>
      <c r="H20" s="1">
        <v>-0.80494187933972061</v>
      </c>
      <c r="I20" s="1">
        <v>9.0369097949992649E-2</v>
      </c>
      <c r="J20" s="1">
        <v>4.3329268768872588E-2</v>
      </c>
      <c r="K20" s="1">
        <v>8.6329751847532697E-5</v>
      </c>
      <c r="L20" s="1">
        <v>2.571053354580824E-2</v>
      </c>
      <c r="M20" s="1">
        <v>-8.9692875289797587E-3</v>
      </c>
      <c r="N20" s="1">
        <v>5.6158872594691465</v>
      </c>
      <c r="O20" s="1">
        <v>9.6166794522658285E-3</v>
      </c>
      <c r="P20" s="1">
        <v>0.50938623292697593</v>
      </c>
      <c r="Q20" s="1">
        <v>0.13493371244173363</v>
      </c>
      <c r="R20" s="1">
        <v>2.9001456198168585</v>
      </c>
      <c r="S20" s="1">
        <v>1.810145053819142E-2</v>
      </c>
      <c r="T20" s="1">
        <v>0.19077552394452696</v>
      </c>
      <c r="U20" s="1">
        <v>1.5384375066815434</v>
      </c>
      <c r="V20" s="1">
        <v>1.2613801971299614</v>
      </c>
      <c r="W20" s="1">
        <v>3.1873392968443351E-3</v>
      </c>
      <c r="X20" s="1">
        <v>1.6945070498053348E-2</v>
      </c>
      <c r="Y20" s="1">
        <v>5.3388012254709807E-2</v>
      </c>
      <c r="Z20" s="1">
        <v>0.31256489722202563</v>
      </c>
      <c r="AA20" s="1">
        <v>1.5489886847003783E-2</v>
      </c>
      <c r="AB20" s="1">
        <v>-7.091600944273707E-3</v>
      </c>
      <c r="AC20" s="1">
        <v>9.9319503403760227E-3</v>
      </c>
      <c r="AD20" s="1">
        <v>1.4637171394616694E-2</v>
      </c>
      <c r="AE20" s="1">
        <v>2.9368140866049317E-2</v>
      </c>
      <c r="AF20" s="1">
        <v>1.1495317745067762E-2</v>
      </c>
      <c r="AG20" s="1">
        <v>2.2383685503263178E-2</v>
      </c>
      <c r="AH20" s="1">
        <v>1.2278532631784701E-2</v>
      </c>
      <c r="AJ20" s="24">
        <f t="shared" si="2"/>
        <v>0.74389925595045336</v>
      </c>
      <c r="AK20" s="24">
        <f t="shared" si="3"/>
        <v>2.9816316751363496</v>
      </c>
      <c r="AL20" s="24">
        <f t="shared" si="4"/>
        <v>2.0332606175832959</v>
      </c>
      <c r="AM20" s="24">
        <f t="shared" si="5"/>
        <v>1.1275319413354925</v>
      </c>
      <c r="AN20" s="24">
        <f t="shared" si="6"/>
        <v>-80.494187933972057</v>
      </c>
      <c r="AO20" s="24">
        <f t="shared" si="7"/>
        <v>9.0369097949992643</v>
      </c>
      <c r="AP20" s="24">
        <f t="shared" si="8"/>
        <v>4.3329268768872584</v>
      </c>
      <c r="AQ20" s="24">
        <f t="shared" si="9"/>
        <v>8.6329751847532693E-3</v>
      </c>
      <c r="AR20" s="24">
        <f t="shared" si="10"/>
        <v>2.5710533545808241E-3</v>
      </c>
      <c r="AS20" s="24">
        <f t="shared" si="11"/>
        <v>-8.969287528979758E-4</v>
      </c>
      <c r="AT20" s="24">
        <f t="shared" si="12"/>
        <v>0.56158872594691467</v>
      </c>
      <c r="AU20" s="24">
        <f t="shared" si="13"/>
        <v>9.6166794522658269E-4</v>
      </c>
      <c r="AV20" s="24">
        <f t="shared" si="14"/>
        <v>5.0938623292697591E-2</v>
      </c>
      <c r="AW20" s="24">
        <f t="shared" si="15"/>
        <v>1.3493371244173361E-2</v>
      </c>
      <c r="AX20" s="24">
        <f t="shared" si="16"/>
        <v>0.29001456198168585</v>
      </c>
      <c r="AY20" s="24">
        <f t="shared" si="17"/>
        <v>1.8101450538191423E-3</v>
      </c>
      <c r="AZ20" s="24">
        <f t="shared" si="18"/>
        <v>1.9077552394452697E-2</v>
      </c>
      <c r="BA20" s="24">
        <f t="shared" si="19"/>
        <v>0.15384375066815434</v>
      </c>
      <c r="BB20" s="24">
        <f t="shared" si="20"/>
        <v>0.12613801971299612</v>
      </c>
      <c r="BC20" s="24">
        <f t="shared" si="21"/>
        <v>3.1873392968443352E-4</v>
      </c>
      <c r="BD20" s="24">
        <f t="shared" si="22"/>
        <v>1.694507049805335E-3</v>
      </c>
      <c r="BE20" s="24">
        <f t="shared" si="23"/>
        <v>5.3388012254709802E-3</v>
      </c>
      <c r="BF20" s="24">
        <f t="shared" si="24"/>
        <v>3.125648972220256E-2</v>
      </c>
      <c r="BG20" s="24">
        <f t="shared" si="25"/>
        <v>1.5489886847003785E-3</v>
      </c>
      <c r="BH20" s="24">
        <f t="shared" si="26"/>
        <v>-7.0916009442737067E-4</v>
      </c>
      <c r="BI20" s="24">
        <f t="shared" si="27"/>
        <v>9.9319503403760205E-4</v>
      </c>
      <c r="BJ20" s="24">
        <f t="shared" si="28"/>
        <v>1.4637171394616692E-3</v>
      </c>
      <c r="BK20" s="24">
        <f t="shared" si="29"/>
        <v>2.9368140866049318E-3</v>
      </c>
      <c r="BL20" s="24">
        <f t="shared" si="30"/>
        <v>1.1495317745067763E-3</v>
      </c>
      <c r="BM20" s="24">
        <f t="shared" si="31"/>
        <v>2.2383685503263176E-3</v>
      </c>
      <c r="BN20" s="24">
        <f t="shared" si="32"/>
        <v>1.2278532631784702E-3</v>
      </c>
      <c r="BO20" s="34">
        <f t="shared" si="33"/>
        <v>0.29001456198168585</v>
      </c>
      <c r="BP20">
        <f t="shared" si="34"/>
        <v>290.01456198168586</v>
      </c>
    </row>
    <row r="21" spans="1:68" x14ac:dyDescent="0.2">
      <c r="A21" t="s">
        <v>73</v>
      </c>
      <c r="C21" s="4">
        <v>20</v>
      </c>
      <c r="D21" s="1">
        <v>1.7948742829405667E-3</v>
      </c>
      <c r="E21" s="1">
        <v>3.2723260173717898E-2</v>
      </c>
      <c r="F21" s="1">
        <v>1.8749603501102448E-2</v>
      </c>
      <c r="G21" s="1">
        <v>1.8019744175166219E-2</v>
      </c>
      <c r="H21" s="1">
        <v>-1.6324803621506925</v>
      </c>
      <c r="I21" s="1">
        <v>7.4430404452067792E-2</v>
      </c>
      <c r="J21" s="1">
        <v>6.0049938067039545E-2</v>
      </c>
      <c r="K21" s="1">
        <v>4.4255608293377268E-4</v>
      </c>
      <c r="L21" s="1">
        <v>-9.7741952793326078E-2</v>
      </c>
      <c r="M21" s="1">
        <v>-0.17330354894371464</v>
      </c>
      <c r="N21" s="1">
        <v>8.10242608462333</v>
      </c>
      <c r="O21" s="1">
        <v>2.1258229442949937E-2</v>
      </c>
      <c r="P21" s="1">
        <v>0.56784449306142193</v>
      </c>
      <c r="Q21" s="1">
        <v>0.20004143982527062</v>
      </c>
      <c r="R21" s="1">
        <v>6.0775761496948961</v>
      </c>
      <c r="S21" s="1">
        <v>1.8602179266689323E-2</v>
      </c>
      <c r="T21" s="1">
        <v>0.23509346683150292</v>
      </c>
      <c r="U21" s="1">
        <v>1.6827234773878075</v>
      </c>
      <c r="V21" s="1">
        <v>1.3952850438798337</v>
      </c>
      <c r="W21" s="1">
        <v>1.8347856275728904E-2</v>
      </c>
      <c r="X21" s="1">
        <v>6.0925612090855534E-3</v>
      </c>
      <c r="Y21" s="1">
        <v>5.1042170331662917E-2</v>
      </c>
      <c r="Z21" s="1">
        <v>0.29852368067091817</v>
      </c>
      <c r="AA21" s="1">
        <v>1.411852372253279E-2</v>
      </c>
      <c r="AB21" s="1">
        <v>-3.6084064923176569E-3</v>
      </c>
      <c r="AC21" s="1">
        <v>2.276682775922197E-2</v>
      </c>
      <c r="AD21" s="1">
        <v>8.8395012665154673E-3</v>
      </c>
      <c r="AE21" s="1">
        <v>9.2648294943148773E-2</v>
      </c>
      <c r="AF21" s="1">
        <v>1.0732384473562328E-2</v>
      </c>
      <c r="AG21" s="1">
        <v>1.3759718667523695E-2</v>
      </c>
      <c r="AH21" s="1">
        <v>1.2303999885789738E-2</v>
      </c>
      <c r="AJ21" s="24">
        <f t="shared" si="2"/>
        <v>0.17948742829405664</v>
      </c>
      <c r="AK21" s="24">
        <f t="shared" si="3"/>
        <v>3.2723260173717899</v>
      </c>
      <c r="AL21" s="24">
        <f t="shared" si="4"/>
        <v>1.8749603501102445</v>
      </c>
      <c r="AM21" s="24">
        <f t="shared" si="5"/>
        <v>1.8019744175166219</v>
      </c>
      <c r="AN21" s="24">
        <f t="shared" si="6"/>
        <v>-163.24803621506922</v>
      </c>
      <c r="AO21" s="24">
        <f t="shared" si="7"/>
        <v>7.4430404452067789</v>
      </c>
      <c r="AP21" s="24">
        <f t="shared" si="8"/>
        <v>6.0049938067039541</v>
      </c>
      <c r="AQ21" s="24">
        <f t="shared" si="9"/>
        <v>4.4255608293377269E-2</v>
      </c>
      <c r="AR21" s="24">
        <f t="shared" si="10"/>
        <v>-9.7741952793326085E-3</v>
      </c>
      <c r="AS21" s="24">
        <f t="shared" si="11"/>
        <v>-1.7330354894371465E-2</v>
      </c>
      <c r="AT21" s="24">
        <f t="shared" si="12"/>
        <v>0.81024260846233298</v>
      </c>
      <c r="AU21" s="24">
        <f t="shared" si="13"/>
        <v>2.1258229442949936E-3</v>
      </c>
      <c r="AV21" s="24">
        <f t="shared" si="14"/>
        <v>5.6784449306142196E-2</v>
      </c>
      <c r="AW21" s="24">
        <f t="shared" si="15"/>
        <v>2.0004143982527062E-2</v>
      </c>
      <c r="AX21" s="24">
        <f t="shared" si="16"/>
        <v>0.60775761496948955</v>
      </c>
      <c r="AY21" s="24">
        <f t="shared" si="17"/>
        <v>1.8602179266689321E-3</v>
      </c>
      <c r="AZ21" s="24">
        <f t="shared" si="18"/>
        <v>2.350934668315029E-2</v>
      </c>
      <c r="BA21" s="24">
        <f t="shared" si="19"/>
        <v>0.16827234773878075</v>
      </c>
      <c r="BB21" s="24">
        <f t="shared" si="20"/>
        <v>0.13952850438798337</v>
      </c>
      <c r="BC21" s="24">
        <f t="shared" si="21"/>
        <v>1.8347856275728906E-3</v>
      </c>
      <c r="BD21" s="24">
        <f t="shared" si="22"/>
        <v>6.0925612090855538E-4</v>
      </c>
      <c r="BE21" s="24">
        <f t="shared" si="23"/>
        <v>5.1042170331662912E-3</v>
      </c>
      <c r="BF21" s="24">
        <f t="shared" si="24"/>
        <v>2.9852368067091815E-2</v>
      </c>
      <c r="BG21" s="24">
        <f t="shared" si="25"/>
        <v>1.4118523722532789E-3</v>
      </c>
      <c r="BH21" s="24">
        <f t="shared" si="26"/>
        <v>-3.608406492317657E-4</v>
      </c>
      <c r="BI21" s="24">
        <f t="shared" si="27"/>
        <v>2.2766827759221971E-3</v>
      </c>
      <c r="BJ21" s="24">
        <f t="shared" si="28"/>
        <v>8.8395012665154666E-4</v>
      </c>
      <c r="BK21" s="24">
        <f t="shared" si="29"/>
        <v>9.264829494314876E-3</v>
      </c>
      <c r="BL21" s="24">
        <f t="shared" si="30"/>
        <v>1.0732384473562328E-3</v>
      </c>
      <c r="BM21" s="24">
        <f t="shared" si="31"/>
        <v>1.3759718667523697E-3</v>
      </c>
      <c r="BN21" s="24">
        <f t="shared" si="32"/>
        <v>1.2303999885789737E-3</v>
      </c>
      <c r="BO21" s="34">
        <f t="shared" si="33"/>
        <v>0.60775761496948955</v>
      </c>
      <c r="BP21">
        <f t="shared" si="34"/>
        <v>607.75761496948951</v>
      </c>
    </row>
    <row r="22" spans="1:68" x14ac:dyDescent="0.2">
      <c r="A22" t="s">
        <v>74</v>
      </c>
      <c r="C22" s="4">
        <v>20</v>
      </c>
      <c r="D22" s="1">
        <v>7.6768013070381939E-3</v>
      </c>
      <c r="E22" s="1">
        <v>6.5036954368407965E-2</v>
      </c>
      <c r="F22" s="1">
        <v>3.0192922852179439E-2</v>
      </c>
      <c r="G22" s="1">
        <v>2.2303362857037563E-2</v>
      </c>
      <c r="H22" s="1">
        <v>-1.1121505617691942</v>
      </c>
      <c r="I22" s="1">
        <v>7.0150752123394319E-2</v>
      </c>
      <c r="J22" s="1">
        <v>0.15342644235437305</v>
      </c>
      <c r="K22" s="1">
        <v>8.3449841134561808E-4</v>
      </c>
      <c r="L22" s="1">
        <v>-0.10895853553776488</v>
      </c>
      <c r="M22" s="1">
        <v>-2.5307775175912546E-2</v>
      </c>
      <c r="N22" s="1">
        <v>24.603114413006182</v>
      </c>
      <c r="O22" s="1">
        <v>4.4678659166538681E-2</v>
      </c>
      <c r="P22" s="1">
        <v>1.2892706012091129</v>
      </c>
      <c r="Q22" s="1">
        <v>0.28970552846810443</v>
      </c>
      <c r="R22" s="1">
        <v>18.365667181420744</v>
      </c>
      <c r="S22" s="1">
        <v>2.0936236783216086E-2</v>
      </c>
      <c r="T22" s="1">
        <v>0.41737594843894893</v>
      </c>
      <c r="U22" s="1">
        <v>0.48527792348134646</v>
      </c>
      <c r="V22" s="1">
        <v>7.5185335808074329</v>
      </c>
      <c r="W22" s="1">
        <v>2.0485372999650094E-2</v>
      </c>
      <c r="X22" s="1">
        <v>8.5180132561014921E-3</v>
      </c>
      <c r="Y22" s="1">
        <v>6.758165990580324E-2</v>
      </c>
      <c r="Z22" s="1">
        <v>0.839104457614263</v>
      </c>
      <c r="AA22" s="1">
        <v>7.2167105421001465E-2</v>
      </c>
      <c r="AB22" s="1">
        <v>1.5968864284752006E-2</v>
      </c>
      <c r="AC22" s="1">
        <v>1.5655832755217709E-2</v>
      </c>
      <c r="AD22" s="1">
        <v>1.1961999192694882E-2</v>
      </c>
      <c r="AE22" s="1">
        <v>0.28077074315707928</v>
      </c>
      <c r="AF22" s="1">
        <v>7.7900649647104124E-3</v>
      </c>
      <c r="AG22" s="1">
        <v>4.9443770500913031E-2</v>
      </c>
      <c r="AH22" s="1">
        <v>1.3820615859527487E-2</v>
      </c>
      <c r="AJ22" s="24">
        <f t="shared" si="2"/>
        <v>0.76768013070381946</v>
      </c>
      <c r="AK22" s="24">
        <f t="shared" si="3"/>
        <v>6.503695436840796</v>
      </c>
      <c r="AL22" s="24">
        <f t="shared" si="4"/>
        <v>3.0192922852179436</v>
      </c>
      <c r="AM22" s="24">
        <f t="shared" si="5"/>
        <v>2.2303362857037561</v>
      </c>
      <c r="AN22" s="24">
        <f t="shared" si="6"/>
        <v>-111.21505617691942</v>
      </c>
      <c r="AO22" s="24">
        <f t="shared" si="7"/>
        <v>7.0150752123394318</v>
      </c>
      <c r="AP22" s="24">
        <f t="shared" si="8"/>
        <v>15.342644235437305</v>
      </c>
      <c r="AQ22" s="24">
        <f t="shared" si="9"/>
        <v>8.3449841134561817E-2</v>
      </c>
      <c r="AR22" s="24">
        <f t="shared" si="10"/>
        <v>-1.0895853553776489E-2</v>
      </c>
      <c r="AS22" s="24">
        <f t="shared" si="11"/>
        <v>-2.5307775175912543E-3</v>
      </c>
      <c r="AT22" s="24">
        <f t="shared" si="12"/>
        <v>2.4603114413006182</v>
      </c>
      <c r="AU22" s="24">
        <f t="shared" si="13"/>
        <v>4.4678659166538679E-3</v>
      </c>
      <c r="AV22" s="24">
        <f t="shared" si="14"/>
        <v>0.12892706012091129</v>
      </c>
      <c r="AW22" s="24">
        <f t="shared" si="15"/>
        <v>2.8970552846810441E-2</v>
      </c>
      <c r="AX22" s="24">
        <f t="shared" si="16"/>
        <v>1.8365667181420744</v>
      </c>
      <c r="AY22" s="24">
        <f t="shared" si="17"/>
        <v>2.0936236783216083E-3</v>
      </c>
      <c r="AZ22" s="24">
        <f t="shared" si="18"/>
        <v>4.1737594843894894E-2</v>
      </c>
      <c r="BA22" s="24">
        <f t="shared" si="19"/>
        <v>4.8527792348134639E-2</v>
      </c>
      <c r="BB22" s="24">
        <f t="shared" si="20"/>
        <v>0.75185335808074327</v>
      </c>
      <c r="BC22" s="24">
        <f t="shared" si="21"/>
        <v>2.048537299965009E-3</v>
      </c>
      <c r="BD22" s="24">
        <f t="shared" si="22"/>
        <v>8.5180132561014921E-4</v>
      </c>
      <c r="BE22" s="24">
        <f t="shared" si="23"/>
        <v>6.7581659905803244E-3</v>
      </c>
      <c r="BF22" s="24">
        <f t="shared" si="24"/>
        <v>8.3910445761426297E-2</v>
      </c>
      <c r="BG22" s="24">
        <f t="shared" si="25"/>
        <v>7.2167105421001463E-3</v>
      </c>
      <c r="BH22" s="24">
        <f t="shared" si="26"/>
        <v>1.5968864284752003E-3</v>
      </c>
      <c r="BI22" s="24">
        <f t="shared" si="27"/>
        <v>1.5655832755217707E-3</v>
      </c>
      <c r="BJ22" s="24">
        <f t="shared" si="28"/>
        <v>1.196199919269488E-3</v>
      </c>
      <c r="BK22" s="24">
        <f t="shared" si="29"/>
        <v>2.8077074315707929E-2</v>
      </c>
      <c r="BL22" s="24">
        <f t="shared" si="30"/>
        <v>7.790064964710412E-4</v>
      </c>
      <c r="BM22" s="24">
        <f t="shared" si="31"/>
        <v>4.9443770500913024E-3</v>
      </c>
      <c r="BN22" s="24">
        <f t="shared" si="32"/>
        <v>1.3820615859527487E-3</v>
      </c>
      <c r="BO22" s="34">
        <f t="shared" si="33"/>
        <v>1.8365667181420744</v>
      </c>
      <c r="BP22">
        <f t="shared" si="34"/>
        <v>1836.5667181420745</v>
      </c>
    </row>
    <row r="23" spans="1:68" x14ac:dyDescent="0.2">
      <c r="A23" t="s">
        <v>75</v>
      </c>
      <c r="C23" s="4">
        <v>20</v>
      </c>
      <c r="D23" s="1">
        <v>7.6865563410766042E-3</v>
      </c>
      <c r="E23" s="1">
        <v>2.2736175206338551E-2</v>
      </c>
      <c r="F23" s="1">
        <v>1.2529246897454783E-2</v>
      </c>
      <c r="G23" s="1">
        <v>2.2341547218824389E-2</v>
      </c>
      <c r="H23" s="1">
        <v>-0.2992556684027381</v>
      </c>
      <c r="I23" s="1">
        <v>5.0786361306501153E-2</v>
      </c>
      <c r="J23" s="1">
        <v>5.4046333855869023E-2</v>
      </c>
      <c r="K23" s="1">
        <v>5.9978830804112444E-5</v>
      </c>
      <c r="L23" s="1">
        <v>-0.16072062270844475</v>
      </c>
      <c r="M23" s="1">
        <v>-0.26660546049866685</v>
      </c>
      <c r="N23" s="1">
        <v>18.74774244356389</v>
      </c>
      <c r="O23" s="1">
        <v>1.6412322409216636E-2</v>
      </c>
      <c r="P23" s="1">
        <v>0.17270082235615963</v>
      </c>
      <c r="Q23" s="1">
        <v>0.10377982091406474</v>
      </c>
      <c r="R23" s="1">
        <v>3.4002577447153262</v>
      </c>
      <c r="S23" s="1">
        <v>1.9181060536833799E-2</v>
      </c>
      <c r="T23" s="1">
        <v>0.39542401053298371</v>
      </c>
      <c r="U23" s="1">
        <v>6.6939645913833763</v>
      </c>
      <c r="V23" s="1">
        <v>5.774517165949316</v>
      </c>
      <c r="W23" s="1">
        <v>1.8666216546427274E-2</v>
      </c>
      <c r="X23" s="1">
        <v>7.3732939347157765E-3</v>
      </c>
      <c r="Y23" s="1">
        <v>6.1557520567011581E-2</v>
      </c>
      <c r="Z23" s="1">
        <v>0.19971924736248259</v>
      </c>
      <c r="AA23" s="1">
        <v>3.0566038736425421E-2</v>
      </c>
      <c r="AB23" s="1">
        <v>-2.3103126975922423E-3</v>
      </c>
      <c r="AC23" s="1">
        <v>2.3910998092295244E-2</v>
      </c>
      <c r="AD23" s="1">
        <v>1.0720514481939425E-2</v>
      </c>
      <c r="AE23" s="1">
        <v>0.12258734908869906</v>
      </c>
      <c r="AF23" s="1">
        <v>7.2616434725799629E-3</v>
      </c>
      <c r="AG23" s="1">
        <v>9.7223159795151254E-2</v>
      </c>
      <c r="AH23" s="1">
        <v>9.5295851604499798E-3</v>
      </c>
      <c r="AJ23" s="24">
        <f>D23*$C23/0.2</f>
        <v>0.76865563410766036</v>
      </c>
      <c r="AK23" s="24">
        <f t="shared" si="3"/>
        <v>2.2736175206338549</v>
      </c>
      <c r="AL23" s="24">
        <f t="shared" si="4"/>
        <v>1.2529246897454782</v>
      </c>
      <c r="AM23" s="24">
        <f t="shared" si="5"/>
        <v>2.2341547218824389</v>
      </c>
      <c r="AN23" s="24">
        <f t="shared" si="6"/>
        <v>-29.92556684027381</v>
      </c>
      <c r="AO23" s="24">
        <f t="shared" si="7"/>
        <v>5.0786361306501142</v>
      </c>
      <c r="AP23" s="24">
        <f t="shared" si="8"/>
        <v>5.4046333855869015</v>
      </c>
      <c r="AQ23" s="24">
        <f t="shared" si="9"/>
        <v>5.9978830804112444E-3</v>
      </c>
      <c r="AR23" s="24">
        <f>L23*$C23*0.001/0.2</f>
        <v>-1.6072062270844477E-2</v>
      </c>
      <c r="AS23" s="24">
        <f t="shared" si="11"/>
        <v>-2.6660546049866684E-2</v>
      </c>
      <c r="AT23" s="24">
        <f t="shared" si="12"/>
        <v>1.8747742443563891</v>
      </c>
      <c r="AU23" s="24">
        <f t="shared" si="13"/>
        <v>1.6412322409216638E-3</v>
      </c>
      <c r="AV23" s="24">
        <f t="shared" si="14"/>
        <v>1.7270082235615963E-2</v>
      </c>
      <c r="AW23" s="24">
        <f t="shared" si="15"/>
        <v>1.0377982091406474E-2</v>
      </c>
      <c r="AX23" s="24">
        <f t="shared" si="16"/>
        <v>0.34002577447153265</v>
      </c>
      <c r="AY23" s="24">
        <f t="shared" si="17"/>
        <v>1.9181060536833799E-3</v>
      </c>
      <c r="AZ23" s="24">
        <f t="shared" si="18"/>
        <v>3.9542401053298371E-2</v>
      </c>
      <c r="BA23" s="24">
        <f t="shared" si="19"/>
        <v>0.66939645913833756</v>
      </c>
      <c r="BB23" s="24">
        <f t="shared" si="20"/>
        <v>0.57745171659493155</v>
      </c>
      <c r="BC23" s="24">
        <f t="shared" si="21"/>
        <v>1.8666216546427273E-3</v>
      </c>
      <c r="BD23" s="24">
        <f t="shared" si="22"/>
        <v>7.3732939347157769E-4</v>
      </c>
      <c r="BE23" s="24">
        <f t="shared" si="23"/>
        <v>6.1557520567011581E-3</v>
      </c>
      <c r="BF23" s="24">
        <f t="shared" si="24"/>
        <v>1.9971924736248259E-2</v>
      </c>
      <c r="BG23" s="24">
        <f t="shared" si="25"/>
        <v>3.0566038736425417E-3</v>
      </c>
      <c r="BH23" s="24">
        <f t="shared" si="26"/>
        <v>-2.3103126975922424E-4</v>
      </c>
      <c r="BI23" s="24">
        <f t="shared" si="27"/>
        <v>2.3910998092295244E-3</v>
      </c>
      <c r="BJ23" s="24">
        <f t="shared" si="28"/>
        <v>1.0720514481939425E-3</v>
      </c>
      <c r="BK23" s="24">
        <f t="shared" si="29"/>
        <v>1.2258734908869907E-2</v>
      </c>
      <c r="BL23" s="24">
        <f t="shared" si="30"/>
        <v>7.2616434725799618E-4</v>
      </c>
      <c r="BM23" s="24">
        <f t="shared" si="31"/>
        <v>9.7223159795151257E-3</v>
      </c>
      <c r="BN23" s="24">
        <f t="shared" si="32"/>
        <v>9.5295851604499792E-4</v>
      </c>
      <c r="BO23" s="34">
        <f t="shared" si="33"/>
        <v>0.34002577447153265</v>
      </c>
      <c r="BP23">
        <f t="shared" si="34"/>
        <v>340.02577447153266</v>
      </c>
    </row>
    <row r="24" spans="1:68" x14ac:dyDescent="0.2"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25" t="s">
        <v>312</v>
      </c>
      <c r="AJ24" s="26">
        <f>3*STDEV(AJ4:AJ23)</f>
        <v>1.4950763378962542</v>
      </c>
      <c r="AK24" s="26">
        <f t="shared" ref="AK24:BN24" si="35">3*STDEV(AK4:AK23)</f>
        <v>11.057212228147959</v>
      </c>
      <c r="AL24" s="26">
        <f t="shared" si="35"/>
        <v>7.5253524030923806</v>
      </c>
      <c r="AM24" s="26">
        <f t="shared" si="35"/>
        <v>5.1062107812741431</v>
      </c>
      <c r="AN24" s="26">
        <f t="shared" si="35"/>
        <v>387.32965769576731</v>
      </c>
      <c r="AO24" s="26">
        <f t="shared" si="35"/>
        <v>92.506596226537567</v>
      </c>
      <c r="AP24" s="26">
        <f t="shared" si="35"/>
        <v>20.20825513274243</v>
      </c>
      <c r="AQ24" s="26">
        <f t="shared" si="35"/>
        <v>8.1639814724560097E-2</v>
      </c>
      <c r="AR24" s="26">
        <f t="shared" si="35"/>
        <v>3.8830587371402575E-2</v>
      </c>
      <c r="AS24" s="26">
        <f t="shared" si="35"/>
        <v>4.2204025416886941E-2</v>
      </c>
      <c r="AT24" s="26">
        <f t="shared" si="35"/>
        <v>9.4565831449923525</v>
      </c>
      <c r="AU24" s="26">
        <f t="shared" si="35"/>
        <v>1.0273061858393478E-2</v>
      </c>
      <c r="AV24" s="26">
        <f t="shared" si="35"/>
        <v>2.012592414355431</v>
      </c>
      <c r="AW24" s="26">
        <f t="shared" si="35"/>
        <v>6.8556498634184171E-2</v>
      </c>
      <c r="AX24" s="26">
        <f t="shared" si="35"/>
        <v>11.204142568264057</v>
      </c>
      <c r="AY24" s="26">
        <f t="shared" si="35"/>
        <v>7.7053767168523794E-3</v>
      </c>
      <c r="AZ24" s="26">
        <f t="shared" si="35"/>
        <v>0.30382143990704674</v>
      </c>
      <c r="BA24" s="26">
        <f t="shared" si="35"/>
        <v>7.5176873719240431</v>
      </c>
      <c r="BB24" s="26">
        <f t="shared" si="35"/>
        <v>0.58751836097898225</v>
      </c>
      <c r="BC24" s="26">
        <f t="shared" si="35"/>
        <v>8.7685700378749305E-3</v>
      </c>
      <c r="BD24" s="26">
        <f t="shared" si="35"/>
        <v>2.2855203880595053E-2</v>
      </c>
      <c r="BE24" s="26">
        <f t="shared" si="35"/>
        <v>4.9575017700854339E-2</v>
      </c>
      <c r="BF24" s="26">
        <f t="shared" si="35"/>
        <v>5.8903446321834668E-2</v>
      </c>
      <c r="BG24" s="26">
        <f t="shared" si="35"/>
        <v>1.8897259941713922E-2</v>
      </c>
      <c r="BH24" s="26">
        <f t="shared" si="35"/>
        <v>4.7066624588426248E-3</v>
      </c>
      <c r="BI24" s="26">
        <f t="shared" si="35"/>
        <v>6.3689839248017828E-3</v>
      </c>
      <c r="BJ24" s="26">
        <f t="shared" si="35"/>
        <v>7.6970304319571156E-3</v>
      </c>
      <c r="BK24" s="26">
        <f t="shared" si="35"/>
        <v>4.318215198415315E-2</v>
      </c>
      <c r="BL24" s="26">
        <f t="shared" si="35"/>
        <v>7.0731949083262542E-3</v>
      </c>
      <c r="BM24" s="26">
        <f t="shared" si="35"/>
        <v>1.1995210579274097E-2</v>
      </c>
      <c r="BN24" s="27">
        <f t="shared" si="35"/>
        <v>6.8001524308405701E-3</v>
      </c>
      <c r="BO24" s="34">
        <f t="shared" si="33"/>
        <v>11.204142568264057</v>
      </c>
      <c r="BP24">
        <f t="shared" si="34"/>
        <v>11204.142568264057</v>
      </c>
    </row>
    <row r="25" spans="1:68" x14ac:dyDescent="0.2"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BO25" s="34">
        <f t="shared" si="33"/>
        <v>0</v>
      </c>
      <c r="BP25">
        <f t="shared" si="34"/>
        <v>0</v>
      </c>
    </row>
    <row r="26" spans="1:68" x14ac:dyDescent="0.2">
      <c r="A26" t="s">
        <v>76</v>
      </c>
      <c r="B26" s="4">
        <v>0.17269999999999999</v>
      </c>
      <c r="C26" s="4">
        <v>20</v>
      </c>
      <c r="D26" s="1">
        <v>0.32626371176016516</v>
      </c>
      <c r="E26" s="1">
        <v>1.1024578637573808</v>
      </c>
      <c r="F26" s="1">
        <v>94.018037128839453</v>
      </c>
      <c r="G26" s="1">
        <v>19.244833098009206</v>
      </c>
      <c r="H26" s="1">
        <v>89.150821999993568</v>
      </c>
      <c r="I26" s="1">
        <v>245.75654011299048</v>
      </c>
      <c r="J26" s="1">
        <v>453.28160441728488</v>
      </c>
      <c r="K26" s="1">
        <v>0.11917011037378657</v>
      </c>
      <c r="L26" s="1">
        <v>4.9582493976587019</v>
      </c>
      <c r="M26" s="1">
        <v>-0.5167181780241078</v>
      </c>
      <c r="N26" s="1">
        <v>2219.7627583803501</v>
      </c>
      <c r="O26" s="1">
        <v>4.0148472750911051</v>
      </c>
      <c r="P26" s="1">
        <v>13.816044882777591</v>
      </c>
      <c r="Q26" s="1">
        <v>2146.5833885653365</v>
      </c>
      <c r="R26" s="1">
        <v>2728.7921996740274</v>
      </c>
      <c r="S26" s="1">
        <v>4.9860879337951136</v>
      </c>
      <c r="T26" s="1">
        <v>13.495178336206504</v>
      </c>
      <c r="U26" s="1">
        <v>56.61811577606548</v>
      </c>
      <c r="V26" s="1">
        <v>313.74080602984992</v>
      </c>
      <c r="W26" s="1">
        <v>1.1917186105202739</v>
      </c>
      <c r="X26" s="1">
        <v>0.65176223247291121</v>
      </c>
      <c r="Y26" s="1">
        <v>122.31796838955222</v>
      </c>
      <c r="Z26" s="1">
        <v>741.05235999814397</v>
      </c>
      <c r="AA26" s="1">
        <v>3.573251954356873</v>
      </c>
      <c r="AB26" s="1">
        <v>0.14049739880251214</v>
      </c>
      <c r="AC26" s="1">
        <v>13.142967310976106</v>
      </c>
      <c r="AD26" s="1">
        <v>0.29109324588374247</v>
      </c>
      <c r="AE26" s="1">
        <v>513.84996074262597</v>
      </c>
      <c r="AF26" s="1">
        <v>0.33036930905626138</v>
      </c>
      <c r="AG26" s="1">
        <v>5.5858335940545389</v>
      </c>
      <c r="AH26" s="1">
        <v>0.18048985475579707</v>
      </c>
      <c r="AJ26">
        <f>(D26-AVERAGE(D$4:D$23))*$C26/$B26</f>
        <v>36.62724719584174</v>
      </c>
      <c r="AK26">
        <f t="shared" ref="AK26:AQ26" si="36">(E26-AVERAGE(E$4:E$23))*$C26/$B26</f>
        <v>120.58086007634499</v>
      </c>
      <c r="AL26">
        <f t="shared" si="36"/>
        <v>10884.637597374114</v>
      </c>
      <c r="AM26">
        <f t="shared" si="36"/>
        <v>2225.4546638474217</v>
      </c>
      <c r="AN26">
        <f t="shared" si="36"/>
        <v>10311.061974322043</v>
      </c>
      <c r="AO26">
        <f t="shared" si="36"/>
        <v>28441.776293671366</v>
      </c>
      <c r="AP26">
        <f t="shared" si="36"/>
        <v>52480.246707516344</v>
      </c>
      <c r="AQ26">
        <f t="shared" si="36"/>
        <v>13.774456336597494</v>
      </c>
      <c r="AR26">
        <f t="shared" ref="AR26:BN26" si="37">(L26-AVERAGE(L$4:L$23))*$C26*0.001/$B26</f>
        <v>0.58888760497653025</v>
      </c>
      <c r="AS26">
        <f t="shared" si="37"/>
        <v>-5.1567798925094374E-2</v>
      </c>
      <c r="AT26">
        <f t="shared" si="37"/>
        <v>254.727928427732</v>
      </c>
      <c r="AU26">
        <f t="shared" si="37"/>
        <v>0.46056310577165155</v>
      </c>
      <c r="AV26">
        <f t="shared" si="37"/>
        <v>1.2798232810847607</v>
      </c>
      <c r="AW26">
        <f t="shared" si="37"/>
        <v>248.55642584518461</v>
      </c>
      <c r="AX26" s="10">
        <f t="shared" si="37"/>
        <v>313.78390686777146</v>
      </c>
      <c r="AY26">
        <f t="shared" si="37"/>
        <v>0.57379879893894958</v>
      </c>
      <c r="AZ26">
        <f t="shared" si="37"/>
        <v>1.4765605516441429</v>
      </c>
      <c r="BA26">
        <f t="shared" si="37"/>
        <v>4.9926868261967519</v>
      </c>
      <c r="BB26">
        <f t="shared" si="37"/>
        <v>35.89181776524665</v>
      </c>
      <c r="BC26">
        <f t="shared" si="37"/>
        <v>0.13449184732943845</v>
      </c>
      <c r="BD26">
        <f t="shared" si="37"/>
        <v>7.0694980144665576E-2</v>
      </c>
      <c r="BE26">
        <f t="shared" si="37"/>
        <v>14.154113692880808</v>
      </c>
      <c r="BF26">
        <f t="shared" si="37"/>
        <v>85.771300140382664</v>
      </c>
      <c r="BG26">
        <f t="shared" si="37"/>
        <v>0.40552799887075858</v>
      </c>
      <c r="BH26">
        <f t="shared" si="37"/>
        <v>1.5363956603690736E-2</v>
      </c>
      <c r="BI26">
        <f t="shared" si="37"/>
        <v>1.5194096503346333</v>
      </c>
      <c r="BJ26">
        <f t="shared" si="37"/>
        <v>3.1290433421452289E-2</v>
      </c>
      <c r="BK26">
        <f t="shared" si="37"/>
        <v>59.478578212385905</v>
      </c>
      <c r="BL26">
        <f t="shared" si="37"/>
        <v>3.6226801113440496E-2</v>
      </c>
      <c r="BM26">
        <f t="shared" si="37"/>
        <v>0.64080359276234988</v>
      </c>
      <c r="BN26">
        <f t="shared" si="37"/>
        <v>1.8745179308734528E-2</v>
      </c>
      <c r="BO26" s="34">
        <f t="shared" si="33"/>
        <v>313.78390686777146</v>
      </c>
      <c r="BP26">
        <f t="shared" si="34"/>
        <v>313783.90686777147</v>
      </c>
    </row>
    <row r="27" spans="1:68" x14ac:dyDescent="0.2">
      <c r="A27" t="s">
        <v>77</v>
      </c>
      <c r="B27" s="4">
        <v>0.19089999999999999</v>
      </c>
      <c r="C27" s="4">
        <v>20</v>
      </c>
      <c r="D27" s="1">
        <v>0.33745040155147371</v>
      </c>
      <c r="E27" s="1">
        <v>1.1531315006060383</v>
      </c>
      <c r="F27" s="1">
        <v>105.73450473063383</v>
      </c>
      <c r="G27" s="1">
        <v>22.874678647249656</v>
      </c>
      <c r="H27" s="1">
        <v>91.573466415239182</v>
      </c>
      <c r="I27" s="1">
        <v>276.21281271253292</v>
      </c>
      <c r="J27" s="1">
        <v>504.81916137559239</v>
      </c>
      <c r="K27" s="1">
        <v>0.13227402174499706</v>
      </c>
      <c r="L27" s="1">
        <v>4.4838176375960872</v>
      </c>
      <c r="M27" s="1">
        <v>-0.17274674741251372</v>
      </c>
      <c r="N27" s="1">
        <v>2515.7430332145022</v>
      </c>
      <c r="O27" s="1">
        <v>4.2256790868825718</v>
      </c>
      <c r="P27" s="1">
        <v>14.936106405768212</v>
      </c>
      <c r="Q27" s="1">
        <v>2389.3768288205856</v>
      </c>
      <c r="R27" s="1">
        <v>3010.8851950641711</v>
      </c>
      <c r="S27" s="1">
        <v>5.2118680593815068</v>
      </c>
      <c r="T27" s="1">
        <v>14.466781125469648</v>
      </c>
      <c r="U27" s="1">
        <v>45.97950616548188</v>
      </c>
      <c r="V27" s="1">
        <v>312.17432452627696</v>
      </c>
      <c r="W27" s="1">
        <v>1.4291252734964695</v>
      </c>
      <c r="X27" s="1">
        <v>0.68713059666223464</v>
      </c>
      <c r="Y27" s="1">
        <v>135.46461413172852</v>
      </c>
      <c r="Z27" s="1">
        <v>825.08106704679915</v>
      </c>
      <c r="AA27" s="1">
        <v>3.7554760628874702</v>
      </c>
      <c r="AB27" s="1">
        <v>0.13170733399429788</v>
      </c>
      <c r="AC27" s="1">
        <v>14.736073971024942</v>
      </c>
      <c r="AD27" s="1">
        <v>0.32333083603403473</v>
      </c>
      <c r="AE27" s="1">
        <v>572.00982720992886</v>
      </c>
      <c r="AF27" s="1">
        <v>0.37402385053447745</v>
      </c>
      <c r="AG27" s="1">
        <v>5.0648672909332646</v>
      </c>
      <c r="AH27" s="1">
        <v>0.18213032992594957</v>
      </c>
      <c r="AJ27">
        <f t="shared" ref="AJ27:AJ73" si="38">(D27-AVERAGE(D$4:D$23))*$C27/$B27</f>
        <v>34.307278085636668</v>
      </c>
      <c r="AK27">
        <f t="shared" ref="AK27:AK73" si="39">(E27-AVERAGE(E$4:E$23))*$C27/$B27</f>
        <v>114.39385684734381</v>
      </c>
      <c r="AL27">
        <f t="shared" ref="AL27:AL73" si="40">(F27-AVERAGE(F$4:F$23))*$C27/$B27</f>
        <v>11074.417313265567</v>
      </c>
      <c r="AM27">
        <f t="shared" ref="AM27:AM73" si="41">(G27-AVERAGE(G$4:G$23))*$C27/$B27</f>
        <v>2393.5721918871595</v>
      </c>
      <c r="AN27">
        <f t="shared" ref="AN27:AN73" si="42">(H27-AVERAGE(H$4:H$23))*$C27/$B27</f>
        <v>9581.8401847581408</v>
      </c>
      <c r="AO27">
        <f t="shared" ref="AO27:AO73" si="43">(I27-AVERAGE(I$4:I$23))*$C27/$B27</f>
        <v>28921.006903655809</v>
      </c>
      <c r="AP27">
        <f t="shared" ref="AP27:AP73" si="44">(J27-AVERAGE(J$4:J$23))*$C27/$B27</f>
        <v>52876.321349157792</v>
      </c>
      <c r="AQ27">
        <f t="shared" ref="AQ27:AQ73" si="45">(K27-AVERAGE(K$4:K$23))*$C27/$B27</f>
        <v>13.834085053717113</v>
      </c>
      <c r="AR27">
        <f t="shared" ref="AR27:AR73" si="46">(L27-AVERAGE(L$4:L$23))*$C27*0.001/$B27</f>
        <v>0.48303957138918008</v>
      </c>
      <c r="AS27">
        <f t="shared" ref="AS27:AX32" si="47">(M27-AVERAGE(M$4:M$23))*$C27*0.001/$B27</f>
        <v>-1.0614616354803126E-2</v>
      </c>
      <c r="AT27">
        <f t="shared" si="47"/>
        <v>261.45164345810559</v>
      </c>
      <c r="AU27">
        <f t="shared" si="47"/>
        <v>0.43874219278467042</v>
      </c>
      <c r="AV27">
        <f t="shared" si="47"/>
        <v>1.275153017826876</v>
      </c>
      <c r="AW27">
        <f t="shared" si="47"/>
        <v>250.29629936389929</v>
      </c>
      <c r="AX27" s="10">
        <f t="shared" si="47"/>
        <v>313.42242338327395</v>
      </c>
      <c r="AY27">
        <f t="shared" ref="AY27:AY73" si="48">(S27-AVERAGE(S$4:S$23))*$C27*0.001/$B27</f>
        <v>0.54274832419321339</v>
      </c>
      <c r="AZ27">
        <f t="shared" ref="AZ27:AZ73" si="49">(T27-AVERAGE(T$4:T$23))*$C27*0.001/$B27</f>
        <v>1.4375802150560835</v>
      </c>
      <c r="BA27">
        <f t="shared" ref="BA27:BA73" si="50">(U27-AVERAGE(U$4:U$23))*$C27*0.001/$B27</f>
        <v>3.402120600694118</v>
      </c>
      <c r="BB27">
        <f t="shared" ref="BB27:BB73" si="51">(V27-AVERAGE(V$4:V$23))*$C27*0.001/$B27</f>
        <v>32.305852791967716</v>
      </c>
      <c r="BC27">
        <f t="shared" ref="BC27:BC73" si="52">(W27-AVERAGE(W$4:W$23))*$C27*0.001/$B27</f>
        <v>0.14654203925258213</v>
      </c>
      <c r="BD27">
        <f t="shared" ref="BD27:BD73" si="53">(X27-AVERAGE(X$4:X$23))*$C27*0.001/$B27</f>
        <v>6.7660504739498237E-2</v>
      </c>
      <c r="BE27">
        <f t="shared" ref="BE27:BE73" si="54">(Y27-AVERAGE(Y$4:Y$23))*$C27*0.001/$B27</f>
        <v>14.182023832394144</v>
      </c>
      <c r="BF27">
        <f t="shared" ref="BF27:BF73" si="55">(Z27-AVERAGE(Z$4:Z$23))*$C27*0.001/$B27</f>
        <v>86.397473416538475</v>
      </c>
      <c r="BG27">
        <f t="shared" ref="BG27:BG73" si="56">(AA27-AVERAGE(AA$4:AA$23))*$C27*0.001/$B27</f>
        <v>0.38595687572337328</v>
      </c>
      <c r="BH27">
        <f t="shared" ref="BH27:BH73" si="57">(AB27-AVERAGE(AB$4:AB$23))*$C27*0.001/$B27</f>
        <v>1.2978281871624437E-2</v>
      </c>
      <c r="BI27">
        <f t="shared" ref="BI27:BI73" si="58">(AC27-AVERAGE(AC$4:AC$23))*$C27*0.001/$B27</f>
        <v>1.5414572017483914</v>
      </c>
      <c r="BJ27">
        <f t="shared" ref="BJ27:BJ73" si="59">(AD27-AVERAGE(AD$4:AD$23))*$C27*0.001/$B27</f>
        <v>3.1684702225723706E-2</v>
      </c>
      <c r="BK27">
        <f t="shared" ref="BK27:BK73" si="60">(AE27-AVERAGE(AE$4:AE$23))*$C27*0.001/$B27</f>
        <v>59.90124560830332</v>
      </c>
      <c r="BL27">
        <f t="shared" ref="BL27:BL73" si="61">(AF27-AVERAGE(AF$4:AF$23))*$C27*0.001/$B27</f>
        <v>3.7346565646178609E-2</v>
      </c>
      <c r="BM27">
        <f t="shared" ref="BM27:BM73" si="62">(AG27-AVERAGE(AG$4:AG$23))*$C27*0.001/$B27</f>
        <v>0.52513071978854031</v>
      </c>
      <c r="BN27">
        <f t="shared" ref="BN27:BN73" si="63">(AH27-AVERAGE(AH$4:AH$23))*$C27*0.001/$B27</f>
        <v>1.7129921267792055E-2</v>
      </c>
      <c r="BO27" s="34">
        <f t="shared" si="33"/>
        <v>313.42242338327395</v>
      </c>
      <c r="BP27">
        <f t="shared" si="34"/>
        <v>313422.42338327394</v>
      </c>
    </row>
    <row r="28" spans="1:68" x14ac:dyDescent="0.2">
      <c r="A28" t="s">
        <v>78</v>
      </c>
      <c r="B28" s="4">
        <v>0.18329999999999999</v>
      </c>
      <c r="C28" s="4">
        <v>20</v>
      </c>
      <c r="D28" s="1">
        <v>0.36509590571265554</v>
      </c>
      <c r="E28" s="1">
        <v>1.2020770854680991</v>
      </c>
      <c r="F28" s="1">
        <v>108.38129100967285</v>
      </c>
      <c r="G28" s="1">
        <v>23.610177380073107</v>
      </c>
      <c r="H28" s="1">
        <v>102.44534673174822</v>
      </c>
      <c r="I28" s="1">
        <v>283.55659628272093</v>
      </c>
      <c r="J28" s="1">
        <v>521.87377284943557</v>
      </c>
      <c r="K28" s="1">
        <v>0.13437645728441303</v>
      </c>
      <c r="L28" s="1">
        <v>1.4498051439361164</v>
      </c>
      <c r="M28" s="1">
        <v>-1.3330273024933341</v>
      </c>
      <c r="N28" s="1">
        <v>2525.4254014002904</v>
      </c>
      <c r="O28" s="1">
        <v>4.5774125304632278</v>
      </c>
      <c r="P28" s="1">
        <v>15.961418187332677</v>
      </c>
      <c r="Q28" s="1">
        <v>2458.3776764605632</v>
      </c>
      <c r="R28" s="1">
        <v>3194.6913807464962</v>
      </c>
      <c r="S28" s="1">
        <v>5.4303568085486971</v>
      </c>
      <c r="T28" s="1">
        <v>19.919054234988224</v>
      </c>
      <c r="U28" s="1">
        <v>47.364855692853318</v>
      </c>
      <c r="V28" s="1">
        <v>359.79192588128791</v>
      </c>
      <c r="W28" s="1">
        <v>1.6669719170269048</v>
      </c>
      <c r="X28" s="1">
        <v>0.72429613641250468</v>
      </c>
      <c r="Y28" s="1">
        <v>139.05543139602742</v>
      </c>
      <c r="Z28" s="1">
        <v>848.15029402808091</v>
      </c>
      <c r="AA28" s="1">
        <v>3.7642924982190009</v>
      </c>
      <c r="AB28" s="1">
        <v>0.13657706103364653</v>
      </c>
      <c r="AC28" s="1">
        <v>14.824718371541945</v>
      </c>
      <c r="AD28" s="1">
        <v>0.36200034059895797</v>
      </c>
      <c r="AE28" s="1">
        <v>590.19632023617191</v>
      </c>
      <c r="AF28" s="1">
        <v>0.36230315349047987</v>
      </c>
      <c r="AG28" s="1">
        <v>5.4020622806609193</v>
      </c>
      <c r="AH28" s="1">
        <v>0.1794859087663952</v>
      </c>
      <c r="AJ28">
        <f t="shared" si="38"/>
        <v>38.746150953473418</v>
      </c>
      <c r="AK28">
        <f t="shared" si="39"/>
        <v>124.47735389743126</v>
      </c>
      <c r="AL28">
        <f t="shared" si="40"/>
        <v>11822.378563465236</v>
      </c>
      <c r="AM28">
        <f t="shared" si="41"/>
        <v>2573.0654996602716</v>
      </c>
      <c r="AN28">
        <f t="shared" si="42"/>
        <v>11165.362234590888</v>
      </c>
      <c r="AO28">
        <f t="shared" si="43"/>
        <v>30921.417835851902</v>
      </c>
      <c r="AP28">
        <f t="shared" si="44"/>
        <v>56929.525232029919</v>
      </c>
      <c r="AQ28">
        <f t="shared" si="45"/>
        <v>14.63707336357292</v>
      </c>
      <c r="AR28">
        <f t="shared" si="46"/>
        <v>0.17202402785049134</v>
      </c>
      <c r="AS28">
        <f t="shared" si="47"/>
        <v>-0.13765379903845243</v>
      </c>
      <c r="AT28">
        <f t="shared" si="47"/>
        <v>273.34842389453422</v>
      </c>
      <c r="AU28">
        <f t="shared" si="47"/>
        <v>0.49531125736064757</v>
      </c>
      <c r="AV28">
        <f t="shared" si="47"/>
        <v>1.4398960541977082</v>
      </c>
      <c r="AW28">
        <f t="shared" si="47"/>
        <v>268.20283961466407</v>
      </c>
      <c r="AX28" s="10">
        <f t="shared" si="47"/>
        <v>346.47280053198858</v>
      </c>
      <c r="AY28">
        <f t="shared" si="48"/>
        <v>0.58909127153206908</v>
      </c>
      <c r="AZ28">
        <f t="shared" si="49"/>
        <v>2.0920868807669279</v>
      </c>
      <c r="BA28">
        <f t="shared" si="50"/>
        <v>3.6943361332238736</v>
      </c>
      <c r="BB28">
        <f t="shared" si="51"/>
        <v>38.840912848264352</v>
      </c>
      <c r="BC28">
        <f t="shared" si="52"/>
        <v>0.17856960264007987</v>
      </c>
      <c r="BD28">
        <f t="shared" si="53"/>
        <v>7.4521010091519999E-2</v>
      </c>
      <c r="BE28">
        <f t="shared" si="54"/>
        <v>15.161836851554936</v>
      </c>
      <c r="BF28">
        <f t="shared" si="55"/>
        <v>92.496793316109262</v>
      </c>
      <c r="BG28">
        <f t="shared" si="56"/>
        <v>0.40292141997939201</v>
      </c>
      <c r="BH28">
        <f t="shared" si="57"/>
        <v>1.4047728041898952E-2</v>
      </c>
      <c r="BI28">
        <f t="shared" si="58"/>
        <v>1.6150412865472337</v>
      </c>
      <c r="BJ28">
        <f t="shared" si="59"/>
        <v>3.7217674556405463E-2</v>
      </c>
      <c r="BK28">
        <f t="shared" si="60"/>
        <v>64.36921793316948</v>
      </c>
      <c r="BL28">
        <f t="shared" si="61"/>
        <v>3.7616178074061889E-2</v>
      </c>
      <c r="BM28">
        <f t="shared" si="62"/>
        <v>0.58369533116304106</v>
      </c>
      <c r="BN28">
        <f t="shared" si="63"/>
        <v>1.7551628733390154E-2</v>
      </c>
      <c r="BO28" s="34">
        <f t="shared" si="33"/>
        <v>346.47280053198858</v>
      </c>
      <c r="BP28">
        <f t="shared" si="34"/>
        <v>346472.80053198856</v>
      </c>
    </row>
    <row r="29" spans="1:68" x14ac:dyDescent="0.2">
      <c r="A29" t="s">
        <v>79</v>
      </c>
      <c r="B29" s="4">
        <v>0.13200000000000001</v>
      </c>
      <c r="C29" s="4">
        <v>20</v>
      </c>
      <c r="D29" s="1">
        <v>0.21891917888481616</v>
      </c>
      <c r="E29" s="1">
        <v>0.7723806028455652</v>
      </c>
      <c r="F29" s="1">
        <v>72.205576125023285</v>
      </c>
      <c r="G29" s="1">
        <v>14.497703063788093</v>
      </c>
      <c r="H29" s="1">
        <v>64.388897662954136</v>
      </c>
      <c r="I29" s="1">
        <v>180.00205416223992</v>
      </c>
      <c r="J29" s="1">
        <v>332.02839456623332</v>
      </c>
      <c r="K29" s="1">
        <v>8.8536239086733706E-2</v>
      </c>
      <c r="L29" s="1">
        <v>2.2780887978959719</v>
      </c>
      <c r="M29" s="1">
        <v>5.8182498395689126E-2</v>
      </c>
      <c r="N29" s="1">
        <v>1351.5876451570844</v>
      </c>
      <c r="O29" s="1">
        <v>2.6278168700664302</v>
      </c>
      <c r="P29" s="1">
        <v>10.6793722138109</v>
      </c>
      <c r="Q29" s="1">
        <v>1566.5709416512136</v>
      </c>
      <c r="R29" s="1">
        <v>2205.3918985503915</v>
      </c>
      <c r="S29" s="1">
        <v>3.4241129075167893</v>
      </c>
      <c r="T29" s="1">
        <v>9.6596740687631222</v>
      </c>
      <c r="U29" s="1">
        <v>29.616249407099922</v>
      </c>
      <c r="V29" s="1">
        <v>193.73140506669813</v>
      </c>
      <c r="W29" s="1">
        <v>0.84020609528395995</v>
      </c>
      <c r="X29" s="1">
        <v>0.44143747196572636</v>
      </c>
      <c r="Y29" s="1">
        <v>90.494752808582135</v>
      </c>
      <c r="Z29" s="1">
        <v>549.84728408081423</v>
      </c>
      <c r="AA29" s="1">
        <v>2.5974344841902224</v>
      </c>
      <c r="AB29" s="1">
        <v>0.10907670073086552</v>
      </c>
      <c r="AC29" s="1">
        <v>9.2405778260323856</v>
      </c>
      <c r="AD29" s="1">
        <v>0.20653135942143297</v>
      </c>
      <c r="AE29" s="1">
        <v>379.78793724154974</v>
      </c>
      <c r="AF29" s="1">
        <v>0.20971814373554418</v>
      </c>
      <c r="AG29" s="1">
        <v>3.2609536133652894</v>
      </c>
      <c r="AH29" s="1">
        <v>9.5960329719465873E-2</v>
      </c>
      <c r="AJ29">
        <f t="shared" si="38"/>
        <v>31.656325251627948</v>
      </c>
      <c r="AK29">
        <f t="shared" si="39"/>
        <v>107.74825240112476</v>
      </c>
      <c r="AL29">
        <f t="shared" si="40"/>
        <v>10935.815855986259</v>
      </c>
      <c r="AM29">
        <f t="shared" si="41"/>
        <v>2192.3743921365717</v>
      </c>
      <c r="AN29">
        <f t="shared" si="42"/>
        <v>9738.4993653380916</v>
      </c>
      <c r="AO29">
        <f t="shared" si="43"/>
        <v>27248.523082591164</v>
      </c>
      <c r="AP29">
        <f t="shared" si="44"/>
        <v>50289.957646720002</v>
      </c>
      <c r="AQ29">
        <f t="shared" si="45"/>
        <v>13.380084724161589</v>
      </c>
      <c r="AR29">
        <f t="shared" si="46"/>
        <v>0.36437634381963763</v>
      </c>
      <c r="AS29">
        <f t="shared" si="47"/>
        <v>1.9638292833576817E-2</v>
      </c>
      <c r="AT29">
        <f t="shared" si="47"/>
        <v>201.72735587124237</v>
      </c>
      <c r="AU29">
        <f t="shared" si="47"/>
        <v>0.39241394141114189</v>
      </c>
      <c r="AV29">
        <f t="shared" si="47"/>
        <v>1.1991820247273057</v>
      </c>
      <c r="AW29">
        <f t="shared" si="47"/>
        <v>237.31398337258273</v>
      </c>
      <c r="AX29" s="10">
        <f t="shared" si="47"/>
        <v>331.23086889084402</v>
      </c>
      <c r="AY29">
        <f t="shared" si="48"/>
        <v>0.51405721250901582</v>
      </c>
      <c r="AZ29">
        <f t="shared" si="49"/>
        <v>1.3506963781823922</v>
      </c>
      <c r="BA29">
        <f t="shared" si="50"/>
        <v>2.4409067235217266</v>
      </c>
      <c r="BB29">
        <f t="shared" si="51"/>
        <v>28.775219006023178</v>
      </c>
      <c r="BC29">
        <f t="shared" si="52"/>
        <v>0.12270069491717982</v>
      </c>
      <c r="BD29">
        <f t="shared" si="53"/>
        <v>6.0625211066970053E-2</v>
      </c>
      <c r="BE29">
        <f t="shared" si="54"/>
        <v>13.69659941773571</v>
      </c>
      <c r="BF29">
        <f t="shared" si="55"/>
        <v>83.246984968920401</v>
      </c>
      <c r="BG29">
        <f t="shared" si="56"/>
        <v>0.38271466667914389</v>
      </c>
      <c r="BH29">
        <f t="shared" si="57"/>
        <v>1.5340464727458014E-2</v>
      </c>
      <c r="BI29">
        <f t="shared" si="58"/>
        <v>1.3966231584387632</v>
      </c>
      <c r="BJ29">
        <f t="shared" si="59"/>
        <v>2.8125910019989549E-2</v>
      </c>
      <c r="BK29">
        <f t="shared" si="60"/>
        <v>57.505378691344866</v>
      </c>
      <c r="BL29">
        <f t="shared" si="61"/>
        <v>2.9116251862703252E-2</v>
      </c>
      <c r="BM29">
        <f t="shared" si="62"/>
        <v>0.48613015800206694</v>
      </c>
      <c r="BN29">
        <f t="shared" si="63"/>
        <v>1.1717439135544157E-2</v>
      </c>
      <c r="BO29" s="34">
        <f t="shared" si="33"/>
        <v>331.23086889084402</v>
      </c>
      <c r="BP29">
        <f t="shared" si="34"/>
        <v>331230.86889084399</v>
      </c>
    </row>
    <row r="30" spans="1:68" x14ac:dyDescent="0.2">
      <c r="A30" t="s">
        <v>80</v>
      </c>
      <c r="B30" s="4">
        <v>0.12520000000000001</v>
      </c>
      <c r="C30" s="4">
        <v>20</v>
      </c>
      <c r="D30" s="1">
        <v>0.20937578024507186</v>
      </c>
      <c r="E30" s="1">
        <v>0.72580319365919788</v>
      </c>
      <c r="F30" s="1">
        <v>68.024813604617222</v>
      </c>
      <c r="G30" s="1">
        <v>13.868314014163369</v>
      </c>
      <c r="H30" s="1">
        <v>62.520799819995297</v>
      </c>
      <c r="I30" s="1">
        <v>169.37320853896267</v>
      </c>
      <c r="J30" s="1">
        <v>313.21993741262963</v>
      </c>
      <c r="K30" s="1">
        <v>8.3264374821113804E-2</v>
      </c>
      <c r="L30" s="1">
        <v>2.1196531618443846</v>
      </c>
      <c r="M30" s="1">
        <v>-1.7968883361157529E-2</v>
      </c>
      <c r="N30" s="1">
        <v>1409.2541977381361</v>
      </c>
      <c r="O30" s="1">
        <v>2.5495741208086748</v>
      </c>
      <c r="P30" s="1">
        <v>11.030888393872956</v>
      </c>
      <c r="Q30" s="1">
        <v>1473.6272719569474</v>
      </c>
      <c r="R30" s="1">
        <v>2078.9454462702715</v>
      </c>
      <c r="S30" s="1">
        <v>3.271094779766158</v>
      </c>
      <c r="T30" s="1">
        <v>9.0798214335038523</v>
      </c>
      <c r="U30" s="1">
        <v>27.913200243284862</v>
      </c>
      <c r="V30" s="1">
        <v>182.40710819641768</v>
      </c>
      <c r="W30" s="1">
        <v>0.79644663832265883</v>
      </c>
      <c r="X30" s="1">
        <v>0.43225446089618635</v>
      </c>
      <c r="Y30" s="1">
        <v>85.108232136706334</v>
      </c>
      <c r="Z30" s="1">
        <v>517.4927480277197</v>
      </c>
      <c r="AA30" s="1">
        <v>2.5152902400836417</v>
      </c>
      <c r="AB30" s="1">
        <v>9.3567520937501425E-2</v>
      </c>
      <c r="AC30" s="1">
        <v>8.6462347460342635</v>
      </c>
      <c r="AD30" s="1">
        <v>0.19530993453618894</v>
      </c>
      <c r="AE30" s="1">
        <v>357.70649568740157</v>
      </c>
      <c r="AF30" s="1">
        <v>0.20084629735071252</v>
      </c>
      <c r="AG30" s="1">
        <v>2.9948163616667829</v>
      </c>
      <c r="AH30" s="1">
        <v>9.3047539017587402E-2</v>
      </c>
      <c r="AJ30">
        <f t="shared" si="38"/>
        <v>31.851173805271586</v>
      </c>
      <c r="AK30">
        <f t="shared" si="39"/>
        <v>106.15991320464155</v>
      </c>
      <c r="AL30">
        <f t="shared" si="40"/>
        <v>10861.920467907865</v>
      </c>
      <c r="AM30">
        <f t="shared" si="41"/>
        <v>2210.9076579036177</v>
      </c>
      <c r="AN30">
        <f t="shared" si="42"/>
        <v>9969.0092601074375</v>
      </c>
      <c r="AO30">
        <f t="shared" si="43"/>
        <v>27030.576153646074</v>
      </c>
      <c r="AP30">
        <f t="shared" si="44"/>
        <v>50016.815225998136</v>
      </c>
      <c r="AQ30">
        <f t="shared" si="45"/>
        <v>13.264647749815747</v>
      </c>
      <c r="AR30">
        <f t="shared" si="46"/>
        <v>0.35885754523291069</v>
      </c>
      <c r="AS30">
        <f t="shared" si="47"/>
        <v>8.540151908108683E-3</v>
      </c>
      <c r="AT30">
        <f t="shared" si="47"/>
        <v>221.89570308805932</v>
      </c>
      <c r="AU30">
        <f t="shared" si="47"/>
        <v>0.40122831694181815</v>
      </c>
      <c r="AV30">
        <f t="shared" si="47"/>
        <v>1.3204660612240056</v>
      </c>
      <c r="AW30">
        <f t="shared" si="47"/>
        <v>235.35600967488494</v>
      </c>
      <c r="AX30" s="10">
        <f t="shared" si="47"/>
        <v>329.02193009575888</v>
      </c>
      <c r="AY30">
        <f t="shared" si="48"/>
        <v>0.51753346242953246</v>
      </c>
      <c r="AZ30">
        <f t="shared" si="49"/>
        <v>1.331428667850562</v>
      </c>
      <c r="BA30">
        <f t="shared" si="50"/>
        <v>2.3014273500684244</v>
      </c>
      <c r="BB30">
        <f t="shared" si="51"/>
        <v>28.529097215570694</v>
      </c>
      <c r="BC30">
        <f t="shared" si="52"/>
        <v>0.12237462132461434</v>
      </c>
      <c r="BD30">
        <f t="shared" si="53"/>
        <v>6.2451019484418904E-2</v>
      </c>
      <c r="BE30">
        <f t="shared" si="54"/>
        <v>13.580037617440876</v>
      </c>
      <c r="BF30">
        <f t="shared" si="55"/>
        <v>82.599930469932914</v>
      </c>
      <c r="BG30">
        <f t="shared" si="56"/>
        <v>0.39037900255203978</v>
      </c>
      <c r="BH30">
        <f t="shared" si="57"/>
        <v>1.3696148148220254E-2</v>
      </c>
      <c r="BI30">
        <f t="shared" si="58"/>
        <v>1.3775351063414882</v>
      </c>
      <c r="BJ30">
        <f t="shared" si="59"/>
        <v>2.7860955470716771E-2</v>
      </c>
      <c r="BK30">
        <f t="shared" si="60"/>
        <v>57.101287189892631</v>
      </c>
      <c r="BL30">
        <f t="shared" si="61"/>
        <v>2.9280417876838626E-2</v>
      </c>
      <c r="BM30">
        <f t="shared" si="62"/>
        <v>0.47001945544970203</v>
      </c>
      <c r="BN30">
        <f t="shared" si="63"/>
        <v>1.188854753877204E-2</v>
      </c>
      <c r="BO30" s="34">
        <f t="shared" si="33"/>
        <v>329.02193009575888</v>
      </c>
      <c r="BP30">
        <f t="shared" si="34"/>
        <v>329021.93009575887</v>
      </c>
    </row>
    <row r="31" spans="1:68" x14ac:dyDescent="0.2">
      <c r="A31" t="s">
        <v>81</v>
      </c>
      <c r="B31" s="4">
        <v>0.1618</v>
      </c>
      <c r="C31" s="4">
        <v>20</v>
      </c>
      <c r="D31" s="1">
        <v>0.27407398660774379</v>
      </c>
      <c r="E31" s="1">
        <v>0.89219937905967184</v>
      </c>
      <c r="F31" s="1">
        <v>88.728135059642611</v>
      </c>
      <c r="G31" s="1">
        <v>18.450796988047497</v>
      </c>
      <c r="H31" s="1">
        <v>82.221379416758339</v>
      </c>
      <c r="I31" s="1">
        <v>223.27384189247948</v>
      </c>
      <c r="J31" s="1">
        <v>413.78354734789855</v>
      </c>
      <c r="K31" s="1">
        <v>0.10915725701518729</v>
      </c>
      <c r="L31" s="1">
        <v>2.3826244345327119</v>
      </c>
      <c r="M31" s="1">
        <v>0.32434752932834648</v>
      </c>
      <c r="N31" s="1">
        <v>1603.9134913150269</v>
      </c>
      <c r="O31" s="1">
        <v>3.0315512885657458</v>
      </c>
      <c r="P31" s="1">
        <v>11.357205780874846</v>
      </c>
      <c r="Q31" s="1">
        <v>1931.9374744034246</v>
      </c>
      <c r="R31" s="1">
        <v>2640.1444744037371</v>
      </c>
      <c r="S31" s="1">
        <v>4.2656380821413551</v>
      </c>
      <c r="T31" s="1">
        <v>11.636913450773632</v>
      </c>
      <c r="U31" s="1">
        <v>39.635694231182519</v>
      </c>
      <c r="V31" s="1">
        <v>230.65111896134584</v>
      </c>
      <c r="W31" s="1">
        <v>1.0868064195343503</v>
      </c>
      <c r="X31" s="1">
        <v>0.53230616661819696</v>
      </c>
      <c r="Y31" s="1">
        <v>111.17514172586519</v>
      </c>
      <c r="Z31" s="1">
        <v>680.24803048070112</v>
      </c>
      <c r="AA31" s="1">
        <v>3.226201957931166</v>
      </c>
      <c r="AB31" s="1">
        <v>0.10940286178390028</v>
      </c>
      <c r="AC31" s="1">
        <v>11.511998397511114</v>
      </c>
      <c r="AD31" s="1">
        <v>0.24523935239292638</v>
      </c>
      <c r="AE31" s="1">
        <v>474.60577018619432</v>
      </c>
      <c r="AF31" s="1">
        <v>0.26067634748163698</v>
      </c>
      <c r="AG31" s="1">
        <v>3.9530829620154275</v>
      </c>
      <c r="AH31" s="1">
        <v>0.10588070388241751</v>
      </c>
      <c r="AJ31">
        <f t="shared" si="38"/>
        <v>32.643579033828438</v>
      </c>
      <c r="AK31">
        <f t="shared" si="39"/>
        <v>102.7141213920309</v>
      </c>
      <c r="AL31">
        <f t="shared" si="40"/>
        <v>10964.022692722945</v>
      </c>
      <c r="AM31">
        <f t="shared" si="41"/>
        <v>2277.2268124055349</v>
      </c>
      <c r="AN31">
        <f t="shared" si="42"/>
        <v>10149.144322006874</v>
      </c>
      <c r="AO31">
        <f t="shared" si="43"/>
        <v>27578.744137866655</v>
      </c>
      <c r="AP31">
        <f t="shared" si="44"/>
        <v>51133.358868976175</v>
      </c>
      <c r="AQ31">
        <f t="shared" si="45"/>
        <v>13.464719049186661</v>
      </c>
      <c r="AR31">
        <f t="shared" si="46"/>
        <v>0.31018782519732363</v>
      </c>
      <c r="AS31">
        <f t="shared" si="47"/>
        <v>4.8921849645768151E-2</v>
      </c>
      <c r="AT31">
        <f t="shared" si="47"/>
        <v>195.76346043363935</v>
      </c>
      <c r="AU31">
        <f t="shared" si="47"/>
        <v>0.370045294414444</v>
      </c>
      <c r="AV31">
        <f t="shared" si="47"/>
        <v>1.0621056774121338</v>
      </c>
      <c r="AW31">
        <f t="shared" si="47"/>
        <v>238.76870494576727</v>
      </c>
      <c r="AX31" s="10">
        <f t="shared" si="47"/>
        <v>323.96493331680051</v>
      </c>
      <c r="AY31">
        <f t="shared" si="48"/>
        <v>0.52339960162967492</v>
      </c>
      <c r="AZ31">
        <f t="shared" si="49"/>
        <v>1.3463331864047341</v>
      </c>
      <c r="BA31">
        <f t="shared" si="50"/>
        <v>3.2298429170983924</v>
      </c>
      <c r="BB31">
        <f t="shared" si="51"/>
        <v>28.039080263831977</v>
      </c>
      <c r="BC31">
        <f t="shared" si="52"/>
        <v>0.13058404335028148</v>
      </c>
      <c r="BD31">
        <f t="shared" si="53"/>
        <v>6.069160540104733E-2</v>
      </c>
      <c r="BE31">
        <f t="shared" si="54"/>
        <v>13.7302775122792</v>
      </c>
      <c r="BF31">
        <f t="shared" si="55"/>
        <v>84.033479257696115</v>
      </c>
      <c r="BG31">
        <f t="shared" si="56"/>
        <v>0.38994861233909683</v>
      </c>
      <c r="BH31">
        <f t="shared" si="57"/>
        <v>1.2555405223023194E-2</v>
      </c>
      <c r="BI31">
        <f t="shared" si="58"/>
        <v>1.420164822889316</v>
      </c>
      <c r="BJ31">
        <f t="shared" si="59"/>
        <v>2.773040780017607E-2</v>
      </c>
      <c r="BK31">
        <f t="shared" si="60"/>
        <v>58.634528097344955</v>
      </c>
      <c r="BL31">
        <f t="shared" si="61"/>
        <v>3.0052591599497438E-2</v>
      </c>
      <c r="BM31">
        <f t="shared" si="62"/>
        <v>0.48214936853693197</v>
      </c>
      <c r="BN31">
        <f t="shared" si="63"/>
        <v>1.0785596101056004E-2</v>
      </c>
      <c r="BO31" s="34">
        <f t="shared" si="33"/>
        <v>323.96493331680051</v>
      </c>
      <c r="BP31">
        <f t="shared" si="34"/>
        <v>323964.93331680051</v>
      </c>
    </row>
    <row r="32" spans="1:68" x14ac:dyDescent="0.2">
      <c r="A32" t="s">
        <v>82</v>
      </c>
      <c r="B32" s="4">
        <v>0.16</v>
      </c>
      <c r="C32" s="4">
        <v>20</v>
      </c>
      <c r="D32" s="1">
        <v>0.30101133624668069</v>
      </c>
      <c r="E32" s="1">
        <v>1.0245851687602234</v>
      </c>
      <c r="F32" s="1">
        <v>101.8916937437201</v>
      </c>
      <c r="G32" s="1">
        <v>21.196308944538654</v>
      </c>
      <c r="H32" s="1">
        <v>92.077003433063325</v>
      </c>
      <c r="I32" s="1">
        <v>256.29517742146925</v>
      </c>
      <c r="J32" s="1">
        <v>474.37448564265674</v>
      </c>
      <c r="K32" s="1">
        <v>0.12215078369952537</v>
      </c>
      <c r="L32" s="1">
        <v>3.5094153216153918</v>
      </c>
      <c r="M32" s="1">
        <v>-4.1979276687259044E-2</v>
      </c>
      <c r="N32" s="1">
        <v>2224.6855852383701</v>
      </c>
      <c r="O32" s="1">
        <v>4.1616152734469907</v>
      </c>
      <c r="P32" s="1">
        <v>14.692623424185319</v>
      </c>
      <c r="Q32" s="1">
        <v>2234.4741612126386</v>
      </c>
      <c r="R32" s="1">
        <v>2992.6834618992684</v>
      </c>
      <c r="S32" s="1">
        <v>4.9439944872369361</v>
      </c>
      <c r="T32" s="1">
        <v>13.518515636939856</v>
      </c>
      <c r="U32" s="1">
        <v>45.20974406312569</v>
      </c>
      <c r="V32" s="1">
        <v>264.6329194962363</v>
      </c>
      <c r="W32" s="1">
        <v>1.295374734300309</v>
      </c>
      <c r="X32" s="1">
        <v>0.62638820410715235</v>
      </c>
      <c r="Y32" s="1">
        <v>130.29360867586701</v>
      </c>
      <c r="Z32" s="1">
        <v>789.27932663581089</v>
      </c>
      <c r="AA32" s="1">
        <v>3.6727110184311567</v>
      </c>
      <c r="AB32" s="1">
        <v>0.1352560998635654</v>
      </c>
      <c r="AC32" s="1">
        <v>13.245865887465577</v>
      </c>
      <c r="AD32" s="1">
        <v>0.29836682097318573</v>
      </c>
      <c r="AE32" s="1">
        <v>544.88276049208298</v>
      </c>
      <c r="AF32" s="1">
        <v>0.29856676857872438</v>
      </c>
      <c r="AG32" s="1">
        <v>4.5749779898217593</v>
      </c>
      <c r="AH32" s="1">
        <v>0.13029963088667393</v>
      </c>
      <c r="AJ32">
        <f t="shared" si="38"/>
        <v>36.377988002826122</v>
      </c>
      <c r="AK32">
        <f t="shared" si="39"/>
        <v>120.41787897026022</v>
      </c>
      <c r="AL32">
        <f t="shared" si="40"/>
        <v>12732.812783525764</v>
      </c>
      <c r="AM32">
        <f t="shared" si="41"/>
        <v>2646.0346086064915</v>
      </c>
      <c r="AN32">
        <f t="shared" si="42"/>
        <v>11495.275197667574</v>
      </c>
      <c r="AO32">
        <f t="shared" si="43"/>
        <v>32016.671950541371</v>
      </c>
      <c r="AP32">
        <f t="shared" si="44"/>
        <v>59282.476443096937</v>
      </c>
      <c r="AQ32">
        <f t="shared" si="45"/>
        <v>15.240387974032268</v>
      </c>
      <c r="AR32">
        <f t="shared" si="46"/>
        <v>0.45452629911612852</v>
      </c>
      <c r="AS32">
        <f t="shared" si="47"/>
        <v>3.6813697023323549E-3</v>
      </c>
      <c r="AT32">
        <f t="shared" si="47"/>
        <v>275.56231110393571</v>
      </c>
      <c r="AU32">
        <f t="shared" si="47"/>
        <v>0.51546630208676214</v>
      </c>
      <c r="AV32">
        <f t="shared" si="47"/>
        <v>1.4909815716968298</v>
      </c>
      <c r="AW32">
        <f t="shared" si="47"/>
        <v>279.2719387275589</v>
      </c>
      <c r="AX32" s="10">
        <f t="shared" si="47"/>
        <v>371.67691225355594</v>
      </c>
      <c r="AY32">
        <f t="shared" si="48"/>
        <v>0.61408239778495644</v>
      </c>
      <c r="AZ32">
        <f t="shared" si="49"/>
        <v>1.5966797080225654</v>
      </c>
      <c r="BA32">
        <f t="shared" si="50"/>
        <v>3.9629348789086456</v>
      </c>
      <c r="BB32">
        <f t="shared" si="51"/>
        <v>32.602244983661393</v>
      </c>
      <c r="BC32">
        <f t="shared" si="52"/>
        <v>0.158124153183717</v>
      </c>
      <c r="BD32">
        <f t="shared" si="53"/>
        <v>7.3134640647928531E-2</v>
      </c>
      <c r="BE32">
        <f t="shared" si="54"/>
        <v>16.27455150304257</v>
      </c>
      <c r="BF32">
        <f t="shared" si="55"/>
        <v>98.607767918733913</v>
      </c>
      <c r="BG32">
        <f t="shared" si="56"/>
        <v>0.4501491667904105</v>
      </c>
      <c r="BH32">
        <f t="shared" si="57"/>
        <v>1.5928308291740346E-2</v>
      </c>
      <c r="BI32">
        <f t="shared" si="58"/>
        <v>1.6528751133911286</v>
      </c>
      <c r="BJ32">
        <f t="shared" si="59"/>
        <v>3.4683308460460471E-2</v>
      </c>
      <c r="BK32">
        <f t="shared" si="60"/>
        <v>68.078790326676156</v>
      </c>
      <c r="BL32">
        <f t="shared" si="61"/>
        <v>3.5126985892127711E-2</v>
      </c>
      <c r="BM32">
        <f t="shared" si="62"/>
        <v>0.56531042740876392</v>
      </c>
      <c r="BN32">
        <f t="shared" si="63"/>
        <v>1.3959299932724935E-2</v>
      </c>
      <c r="BO32" s="34">
        <f t="shared" si="33"/>
        <v>371.67691225355594</v>
      </c>
      <c r="BP32">
        <f t="shared" si="34"/>
        <v>371676.91225355596</v>
      </c>
    </row>
    <row r="33" spans="1:99" x14ac:dyDescent="0.2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6" t="s">
        <v>308</v>
      </c>
      <c r="AJ33" s="13">
        <f>AVERAGE(AJ26:AJ32)</f>
        <v>34.601391761215133</v>
      </c>
      <c r="AK33" s="13">
        <f t="shared" ref="AK33:BN33" si="64">AVERAGE(AK26:AK32)</f>
        <v>113.78460525559676</v>
      </c>
      <c r="AL33" s="13">
        <f t="shared" si="64"/>
        <v>11325.143610606823</v>
      </c>
      <c r="AM33" s="13">
        <f t="shared" si="64"/>
        <v>2359.8051180638672</v>
      </c>
      <c r="AN33" s="13">
        <f t="shared" si="64"/>
        <v>10344.313219827292</v>
      </c>
      <c r="AO33" s="13">
        <f t="shared" si="64"/>
        <v>28879.816622546339</v>
      </c>
      <c r="AP33" s="13">
        <f t="shared" si="64"/>
        <v>53286.957353356469</v>
      </c>
      <c r="AQ33" s="13">
        <f t="shared" si="64"/>
        <v>13.942207750154827</v>
      </c>
      <c r="AR33" s="13">
        <f t="shared" si="64"/>
        <v>0.39027131679745747</v>
      </c>
      <c r="AS33" s="13">
        <f t="shared" si="64"/>
        <v>-1.7007792889794843E-2</v>
      </c>
      <c r="AT33" s="13">
        <f t="shared" si="64"/>
        <v>240.63954661103551</v>
      </c>
      <c r="AU33" s="13">
        <f t="shared" si="64"/>
        <v>0.43911005868159086</v>
      </c>
      <c r="AV33" s="13">
        <f t="shared" si="64"/>
        <v>1.2953725268813743</v>
      </c>
      <c r="AW33" s="13">
        <f t="shared" si="64"/>
        <v>251.10945736350595</v>
      </c>
      <c r="AX33" s="13">
        <f t="shared" si="64"/>
        <v>332.79625361999905</v>
      </c>
      <c r="AY33" s="13">
        <f t="shared" si="64"/>
        <v>0.55353015271677308</v>
      </c>
      <c r="AZ33" s="13">
        <f t="shared" si="64"/>
        <v>1.5187665125610583</v>
      </c>
      <c r="BA33" s="13">
        <f t="shared" si="64"/>
        <v>3.4320364899588469</v>
      </c>
      <c r="BB33" s="13">
        <f t="shared" si="64"/>
        <v>32.140603553509422</v>
      </c>
      <c r="BC33" s="13">
        <f t="shared" si="64"/>
        <v>0.14191242885684185</v>
      </c>
      <c r="BD33" s="13">
        <f t="shared" si="64"/>
        <v>6.7111281653721239E-2</v>
      </c>
      <c r="BE33" s="13">
        <f t="shared" si="64"/>
        <v>14.39706291818975</v>
      </c>
      <c r="BF33" s="13">
        <f t="shared" si="64"/>
        <v>87.593389926901963</v>
      </c>
      <c r="BG33" s="13">
        <f t="shared" si="64"/>
        <v>0.401085391847745</v>
      </c>
      <c r="BH33" s="13">
        <f t="shared" si="64"/>
        <v>1.427289898680799E-2</v>
      </c>
      <c r="BI33" s="13">
        <f t="shared" si="64"/>
        <v>1.5033009056701363</v>
      </c>
      <c r="BJ33" s="13">
        <f t="shared" si="64"/>
        <v>3.1227627422132042E-2</v>
      </c>
      <c r="BK33" s="13">
        <f t="shared" si="64"/>
        <v>60.724146579873903</v>
      </c>
      <c r="BL33" s="13">
        <f t="shared" si="64"/>
        <v>3.3537970294978285E-2</v>
      </c>
      <c r="BM33" s="13">
        <f t="shared" si="64"/>
        <v>0.53617700758734232</v>
      </c>
      <c r="BN33" s="13">
        <f t="shared" si="64"/>
        <v>1.4539658859716267E-2</v>
      </c>
      <c r="BO33" s="34">
        <f t="shared" si="33"/>
        <v>332.79625361999905</v>
      </c>
      <c r="BP33">
        <f t="shared" si="34"/>
        <v>332796.25361999904</v>
      </c>
    </row>
    <row r="34" spans="1:99" x14ac:dyDescent="0.2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5" t="s">
        <v>309</v>
      </c>
      <c r="AJ34" s="17">
        <v>33.130000000000003</v>
      </c>
      <c r="AK34" s="17">
        <v>136.1</v>
      </c>
      <c r="AL34" s="17"/>
      <c r="AM34" s="17">
        <v>2161</v>
      </c>
      <c r="AN34" s="17"/>
      <c r="AO34" s="17">
        <v>26760</v>
      </c>
      <c r="AP34" s="17">
        <v>50450</v>
      </c>
      <c r="AQ34" s="17"/>
      <c r="AR34" s="17"/>
      <c r="AS34" s="17"/>
      <c r="AT34" s="17">
        <v>598.4</v>
      </c>
      <c r="AU34" s="17">
        <v>0.83499999999999996</v>
      </c>
      <c r="AV34" s="17">
        <v>1.988</v>
      </c>
      <c r="AW34" s="17">
        <v>246.3</v>
      </c>
      <c r="AX34" s="17">
        <v>367.5</v>
      </c>
      <c r="AY34" s="17">
        <v>0.57730000000000004</v>
      </c>
      <c r="AZ34" s="17">
        <v>1.5820000000000001</v>
      </c>
      <c r="BA34" s="17">
        <v>4.7</v>
      </c>
      <c r="BB34" s="17">
        <v>30.94</v>
      </c>
      <c r="BC34" s="17">
        <v>0.11260000000000001</v>
      </c>
      <c r="BD34" s="17">
        <v>5.4300000000000001E-2</v>
      </c>
      <c r="BE34" s="17">
        <v>14.83</v>
      </c>
      <c r="BF34" s="17"/>
      <c r="BG34" s="17"/>
      <c r="BH34" s="17"/>
      <c r="BI34" s="17">
        <v>1.5169999999999999</v>
      </c>
      <c r="BJ34" s="17"/>
      <c r="BK34" s="17"/>
      <c r="BL34" s="17"/>
      <c r="BM34" s="17"/>
      <c r="BN34" s="19"/>
      <c r="BO34" s="34">
        <f t="shared" si="33"/>
        <v>367.5</v>
      </c>
      <c r="BP34">
        <f t="shared" si="34"/>
        <v>367500</v>
      </c>
    </row>
    <row r="35" spans="1:99" x14ac:dyDescent="0.2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1" t="s">
        <v>310</v>
      </c>
      <c r="AJ35" s="21"/>
      <c r="AK35" s="21"/>
      <c r="AL35" s="21">
        <v>12000</v>
      </c>
      <c r="AM35" s="21"/>
      <c r="AN35" s="21">
        <v>9600</v>
      </c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2"/>
      <c r="BE35" s="21"/>
      <c r="BF35" s="21">
        <v>85</v>
      </c>
      <c r="BG35" s="21">
        <v>0.46</v>
      </c>
      <c r="BH35" s="21">
        <v>1.7000000000000001E-2</v>
      </c>
      <c r="BI35" s="21"/>
      <c r="BJ35" s="21">
        <v>5.2999999999999999E-2</v>
      </c>
      <c r="BK35" s="21">
        <v>63</v>
      </c>
      <c r="BL35" s="21"/>
      <c r="BM35" s="21"/>
      <c r="BN35" s="14">
        <v>3.5000000000000003E-2</v>
      </c>
      <c r="BO35" s="34">
        <f t="shared" si="33"/>
        <v>0</v>
      </c>
      <c r="BP35">
        <f t="shared" si="34"/>
        <v>0</v>
      </c>
    </row>
    <row r="36" spans="1:99" x14ac:dyDescent="0.2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8" t="s">
        <v>311</v>
      </c>
      <c r="AJ36" s="12">
        <f>AJ33/AJ34*100</f>
        <v>104.44126701242115</v>
      </c>
      <c r="AK36" s="12">
        <f>AK33/AK34*100</f>
        <v>83.603677630857291</v>
      </c>
      <c r="AL36" s="12"/>
      <c r="AM36" s="12">
        <f>AM33/AM34*100</f>
        <v>109.19968153928122</v>
      </c>
      <c r="AN36" s="12"/>
      <c r="AO36" s="12">
        <f>AO33/AO34*100</f>
        <v>107.92158678081591</v>
      </c>
      <c r="AP36" s="12">
        <f>AP33/AP34*100</f>
        <v>105.62330496205445</v>
      </c>
      <c r="AQ36" s="12"/>
      <c r="AR36" s="12"/>
      <c r="AS36" s="12"/>
      <c r="AT36" s="12">
        <f t="shared" ref="AT36:BC36" si="65">AT33/AT34*100</f>
        <v>40.213827976443099</v>
      </c>
      <c r="AU36" s="12">
        <f t="shared" si="65"/>
        <v>52.588030979831245</v>
      </c>
      <c r="AV36" s="12">
        <f t="shared" si="65"/>
        <v>65.159583847151623</v>
      </c>
      <c r="AW36" s="12">
        <f t="shared" si="65"/>
        <v>101.95268264860169</v>
      </c>
      <c r="AX36" s="12">
        <f t="shared" si="65"/>
        <v>90.556803706122196</v>
      </c>
      <c r="AY36" s="12">
        <f t="shared" si="65"/>
        <v>95.882583183227624</v>
      </c>
      <c r="AZ36" s="12">
        <f t="shared" si="65"/>
        <v>96.002940111318466</v>
      </c>
      <c r="BA36" s="12">
        <f t="shared" si="65"/>
        <v>73.022052977847807</v>
      </c>
      <c r="BB36" s="12">
        <f t="shared" si="65"/>
        <v>103.88042518910608</v>
      </c>
      <c r="BC36" s="12">
        <f t="shared" si="65"/>
        <v>126.03235244834978</v>
      </c>
      <c r="BD36" s="12">
        <f>BD33/BD34*100</f>
        <v>123.59352054092309</v>
      </c>
      <c r="BE36" s="12">
        <f>BE33/BE34*100</f>
        <v>97.080667014091375</v>
      </c>
      <c r="BF36" s="20"/>
      <c r="BG36" s="20"/>
      <c r="BH36" s="20"/>
      <c r="BI36" s="12">
        <f>BI33/BI34*100</f>
        <v>99.096961481221911</v>
      </c>
      <c r="BJ36" s="20"/>
      <c r="BK36" s="20"/>
      <c r="BL36" s="20"/>
      <c r="BM36" s="20"/>
      <c r="BN36" s="23"/>
      <c r="BO36" s="34">
        <f t="shared" si="33"/>
        <v>90.556803706122196</v>
      </c>
      <c r="BP36">
        <f t="shared" si="34"/>
        <v>90556.803706122198</v>
      </c>
      <c r="BS36" s="51" t="s">
        <v>321</v>
      </c>
      <c r="BT36" s="50"/>
      <c r="BU36" s="50"/>
      <c r="BV36" s="50"/>
      <c r="BW36" s="50"/>
      <c r="BX36" s="50"/>
      <c r="BY36" s="50"/>
      <c r="BZ36" s="50"/>
      <c r="CA36" s="50"/>
      <c r="CC36" s="51" t="s">
        <v>323</v>
      </c>
      <c r="CD36" s="50"/>
      <c r="CE36" s="50"/>
      <c r="CF36" s="50"/>
      <c r="CG36" s="50"/>
      <c r="CH36" s="50"/>
      <c r="CI36" s="50"/>
      <c r="CJ36" s="50"/>
      <c r="CK36" s="50"/>
      <c r="CM36" s="51" t="s">
        <v>324</v>
      </c>
      <c r="CN36" s="50"/>
      <c r="CO36" s="50"/>
      <c r="CP36" s="50"/>
      <c r="CQ36" s="50"/>
      <c r="CR36" s="50"/>
      <c r="CS36" s="50"/>
      <c r="CT36" s="50"/>
      <c r="CU36" s="50"/>
    </row>
    <row r="37" spans="1:99" x14ac:dyDescent="0.2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BO37" s="34">
        <f t="shared" si="33"/>
        <v>0</v>
      </c>
      <c r="BP37">
        <f t="shared" si="34"/>
        <v>0</v>
      </c>
      <c r="BU37" s="28"/>
      <c r="BV37" s="49" t="s">
        <v>325</v>
      </c>
      <c r="BW37" s="49"/>
      <c r="BX37" s="49"/>
      <c r="BY37" s="49" t="s">
        <v>317</v>
      </c>
      <c r="BZ37" s="49"/>
      <c r="CA37" s="49"/>
      <c r="CE37" s="28"/>
      <c r="CF37" s="49" t="s">
        <v>325</v>
      </c>
      <c r="CG37" s="49"/>
      <c r="CH37" s="49"/>
      <c r="CI37" s="49" t="s">
        <v>317</v>
      </c>
      <c r="CJ37" s="49"/>
      <c r="CK37" s="49"/>
      <c r="CO37" s="28"/>
      <c r="CP37" s="49" t="s">
        <v>325</v>
      </c>
      <c r="CQ37" s="49"/>
      <c r="CR37" s="49"/>
      <c r="CS37" s="49" t="s">
        <v>317</v>
      </c>
      <c r="CT37" s="49"/>
      <c r="CU37" s="49"/>
    </row>
    <row r="38" spans="1:99" x14ac:dyDescent="0.2">
      <c r="A38" t="s">
        <v>83</v>
      </c>
      <c r="B38" s="4">
        <v>0.18740000000000001</v>
      </c>
      <c r="C38" s="4">
        <v>20</v>
      </c>
      <c r="D38" s="1">
        <v>0.54658203963178997</v>
      </c>
      <c r="E38" s="1">
        <v>37.124345609335272</v>
      </c>
      <c r="F38" s="1">
        <v>30.652786862352428</v>
      </c>
      <c r="G38" s="1">
        <v>104.62237564583707</v>
      </c>
      <c r="H38" s="1">
        <v>52.439301703172212</v>
      </c>
      <c r="I38" s="1">
        <v>653.76605078543423</v>
      </c>
      <c r="J38" s="1">
        <v>210.76287800655894</v>
      </c>
      <c r="K38" s="1">
        <v>5.2554094347159019E-2</v>
      </c>
      <c r="L38" s="1">
        <v>7.0111606454320334</v>
      </c>
      <c r="M38" s="1">
        <v>-5.5482207593578158E-2</v>
      </c>
      <c r="N38" s="1">
        <v>43.396866372198311</v>
      </c>
      <c r="O38" s="1">
        <v>0.18954139209680101</v>
      </c>
      <c r="P38" s="1">
        <v>0.34086701272537751</v>
      </c>
      <c r="Q38" s="1">
        <v>148.05216852842597</v>
      </c>
      <c r="R38" s="1">
        <v>598.00595849144804</v>
      </c>
      <c r="S38" s="1">
        <v>6.076750657933469E-2</v>
      </c>
      <c r="T38" s="1">
        <v>1.2512327774812384</v>
      </c>
      <c r="U38" s="1">
        <v>36.37061076966738</v>
      </c>
      <c r="V38" s="1">
        <v>233.52530828166886</v>
      </c>
      <c r="W38" s="1">
        <v>0.18491107645303537</v>
      </c>
      <c r="X38" s="1">
        <v>1.9041410596909929E-2</v>
      </c>
      <c r="Y38" s="1">
        <v>37.371295218209887</v>
      </c>
      <c r="Z38" s="1">
        <v>42.03444727953196</v>
      </c>
      <c r="AA38" s="1">
        <v>30.53781314272938</v>
      </c>
      <c r="AB38" s="1">
        <v>1.8106582841008384E-2</v>
      </c>
      <c r="AC38" s="1">
        <v>0.10505218048697602</v>
      </c>
      <c r="AD38" s="1">
        <v>0.61871890029415066</v>
      </c>
      <c r="AE38" s="1">
        <v>2.4341054066531909</v>
      </c>
      <c r="AF38" s="1">
        <v>9.3490502266438361E-2</v>
      </c>
      <c r="AG38" s="1">
        <v>0.28118392274390341</v>
      </c>
      <c r="AH38" s="1">
        <v>4.7035149695531173E-3</v>
      </c>
      <c r="AJ38">
        <f t="shared" si="38"/>
        <v>57.267300683854671</v>
      </c>
      <c r="AK38">
        <f t="shared" si="39"/>
        <v>3955.5073076133544</v>
      </c>
      <c r="AL38">
        <f t="shared" si="40"/>
        <v>3268.2599132164823</v>
      </c>
      <c r="AM38">
        <f t="shared" si="41"/>
        <v>11162.683411969087</v>
      </c>
      <c r="AN38">
        <f t="shared" si="42"/>
        <v>5584.2582552240629</v>
      </c>
      <c r="AO38">
        <f t="shared" si="43"/>
        <v>69754.989217534254</v>
      </c>
      <c r="AP38">
        <f t="shared" si="44"/>
        <v>22481.13168715877</v>
      </c>
      <c r="AQ38">
        <f t="shared" si="45"/>
        <v>5.5844625869681757</v>
      </c>
      <c r="AR38">
        <f t="shared" si="46"/>
        <v>0.76178823017563169</v>
      </c>
      <c r="AS38">
        <f t="shared" ref="AS38:AS69" si="66">(M38-AVERAGE(M$4:M$23))*$C38*0.001/$B38</f>
        <v>1.7020305989690206E-3</v>
      </c>
      <c r="AT38">
        <f t="shared" ref="AT38:AT69" si="67">(N38-AVERAGE(N$4:N$23))*$C38*0.001/$B38</f>
        <v>2.4770298789022118</v>
      </c>
      <c r="AU38">
        <f t="shared" ref="AU38:AU69" si="68">(O38-AVERAGE(O$4:O$23))*$C38*0.001/$B38</f>
        <v>1.6185329278965564E-2</v>
      </c>
      <c r="AV38">
        <f t="shared" ref="AV38:AV69" si="69">(P38-AVERAGE(P$4:P$23))*$C38*0.001/$B38</f>
        <v>-0.25868770948615849</v>
      </c>
      <c r="AW38">
        <f t="shared" ref="AW38:AW69" si="70">(Q38-AVERAGE(Q$4:Q$23))*$C38*0.001/$B38</f>
        <v>15.768785179963553</v>
      </c>
      <c r="AX38" s="10">
        <f t="shared" ref="AX38:AX69" si="71">(R38-AVERAGE(R$4:R$23))*$C38*0.001/$B38</f>
        <v>61.76497274499755</v>
      </c>
      <c r="AY38">
        <f t="shared" si="48"/>
        <v>3.1411100984044429E-3</v>
      </c>
      <c r="AZ38">
        <f t="shared" si="49"/>
        <v>5.4018655786756242E-2</v>
      </c>
      <c r="BA38">
        <f t="shared" si="50"/>
        <v>2.4401649666820546</v>
      </c>
      <c r="BB38">
        <f t="shared" si="51"/>
        <v>24.515512129639667</v>
      </c>
      <c r="BC38">
        <f t="shared" si="52"/>
        <v>1.6491949586175274E-2</v>
      </c>
      <c r="BD38">
        <f t="shared" si="53"/>
        <v>-2.3766988609193276E-3</v>
      </c>
      <c r="BE38">
        <f t="shared" si="54"/>
        <v>3.9780254606919367</v>
      </c>
      <c r="BF38">
        <f t="shared" si="55"/>
        <v>4.4415436492627904</v>
      </c>
      <c r="BG38">
        <f t="shared" si="56"/>
        <v>3.2514723008133948</v>
      </c>
      <c r="BH38">
        <f t="shared" si="57"/>
        <v>1.0967928827498136E-3</v>
      </c>
      <c r="BI38">
        <f t="shared" si="58"/>
        <v>8.7713127161609169E-3</v>
      </c>
      <c r="BJ38">
        <f t="shared" si="59"/>
        <v>6.380133906132858E-2</v>
      </c>
      <c r="BK38">
        <f t="shared" si="60"/>
        <v>0.23283538185480315</v>
      </c>
      <c r="BL38">
        <f t="shared" si="61"/>
        <v>8.1045486472503363E-3</v>
      </c>
      <c r="BM38">
        <f t="shared" si="62"/>
        <v>2.4406547725961101E-2</v>
      </c>
      <c r="BN38">
        <f t="shared" si="63"/>
        <v>-1.4857755021687631E-3</v>
      </c>
      <c r="BO38" s="34">
        <f t="shared" si="33"/>
        <v>61.76497274499755</v>
      </c>
      <c r="BP38">
        <f t="shared" si="34"/>
        <v>61764.972744997547</v>
      </c>
      <c r="BQ38">
        <f>(B38*BP38)/1000</f>
        <v>11.57475589241254</v>
      </c>
      <c r="BS38" s="28" t="s">
        <v>316</v>
      </c>
      <c r="BT38" s="28" t="s">
        <v>325</v>
      </c>
      <c r="BU38" s="28" t="s">
        <v>317</v>
      </c>
      <c r="BV38" s="28" t="s">
        <v>318</v>
      </c>
      <c r="BW38" s="28" t="s">
        <v>319</v>
      </c>
      <c r="BX38" s="28" t="s">
        <v>320</v>
      </c>
      <c r="BY38" s="28" t="s">
        <v>318</v>
      </c>
      <c r="BZ38" s="28" t="s">
        <v>319</v>
      </c>
      <c r="CA38" s="28" t="s">
        <v>320</v>
      </c>
      <c r="CC38" s="28" t="s">
        <v>316</v>
      </c>
      <c r="CD38" s="28" t="s">
        <v>325</v>
      </c>
      <c r="CE38" s="28" t="s">
        <v>317</v>
      </c>
      <c r="CF38" s="28" t="s">
        <v>318</v>
      </c>
      <c r="CG38" s="28" t="s">
        <v>319</v>
      </c>
      <c r="CH38" s="28" t="s">
        <v>320</v>
      </c>
      <c r="CI38" s="28" t="s">
        <v>318</v>
      </c>
      <c r="CJ38" s="28" t="s">
        <v>319</v>
      </c>
      <c r="CK38" s="28" t="s">
        <v>320</v>
      </c>
      <c r="CM38" s="28" t="s">
        <v>316</v>
      </c>
      <c r="CN38" s="28" t="s">
        <v>325</v>
      </c>
      <c r="CO38" s="28" t="s">
        <v>317</v>
      </c>
      <c r="CP38" s="28" t="s">
        <v>318</v>
      </c>
      <c r="CQ38" s="28" t="s">
        <v>319</v>
      </c>
      <c r="CR38" s="28" t="s">
        <v>320</v>
      </c>
      <c r="CS38" s="28" t="s">
        <v>318</v>
      </c>
      <c r="CT38" s="28" t="s">
        <v>319</v>
      </c>
      <c r="CU38" s="28" t="s">
        <v>320</v>
      </c>
    </row>
    <row r="39" spans="1:99" x14ac:dyDescent="0.2">
      <c r="A39" t="s">
        <v>84</v>
      </c>
      <c r="B39" s="4">
        <v>0.19980000000000001</v>
      </c>
      <c r="C39" s="4">
        <v>20</v>
      </c>
      <c r="D39" s="1">
        <v>0.59352973129275</v>
      </c>
      <c r="E39" s="1">
        <v>49.240631413740779</v>
      </c>
      <c r="F39" s="1">
        <v>35.936992501199356</v>
      </c>
      <c r="G39" s="1">
        <v>108.48007020877928</v>
      </c>
      <c r="H39" s="1">
        <v>55.609955929600545</v>
      </c>
      <c r="I39" s="1">
        <v>726.92319607573211</v>
      </c>
      <c r="J39" s="1">
        <v>217.97598940350076</v>
      </c>
      <c r="K39" s="1">
        <v>5.3720363136757793E-2</v>
      </c>
      <c r="L39" s="1">
        <v>8.759963224302469</v>
      </c>
      <c r="M39" s="1">
        <v>-0.26660546049866685</v>
      </c>
      <c r="N39" s="1">
        <v>31.406095070372093</v>
      </c>
      <c r="O39" s="1">
        <v>0.20064244454926056</v>
      </c>
      <c r="P39" s="1">
        <v>1.0625364422244583</v>
      </c>
      <c r="Q39" s="1">
        <v>183.91825557290221</v>
      </c>
      <c r="R39" s="1">
        <v>708.27805964792742</v>
      </c>
      <c r="S39" s="1">
        <v>8.2520803257518552E-2</v>
      </c>
      <c r="T39" s="1">
        <v>1.077394287756442</v>
      </c>
      <c r="U39" s="1">
        <v>39.092411195120448</v>
      </c>
      <c r="V39" s="1">
        <v>277.70266278674666</v>
      </c>
      <c r="W39" s="1">
        <v>9.5922603413823596E-2</v>
      </c>
      <c r="X39" s="1">
        <v>7.4753105019033247E-2</v>
      </c>
      <c r="Y39" s="1">
        <v>40.638948945493709</v>
      </c>
      <c r="Z39" s="1">
        <v>43.644785271871719</v>
      </c>
      <c r="AA39" s="1">
        <v>36.199377577970374</v>
      </c>
      <c r="AB39" s="1">
        <v>9.2117781735003203E-3</v>
      </c>
      <c r="AC39" s="1">
        <v>0.12534020243122124</v>
      </c>
      <c r="AD39" s="1">
        <v>1.0882561936761335</v>
      </c>
      <c r="AE39" s="1">
        <v>2.0608692159957309</v>
      </c>
      <c r="AF39" s="1">
        <v>9.820247677002833E-2</v>
      </c>
      <c r="AG39" s="1">
        <v>0.21501354799208011</v>
      </c>
      <c r="AH39" s="1">
        <v>4.0941553580306203E-3</v>
      </c>
      <c r="AJ39">
        <f t="shared" si="38"/>
        <v>58.412642549417242</v>
      </c>
      <c r="AK39">
        <f t="shared" si="39"/>
        <v>4922.8617894637282</v>
      </c>
      <c r="AL39">
        <f t="shared" si="40"/>
        <v>3594.3744770455833</v>
      </c>
      <c r="AM39">
        <f t="shared" si="41"/>
        <v>10856.059873182438</v>
      </c>
      <c r="AN39">
        <f t="shared" si="42"/>
        <v>5555.0704782660468</v>
      </c>
      <c r="AO39">
        <f t="shared" si="43"/>
        <v>72748.888314173557</v>
      </c>
      <c r="AP39">
        <f t="shared" si="44"/>
        <v>21807.939470031979</v>
      </c>
      <c r="AQ39">
        <f t="shared" si="45"/>
        <v>5.3546229458949526</v>
      </c>
      <c r="AR39">
        <f t="shared" si="46"/>
        <v>0.88956539495656706</v>
      </c>
      <c r="AS39">
        <f t="shared" si="66"/>
        <v>-1.953705967895385E-2</v>
      </c>
      <c r="AT39">
        <f t="shared" si="67"/>
        <v>1.1230228892379888</v>
      </c>
      <c r="AU39">
        <f t="shared" si="68"/>
        <v>1.6292050830467156E-2</v>
      </c>
      <c r="AV39">
        <f t="shared" si="69"/>
        <v>-0.17039383467329572</v>
      </c>
      <c r="AW39">
        <f t="shared" si="70"/>
        <v>18.380340758832308</v>
      </c>
      <c r="AX39" s="10">
        <f t="shared" si="71"/>
        <v>68.969959537247902</v>
      </c>
      <c r="AY39">
        <f t="shared" si="48"/>
        <v>5.1236735035268752E-3</v>
      </c>
      <c r="AZ39">
        <f t="shared" si="49"/>
        <v>3.3264896396107059E-2</v>
      </c>
      <c r="BA39">
        <f t="shared" si="50"/>
        <v>2.5611757921185108</v>
      </c>
      <c r="BB39">
        <f t="shared" si="51"/>
        <v>27.416186502482631</v>
      </c>
      <c r="BC39">
        <f t="shared" si="52"/>
        <v>6.5606701284535076E-3</v>
      </c>
      <c r="BD39">
        <f t="shared" si="53"/>
        <v>3.3475501596906122E-3</v>
      </c>
      <c r="BE39">
        <f t="shared" si="54"/>
        <v>4.0582334628595866</v>
      </c>
      <c r="BF39">
        <f t="shared" si="55"/>
        <v>4.327087285879089</v>
      </c>
      <c r="BG39">
        <f t="shared" si="56"/>
        <v>3.6164023917780281</v>
      </c>
      <c r="BH39">
        <f t="shared" si="57"/>
        <v>1.3835281720297191E-4</v>
      </c>
      <c r="BI39">
        <f t="shared" si="58"/>
        <v>1.0257779989456758E-2</v>
      </c>
      <c r="BJ39">
        <f t="shared" si="59"/>
        <v>0.10684242646512827</v>
      </c>
      <c r="BK39">
        <f t="shared" si="60"/>
        <v>0.1810241578900946</v>
      </c>
      <c r="BL39">
        <f t="shared" si="61"/>
        <v>8.0732327655981592E-3</v>
      </c>
      <c r="BM39">
        <f t="shared" si="62"/>
        <v>1.626816590995318E-2</v>
      </c>
      <c r="BN39">
        <f t="shared" si="63"/>
        <v>-1.4545621688532341E-3</v>
      </c>
      <c r="BO39" s="34">
        <f t="shared" si="33"/>
        <v>68.969959537247902</v>
      </c>
      <c r="BP39">
        <f t="shared" si="34"/>
        <v>68969.959537247909</v>
      </c>
      <c r="BQ39">
        <f t="shared" ref="BQ39:BQ102" si="72">(B39*BP39)/1000</f>
        <v>13.780197915542132</v>
      </c>
      <c r="BS39">
        <v>0</v>
      </c>
      <c r="BT39">
        <f>BQ38</f>
        <v>11.57475589241254</v>
      </c>
      <c r="BU39">
        <f>BQ68</f>
        <v>46.192173354715258</v>
      </c>
      <c r="BV39">
        <f>AVERAGE(BT39:BT41)</f>
        <v>12.064558268104564</v>
      </c>
      <c r="BW39">
        <f>STDEVA(BU39:BU41)</f>
        <v>20.973376173645285</v>
      </c>
      <c r="BX39">
        <f>BW39/SQRT(3)</f>
        <v>12.108984379669389</v>
      </c>
      <c r="BY39">
        <f>AVERAGE(BU39:BU41)</f>
        <v>39.47861606413715</v>
      </c>
      <c r="BZ39">
        <f>STDEVA(BU39:BU41)</f>
        <v>20.973376173645285</v>
      </c>
      <c r="CA39">
        <f>BZ39/SQRT(3)</f>
        <v>12.108984379669389</v>
      </c>
      <c r="CC39">
        <v>0</v>
      </c>
      <c r="CD39">
        <f t="shared" ref="CD39:CD47" si="73">BQ98</f>
        <v>12.325433043464963</v>
      </c>
      <c r="CE39">
        <f>BQ128</f>
        <v>29.668851227715493</v>
      </c>
      <c r="CF39">
        <f>AVERAGE(CD39:CD41)</f>
        <v>11.203601776163941</v>
      </c>
      <c r="CG39">
        <f>STDEVA(CD39:CD41)</f>
        <v>1.4474439969504342</v>
      </c>
      <c r="CH39">
        <f>CG39/SQRT(3)</f>
        <v>0.83568218127624116</v>
      </c>
      <c r="CI39">
        <f>AVERAGE(CE39:CE41)</f>
        <v>25.697247037404765</v>
      </c>
      <c r="CJ39">
        <f>STDEVA(CE39:CE41)</f>
        <v>3.5860939095250473</v>
      </c>
      <c r="CK39">
        <f>CJ39/SQRT(3)</f>
        <v>2.0704322840035636</v>
      </c>
      <c r="CM39">
        <v>0</v>
      </c>
      <c r="CN39">
        <f>BQ158</f>
        <v>10.10689588218488</v>
      </c>
      <c r="CO39">
        <f>BQ188</f>
        <v>24.335368879676849</v>
      </c>
      <c r="CP39">
        <f>AVERAGE(CN39:CN41)</f>
        <v>10.531414013461294</v>
      </c>
      <c r="CQ39">
        <f>STDEVA(CN39:CN41)</f>
        <v>0.94489241000843882</v>
      </c>
      <c r="CR39">
        <f>CQ39/SQRT(3)</f>
        <v>0.54553388727360641</v>
      </c>
      <c r="CS39">
        <f>AVERAGE(CO39:CO41)</f>
        <v>21.306968089815605</v>
      </c>
      <c r="CT39">
        <f>STDEVA(CO39:CO41)</f>
        <v>4.0032840979844435</v>
      </c>
      <c r="CU39">
        <f>CT39/SQRT(3)</f>
        <v>2.311297151613867</v>
      </c>
    </row>
    <row r="40" spans="1:99" x14ac:dyDescent="0.2">
      <c r="A40" t="s">
        <v>85</v>
      </c>
      <c r="B40" s="4">
        <v>0.18390000000000001</v>
      </c>
      <c r="C40" s="4">
        <v>20</v>
      </c>
      <c r="D40" s="1">
        <v>0.5283447524472481</v>
      </c>
      <c r="E40" s="1">
        <v>32.507028083448624</v>
      </c>
      <c r="F40" s="1">
        <v>30.086189915370721</v>
      </c>
      <c r="G40" s="1">
        <v>89.673539454278355</v>
      </c>
      <c r="H40" s="1">
        <v>46.835741352115235</v>
      </c>
      <c r="I40" s="1">
        <v>671.40828337658934</v>
      </c>
      <c r="J40" s="1">
        <v>197.79594541062556</v>
      </c>
      <c r="K40" s="1">
        <v>4.9457169311070942E-2</v>
      </c>
      <c r="L40" s="1">
        <v>5.4536860930347837</v>
      </c>
      <c r="M40" s="1">
        <v>1.0652049520297215E-2</v>
      </c>
      <c r="N40" s="1">
        <v>28.447783865506644</v>
      </c>
      <c r="O40" s="1">
        <v>0.17762078554355032</v>
      </c>
      <c r="P40" s="1">
        <v>0.21863077723756655</v>
      </c>
      <c r="Q40" s="1">
        <v>155.42988260286219</v>
      </c>
      <c r="R40" s="1">
        <v>561.20421368877192</v>
      </c>
      <c r="S40" s="1">
        <v>4.4803251821157922E-2</v>
      </c>
      <c r="T40" s="1">
        <v>0.55638852366304847</v>
      </c>
      <c r="U40" s="1">
        <v>31.638174390161165</v>
      </c>
      <c r="V40" s="1">
        <v>235.73042777782459</v>
      </c>
      <c r="W40" s="1">
        <v>0.15461501489900609</v>
      </c>
      <c r="X40" s="1">
        <v>2.2557238643986538E-2</v>
      </c>
      <c r="Y40" s="1">
        <v>31.200668384940982</v>
      </c>
      <c r="Z40" s="1">
        <v>37.06767361893516</v>
      </c>
      <c r="AA40" s="1">
        <v>29.370457662642373</v>
      </c>
      <c r="AB40" s="1">
        <v>-4.1999743015390736E-3</v>
      </c>
      <c r="AC40" s="1">
        <v>0.13841058854461952</v>
      </c>
      <c r="AD40" s="1">
        <v>0.55556518177683878</v>
      </c>
      <c r="AE40" s="1">
        <v>2.4607033282999926</v>
      </c>
      <c r="AF40" s="1">
        <v>7.6664898102813017E-2</v>
      </c>
      <c r="AG40" s="1">
        <v>0.37463942539964207</v>
      </c>
      <c r="AH40" s="1">
        <v>4.2502944429387542E-3</v>
      </c>
      <c r="AJ40">
        <f t="shared" si="38"/>
        <v>56.37382492911108</v>
      </c>
      <c r="AK40">
        <f t="shared" si="39"/>
        <v>3528.6335993964635</v>
      </c>
      <c r="AL40">
        <f t="shared" si="40"/>
        <v>3268.8415921540764</v>
      </c>
      <c r="AM40">
        <f t="shared" si="41"/>
        <v>9749.3754625983274</v>
      </c>
      <c r="AN40">
        <f t="shared" si="42"/>
        <v>5081.1244698632399</v>
      </c>
      <c r="AO40">
        <f t="shared" si="43"/>
        <v>73001.248674219809</v>
      </c>
      <c r="AP40">
        <f t="shared" si="44"/>
        <v>21498.778826834612</v>
      </c>
      <c r="AQ40">
        <f t="shared" si="45"/>
        <v>5.353941207591487</v>
      </c>
      <c r="AR40">
        <f t="shared" si="46"/>
        <v>0.60690387866758233</v>
      </c>
      <c r="AS40">
        <f t="shared" si="66"/>
        <v>8.9268389153034367E-3</v>
      </c>
      <c r="AT40">
        <f t="shared" si="67"/>
        <v>0.89838906564677079</v>
      </c>
      <c r="AU40">
        <f t="shared" si="68"/>
        <v>1.5196947122420517E-2</v>
      </c>
      <c r="AV40">
        <f t="shared" si="69"/>
        <v>-0.27690484756640737</v>
      </c>
      <c r="AW40">
        <f t="shared" si="70"/>
        <v>16.871259511766691</v>
      </c>
      <c r="AX40" s="10">
        <f t="shared" si="71"/>
        <v>58.938123960625461</v>
      </c>
      <c r="AY40">
        <f t="shared" si="48"/>
        <v>1.4647033022156459E-3</v>
      </c>
      <c r="AZ40">
        <f t="shared" si="49"/>
        <v>-2.0520875377518646E-2</v>
      </c>
      <c r="BA40">
        <f t="shared" si="50"/>
        <v>1.9719314147150233</v>
      </c>
      <c r="BB40">
        <f t="shared" si="51"/>
        <v>25.221910619997765</v>
      </c>
      <c r="BC40">
        <f t="shared" si="52"/>
        <v>1.3510984890531054E-2</v>
      </c>
      <c r="BD40">
        <f t="shared" si="53"/>
        <v>-2.0395693615810214E-3</v>
      </c>
      <c r="BE40">
        <f t="shared" si="54"/>
        <v>3.3826505419700421</v>
      </c>
      <c r="BF40">
        <f t="shared" si="55"/>
        <v>3.9859152075035942</v>
      </c>
      <c r="BG40">
        <f t="shared" si="56"/>
        <v>3.1863991276274608</v>
      </c>
      <c r="BH40">
        <f t="shared" si="57"/>
        <v>-1.3082770887636438E-3</v>
      </c>
      <c r="BI40">
        <f t="shared" si="58"/>
        <v>1.2566134661019171E-2</v>
      </c>
      <c r="BJ40">
        <f t="shared" si="59"/>
        <v>5.8147344044299817E-2</v>
      </c>
      <c r="BK40">
        <f t="shared" si="60"/>
        <v>0.24015937461950052</v>
      </c>
      <c r="BL40">
        <f t="shared" si="61"/>
        <v>6.4289305776085168E-3</v>
      </c>
      <c r="BM40">
        <f t="shared" si="62"/>
        <v>3.5034785736595346E-2</v>
      </c>
      <c r="BN40">
        <f t="shared" si="63"/>
        <v>-1.5633427930327E-3</v>
      </c>
      <c r="BO40" s="34">
        <f t="shared" si="33"/>
        <v>58.938123960625461</v>
      </c>
      <c r="BP40">
        <f t="shared" si="34"/>
        <v>58938.12396062546</v>
      </c>
      <c r="BQ40">
        <f t="shared" si="72"/>
        <v>10.838720996359022</v>
      </c>
      <c r="BS40">
        <v>0</v>
      </c>
      <c r="BT40">
        <f t="shared" ref="BT40:BT68" si="74">BQ39</f>
        <v>13.780197915542132</v>
      </c>
      <c r="BU40">
        <f t="shared" ref="BU40:BU68" si="75">BQ69</f>
        <v>56.273229914177683</v>
      </c>
      <c r="CC40">
        <v>0</v>
      </c>
      <c r="CD40">
        <f t="shared" si="73"/>
        <v>11.715633056431903</v>
      </c>
      <c r="CE40">
        <f t="shared" ref="CE40:CE68" si="76">BQ129</f>
        <v>22.696634790269016</v>
      </c>
      <c r="CM40">
        <v>0</v>
      </c>
      <c r="CN40">
        <f t="shared" ref="CN40:CN68" si="77">BQ159</f>
        <v>9.8732364451882528</v>
      </c>
      <c r="CO40">
        <f t="shared" ref="CO40:CO68" si="78">BQ189</f>
        <v>22.817313125383745</v>
      </c>
    </row>
    <row r="41" spans="1:99" x14ac:dyDescent="0.2">
      <c r="A41" t="s">
        <v>86</v>
      </c>
      <c r="B41" s="4">
        <v>0.18970000000000001</v>
      </c>
      <c r="C41" s="4">
        <v>20</v>
      </c>
      <c r="D41" s="1">
        <v>0.6015741057592614</v>
      </c>
      <c r="E41" s="1">
        <v>40.778677041727683</v>
      </c>
      <c r="F41" s="1">
        <v>34.504210169118885</v>
      </c>
      <c r="G41" s="1">
        <v>90.827793142585961</v>
      </c>
      <c r="H41" s="1">
        <v>58.199718114355555</v>
      </c>
      <c r="I41" s="1">
        <v>631.46900973749246</v>
      </c>
      <c r="J41" s="1">
        <v>201.23039419005309</v>
      </c>
      <c r="K41" s="1">
        <v>4.9665375801384887E-2</v>
      </c>
      <c r="L41" s="1">
        <v>8.160944767742075</v>
      </c>
      <c r="M41" s="1">
        <v>-0.19751734288704736</v>
      </c>
      <c r="N41" s="1">
        <v>25.567690720950427</v>
      </c>
      <c r="O41" s="1">
        <v>0.20534444954566186</v>
      </c>
      <c r="P41" s="1">
        <v>0.39146830626471701</v>
      </c>
      <c r="Q41" s="1">
        <v>154.3529805257879</v>
      </c>
      <c r="R41" s="1">
        <v>753.02057796920246</v>
      </c>
      <c r="S41" s="1">
        <v>7.4819479695462029E-2</v>
      </c>
      <c r="T41" s="1">
        <v>2.3994758106945091</v>
      </c>
      <c r="U41" s="1">
        <v>40.836844204209207</v>
      </c>
      <c r="V41" s="1">
        <v>256.45165957275481</v>
      </c>
      <c r="W41" s="1">
        <v>0.15426836630279356</v>
      </c>
      <c r="X41" s="1">
        <v>2.680487581293815E-2</v>
      </c>
      <c r="Y41" s="1">
        <v>31.722383615701446</v>
      </c>
      <c r="Z41" s="1">
        <v>37.902506804365288</v>
      </c>
      <c r="AA41" s="1">
        <v>32.254795705297482</v>
      </c>
      <c r="AB41" s="1">
        <v>1.5413185407105409E-3</v>
      </c>
      <c r="AC41" s="1">
        <v>7.3290250722120587E-2</v>
      </c>
      <c r="AD41" s="1">
        <v>0.53009118932129362</v>
      </c>
      <c r="AE41" s="1">
        <v>1.9037896603029711</v>
      </c>
      <c r="AF41" s="1">
        <v>7.6445411145863104E-2</v>
      </c>
      <c r="AG41" s="1">
        <v>0.17782047241811319</v>
      </c>
      <c r="AH41" s="1">
        <v>3.6133863848701341E-3</v>
      </c>
      <c r="AJ41">
        <f t="shared" si="38"/>
        <v>62.370761574611457</v>
      </c>
      <c r="AK41">
        <f t="shared" si="39"/>
        <v>4292.8239224807112</v>
      </c>
      <c r="AL41">
        <f t="shared" si="40"/>
        <v>3634.6883177232371</v>
      </c>
      <c r="AM41">
        <f t="shared" si="41"/>
        <v>9572.9848251870571</v>
      </c>
      <c r="AN41">
        <f t="shared" si="42"/>
        <v>6123.8709818273919</v>
      </c>
      <c r="AO41">
        <f t="shared" si="43"/>
        <v>66558.482648429548</v>
      </c>
      <c r="AP41">
        <f t="shared" si="44"/>
        <v>21203.55509669708</v>
      </c>
      <c r="AQ41">
        <f t="shared" si="45"/>
        <v>5.212197774814725</v>
      </c>
      <c r="AR41">
        <f t="shared" si="46"/>
        <v>0.87377330933639552</v>
      </c>
      <c r="AS41">
        <f t="shared" si="66"/>
        <v>-1.3293316666434315E-2</v>
      </c>
      <c r="AT41">
        <f t="shared" si="67"/>
        <v>0.56727404470910303</v>
      </c>
      <c r="AU41">
        <f t="shared" si="68"/>
        <v>1.7655202192173768E-2</v>
      </c>
      <c r="AV41">
        <f t="shared" si="69"/>
        <v>-0.25021639898217873</v>
      </c>
      <c r="AW41">
        <f t="shared" si="70"/>
        <v>16.241890261847171</v>
      </c>
      <c r="AX41" s="10">
        <f t="shared" si="71"/>
        <v>77.359242393081871</v>
      </c>
      <c r="AY41">
        <f t="shared" si="48"/>
        <v>4.5845202675990479E-3</v>
      </c>
      <c r="AZ41">
        <f t="shared" si="49"/>
        <v>0.17442254485347145</v>
      </c>
      <c r="BA41">
        <f t="shared" si="50"/>
        <v>2.881452732983941</v>
      </c>
      <c r="BB41">
        <f t="shared" si="51"/>
        <v>26.635392719642557</v>
      </c>
      <c r="BC41">
        <f t="shared" si="52"/>
        <v>1.3061345015521406E-2</v>
      </c>
      <c r="BD41">
        <f t="shared" si="53"/>
        <v>-1.5293835646585006E-3</v>
      </c>
      <c r="BE41">
        <f t="shared" si="54"/>
        <v>3.3342316251107018</v>
      </c>
      <c r="BF41">
        <f t="shared" si="55"/>
        <v>3.9520636287217368</v>
      </c>
      <c r="BG41">
        <f t="shared" si="56"/>
        <v>3.3930709563721253</v>
      </c>
      <c r="BH41">
        <f t="shared" si="57"/>
        <v>-6.6297469572294051E-4</v>
      </c>
      <c r="BI41">
        <f t="shared" si="58"/>
        <v>5.3163173838241817E-3</v>
      </c>
      <c r="BJ41">
        <f t="shared" si="59"/>
        <v>5.3683799265344403E-2</v>
      </c>
      <c r="BK41">
        <f t="shared" si="60"/>
        <v>0.17410140027720458</v>
      </c>
      <c r="BL41">
        <f t="shared" si="61"/>
        <v>6.209228223949436E-3</v>
      </c>
      <c r="BM41">
        <f t="shared" si="62"/>
        <v>1.3213062927408046E-2</v>
      </c>
      <c r="BN41">
        <f t="shared" si="63"/>
        <v>-1.5826932040067787E-3</v>
      </c>
      <c r="BO41" s="34">
        <f t="shared" si="33"/>
        <v>77.359242393081871</v>
      </c>
      <c r="BP41">
        <f t="shared" si="34"/>
        <v>77359.242393081877</v>
      </c>
      <c r="BQ41">
        <f t="shared" si="72"/>
        <v>14.675048281967632</v>
      </c>
      <c r="BS41">
        <v>0</v>
      </c>
      <c r="BT41">
        <f t="shared" si="74"/>
        <v>10.838720996359022</v>
      </c>
      <c r="BU41">
        <f t="shared" si="75"/>
        <v>15.970444923518517</v>
      </c>
      <c r="CC41">
        <v>0</v>
      </c>
      <c r="CD41">
        <f t="shared" si="73"/>
        <v>9.5697392285949547</v>
      </c>
      <c r="CE41">
        <f t="shared" si="76"/>
        <v>24.726255094229781</v>
      </c>
      <c r="CI41">
        <f>AVERAGE(CE42:CE44)</f>
        <v>38.411859943502073</v>
      </c>
      <c r="CM41">
        <v>0</v>
      </c>
      <c r="CN41">
        <f t="shared" si="77"/>
        <v>11.614109713010746</v>
      </c>
      <c r="CO41">
        <f t="shared" si="78"/>
        <v>16.768222264386218</v>
      </c>
      <c r="CS41">
        <f>AVERAGE(CO42:CO44)</f>
        <v>30.25697905227214</v>
      </c>
      <c r="CT41">
        <f>STDEVA(CO42:CO44)</f>
        <v>12.411887740621806</v>
      </c>
      <c r="CU41">
        <f>CT41/SQRT(3)</f>
        <v>7.1660067281994158</v>
      </c>
    </row>
    <row r="42" spans="1:99" x14ac:dyDescent="0.2">
      <c r="A42" t="s">
        <v>87</v>
      </c>
      <c r="B42" s="4">
        <v>0.18779999999999999</v>
      </c>
      <c r="C42" s="4">
        <v>20</v>
      </c>
      <c r="D42" s="1">
        <v>0.56840219415164295</v>
      </c>
      <c r="E42" s="1">
        <v>52.780641330040815</v>
      </c>
      <c r="F42" s="1">
        <v>36.647335080298937</v>
      </c>
      <c r="G42" s="1">
        <v>90.248497581116922</v>
      </c>
      <c r="H42" s="1">
        <v>52.814126444519452</v>
      </c>
      <c r="I42" s="1">
        <v>617.53627199647656</v>
      </c>
      <c r="J42" s="1">
        <v>200.17680630556208</v>
      </c>
      <c r="K42" s="1">
        <v>5.0214286830868426E-2</v>
      </c>
      <c r="L42" s="1">
        <v>11.998600360136104</v>
      </c>
      <c r="M42" s="1">
        <v>-0.18108915020910499</v>
      </c>
      <c r="N42" s="1">
        <v>17.900441843695724</v>
      </c>
      <c r="O42" s="1">
        <v>0.19498881491314043</v>
      </c>
      <c r="P42" s="1">
        <v>0.38407974776666198</v>
      </c>
      <c r="Q42" s="1">
        <v>144.35915856534308</v>
      </c>
      <c r="R42" s="1">
        <v>586.90942861024178</v>
      </c>
      <c r="S42" s="1">
        <v>8.7151598410995665E-2</v>
      </c>
      <c r="T42" s="1">
        <v>1.5984633426322721</v>
      </c>
      <c r="U42" s="1">
        <v>48.849938507850595</v>
      </c>
      <c r="V42" s="1">
        <v>249.42446009504263</v>
      </c>
      <c r="W42" s="1">
        <v>0.1513767735613635</v>
      </c>
      <c r="X42" s="1">
        <v>2.7166387153424027E-2</v>
      </c>
      <c r="Y42" s="1">
        <v>39.749784606463152</v>
      </c>
      <c r="Z42" s="1">
        <v>40.308726050422969</v>
      </c>
      <c r="AA42" s="1">
        <v>31.598653504381463</v>
      </c>
      <c r="AB42" s="1">
        <v>-2.4237270632644489E-3</v>
      </c>
      <c r="AC42" s="1">
        <v>7.7879614982948597E-2</v>
      </c>
      <c r="AD42" s="1">
        <v>0.64747133278627145</v>
      </c>
      <c r="AE42" s="1">
        <v>2.2383492704478578</v>
      </c>
      <c r="AF42" s="1">
        <v>8.9230106932734421E-2</v>
      </c>
      <c r="AG42" s="1">
        <v>0.73244739855294527</v>
      </c>
      <c r="AH42" s="1">
        <v>3.6247027446073511E-3</v>
      </c>
      <c r="AJ42">
        <f t="shared" si="38"/>
        <v>59.469090727110888</v>
      </c>
      <c r="AK42">
        <f t="shared" si="39"/>
        <v>5614.4195093762173</v>
      </c>
      <c r="AL42">
        <f t="shared" si="40"/>
        <v>3899.6958045564384</v>
      </c>
      <c r="AM42">
        <f t="shared" si="41"/>
        <v>9608.1432913131193</v>
      </c>
      <c r="AN42">
        <f t="shared" si="42"/>
        <v>5612.2816392754748</v>
      </c>
      <c r="AO42">
        <f t="shared" si="43"/>
        <v>65748.079891303336</v>
      </c>
      <c r="AP42">
        <f t="shared" si="44"/>
        <v>21305.871374619896</v>
      </c>
      <c r="AQ42">
        <f t="shared" si="45"/>
        <v>5.323387318807371</v>
      </c>
      <c r="AR42">
        <f t="shared" si="46"/>
        <v>1.2913094176197808</v>
      </c>
      <c r="AS42">
        <f t="shared" si="66"/>
        <v>-1.1678265804386273E-2</v>
      </c>
      <c r="AT42">
        <f t="shared" si="67"/>
        <v>-0.24352018777304169</v>
      </c>
      <c r="AU42">
        <f t="shared" si="68"/>
        <v>1.6730985959557697E-2</v>
      </c>
      <c r="AV42">
        <f t="shared" si="69"/>
        <v>-0.25353472873738236</v>
      </c>
      <c r="AW42">
        <f t="shared" si="70"/>
        <v>15.341907047196552</v>
      </c>
      <c r="AX42" s="10">
        <f t="shared" si="71"/>
        <v>60.451678885987313</v>
      </c>
      <c r="AY42">
        <f t="shared" si="48"/>
        <v>5.9442272048680096E-3</v>
      </c>
      <c r="AZ42">
        <f t="shared" si="49"/>
        <v>9.0882361008832763E-2</v>
      </c>
      <c r="BA42">
        <f t="shared" si="50"/>
        <v>3.7639694862613493</v>
      </c>
      <c r="BB42">
        <f t="shared" si="51"/>
        <v>26.1564963224811</v>
      </c>
      <c r="BC42">
        <f t="shared" si="52"/>
        <v>1.2885544699764693E-2</v>
      </c>
      <c r="BD42">
        <f t="shared" si="53"/>
        <v>-1.5063569510436639E-3</v>
      </c>
      <c r="BE42">
        <f t="shared" si="54"/>
        <v>4.2228528173521527</v>
      </c>
      <c r="BF42">
        <f t="shared" si="55"/>
        <v>4.2483006138959905</v>
      </c>
      <c r="BG42">
        <f t="shared" si="56"/>
        <v>3.3575224515733328</v>
      </c>
      <c r="BH42">
        <f t="shared" si="57"/>
        <v>-1.0919446850806264E-3</v>
      </c>
      <c r="BI42">
        <f t="shared" si="58"/>
        <v>5.8588535299680909E-3</v>
      </c>
      <c r="BJ42">
        <f t="shared" si="59"/>
        <v>6.6727473854821043E-2</v>
      </c>
      <c r="BK42">
        <f t="shared" si="60"/>
        <v>0.21149216099831442</v>
      </c>
      <c r="BL42">
        <f t="shared" si="61"/>
        <v>7.6335703398329839E-3</v>
      </c>
      <c r="BM42">
        <f t="shared" si="62"/>
        <v>7.2412441746677048E-2</v>
      </c>
      <c r="BN42">
        <f t="shared" si="63"/>
        <v>-1.5975003919347262E-3</v>
      </c>
      <c r="BO42" s="34">
        <f t="shared" si="33"/>
        <v>60.451678885987313</v>
      </c>
      <c r="BP42">
        <f t="shared" si="34"/>
        <v>60451.678885987312</v>
      </c>
      <c r="BQ42">
        <f t="shared" si="72"/>
        <v>11.352825294788417</v>
      </c>
      <c r="BS42" s="29">
        <v>0</v>
      </c>
      <c r="BT42">
        <f t="shared" si="74"/>
        <v>14.675048281967632</v>
      </c>
      <c r="BU42">
        <f t="shared" si="75"/>
        <v>34.315474616205343</v>
      </c>
      <c r="BY42" s="29"/>
      <c r="CC42">
        <v>1</v>
      </c>
      <c r="CD42">
        <f t="shared" si="73"/>
        <v>12.66563638681879</v>
      </c>
      <c r="CE42">
        <f t="shared" si="76"/>
        <v>46.933947033244593</v>
      </c>
      <c r="CI42" s="29"/>
      <c r="CM42">
        <v>1</v>
      </c>
      <c r="CN42">
        <f t="shared" si="77"/>
        <v>12.054431113685343</v>
      </c>
      <c r="CO42">
        <f t="shared" si="78"/>
        <v>22.806341283294088</v>
      </c>
      <c r="CP42">
        <f>AVERAGE(CN42:CN44)</f>
        <v>13.931692629723685</v>
      </c>
      <c r="CQ42">
        <f>STDEVA(CN42:CN44)</f>
        <v>1.6258766882215325</v>
      </c>
      <c r="CR42">
        <f>CQ42/SQRT(3)</f>
        <v>0.93870034361383914</v>
      </c>
      <c r="CS42" s="29"/>
    </row>
    <row r="43" spans="1:99" x14ac:dyDescent="0.2">
      <c r="A43" t="s">
        <v>88</v>
      </c>
      <c r="B43" s="4">
        <v>0.193</v>
      </c>
      <c r="C43" s="4">
        <v>20</v>
      </c>
      <c r="D43" s="1">
        <v>0.61903130294373654</v>
      </c>
      <c r="E43" s="1">
        <v>31.892300539497285</v>
      </c>
      <c r="F43" s="1">
        <v>36.748387261722009</v>
      </c>
      <c r="G43" s="1">
        <v>104.06446425416959</v>
      </c>
      <c r="H43" s="1">
        <v>52.748639141840101</v>
      </c>
      <c r="I43" s="1">
        <v>724.66499003956051</v>
      </c>
      <c r="J43" s="1">
        <v>211.87993723355098</v>
      </c>
      <c r="K43" s="1">
        <v>5.2427978634831056E-2</v>
      </c>
      <c r="L43" s="1">
        <v>7.90680618257396</v>
      </c>
      <c r="M43" s="1">
        <v>-4.3838926517482571E-2</v>
      </c>
      <c r="N43" s="1">
        <v>24.789815564042289</v>
      </c>
      <c r="O43" s="1">
        <v>0.22830213881530537</v>
      </c>
      <c r="P43" s="1">
        <v>0.84377802592872042</v>
      </c>
      <c r="Q43" s="1">
        <v>151.11542858182676</v>
      </c>
      <c r="R43" s="1">
        <v>649.97589433308258</v>
      </c>
      <c r="S43" s="1">
        <v>7.7072957604629441E-2</v>
      </c>
      <c r="T43" s="1">
        <v>1.6816007441524428</v>
      </c>
      <c r="U43" s="1">
        <v>40.263273901214838</v>
      </c>
      <c r="V43" s="1">
        <v>260.11773373544304</v>
      </c>
      <c r="W43" s="1">
        <v>0.21083478776650963</v>
      </c>
      <c r="X43" s="1">
        <v>1.7644428974221006E-2</v>
      </c>
      <c r="Y43" s="1">
        <v>35.334351064821973</v>
      </c>
      <c r="Z43" s="1">
        <v>40.784974793232379</v>
      </c>
      <c r="AA43" s="1">
        <v>30.158937046702096</v>
      </c>
      <c r="AB43" s="1">
        <v>-3.090091220014953E-3</v>
      </c>
      <c r="AC43" s="1">
        <v>0.10240152627959255</v>
      </c>
      <c r="AD43" s="1">
        <v>0.84745922339414426</v>
      </c>
      <c r="AE43" s="1">
        <v>2.4176712617446623</v>
      </c>
      <c r="AF43" s="1">
        <v>8.688041067063948E-2</v>
      </c>
      <c r="AG43" s="1">
        <v>0.19355507771309172</v>
      </c>
      <c r="AH43" s="1">
        <v>3.7518861179645356E-3</v>
      </c>
      <c r="AJ43">
        <f t="shared" si="38"/>
        <v>63.113354478721746</v>
      </c>
      <c r="AK43">
        <f t="shared" si="39"/>
        <v>3298.5552748703776</v>
      </c>
      <c r="AL43">
        <f t="shared" si="40"/>
        <v>3805.0980089334739</v>
      </c>
      <c r="AM43">
        <f t="shared" si="41"/>
        <v>10780.977427822059</v>
      </c>
      <c r="AN43">
        <f t="shared" si="42"/>
        <v>5454.2836570069812</v>
      </c>
      <c r="AO43">
        <f t="shared" si="43"/>
        <v>75078.050592997126</v>
      </c>
      <c r="AP43">
        <f t="shared" si="44"/>
        <v>21944.586853437275</v>
      </c>
      <c r="AQ43">
        <f t="shared" si="45"/>
        <v>5.4093573810946989</v>
      </c>
      <c r="AR43">
        <f t="shared" si="46"/>
        <v>0.83249753926296344</v>
      </c>
      <c r="AS43">
        <f t="shared" si="66"/>
        <v>2.8592028796306027E-3</v>
      </c>
      <c r="AT43">
        <f t="shared" si="67"/>
        <v>0.47696571576763774</v>
      </c>
      <c r="AU43">
        <f t="shared" si="68"/>
        <v>1.9732360835483076E-2</v>
      </c>
      <c r="AV43">
        <f t="shared" si="69"/>
        <v>-0.19906661395667996</v>
      </c>
      <c r="AW43">
        <f t="shared" si="70"/>
        <v>15.628681574057957</v>
      </c>
      <c r="AX43" s="10">
        <f t="shared" si="71"/>
        <v>65.358314037540069</v>
      </c>
      <c r="AY43">
        <f t="shared" si="48"/>
        <v>4.7396531240771382E-3</v>
      </c>
      <c r="AZ43">
        <f t="shared" si="49"/>
        <v>9.704899185420833E-2</v>
      </c>
      <c r="BA43">
        <f t="shared" si="50"/>
        <v>2.7727470330941255</v>
      </c>
      <c r="BB43">
        <f t="shared" si="51"/>
        <v>26.559872964611181</v>
      </c>
      <c r="BC43">
        <f t="shared" si="52"/>
        <v>1.869982165139239E-2</v>
      </c>
      <c r="BD43">
        <f t="shared" si="53"/>
        <v>-2.4525025854407276E-3</v>
      </c>
      <c r="BE43">
        <f t="shared" si="54"/>
        <v>3.6515185920513509</v>
      </c>
      <c r="BF43">
        <f t="shared" si="55"/>
        <v>4.183190829771271</v>
      </c>
      <c r="BG43">
        <f t="shared" si="56"/>
        <v>3.1178672914605414</v>
      </c>
      <c r="BH43">
        <f t="shared" si="57"/>
        <v>-1.1315776942650347E-3</v>
      </c>
      <c r="BI43">
        <f t="shared" si="58"/>
        <v>8.2421291132688413E-3</v>
      </c>
      <c r="BJ43">
        <f t="shared" si="59"/>
        <v>8.5653768922760859E-2</v>
      </c>
      <c r="BK43">
        <f t="shared" si="60"/>
        <v>0.22437651638041209</v>
      </c>
      <c r="BL43">
        <f t="shared" si="61"/>
        <v>7.1844071739830852E-3</v>
      </c>
      <c r="BM43">
        <f t="shared" si="62"/>
        <v>1.4617669135900919E-2</v>
      </c>
      <c r="BN43">
        <f t="shared" si="63"/>
        <v>-1.5412793064155329E-3</v>
      </c>
      <c r="BO43" s="34">
        <f t="shared" si="33"/>
        <v>65.358314037540069</v>
      </c>
      <c r="BP43">
        <f t="shared" si="34"/>
        <v>65358.314037540069</v>
      </c>
      <c r="BQ43">
        <f t="shared" si="72"/>
        <v>12.614154609245233</v>
      </c>
      <c r="BS43">
        <v>1</v>
      </c>
      <c r="BT43">
        <f t="shared" si="74"/>
        <v>11.352825294788417</v>
      </c>
      <c r="BU43">
        <f t="shared" si="75"/>
        <v>26.076270184711664</v>
      </c>
      <c r="BV43">
        <f>AVERAGE(BT42:BT44)</f>
        <v>12.880676062000427</v>
      </c>
      <c r="BW43">
        <f>STDEVA(BT42:BT44)</f>
        <v>1.6770708564993653</v>
      </c>
      <c r="BX43">
        <f>BW43/SQRT(3)</f>
        <v>0.96825731044998486</v>
      </c>
      <c r="BY43">
        <f>AVERAGE(BU42:BU44)</f>
        <v>30.252408540698969</v>
      </c>
      <c r="BZ43">
        <f>STDEVA(BU42:BU44)</f>
        <v>4.1207658780189975</v>
      </c>
      <c r="CA43">
        <f>BZ43/SQRT(3)</f>
        <v>2.379125288941693</v>
      </c>
      <c r="CC43">
        <v>1</v>
      </c>
      <c r="CD43">
        <f t="shared" si="73"/>
        <v>12.693201233240782</v>
      </c>
      <c r="CE43">
        <f t="shared" si="76"/>
        <v>42.953657517525343</v>
      </c>
      <c r="CF43">
        <f>AVERAGE(CD42:CD44)</f>
        <v>11.749349086587685</v>
      </c>
      <c r="CG43">
        <f>STDEVA(CD42:CD44)</f>
        <v>1.6109869728152764</v>
      </c>
      <c r="CH43">
        <f>CG43/SQRT(3)</f>
        <v>0.93010376241588022</v>
      </c>
      <c r="CI43" s="29"/>
      <c r="CJ43">
        <v>11.487399999999999</v>
      </c>
      <c r="CK43">
        <f t="shared" ref="CK43" si="79">CJ43/SQRT(3)</f>
        <v>6.632253482288907</v>
      </c>
      <c r="CM43">
        <v>1</v>
      </c>
      <c r="CN43">
        <f t="shared" si="77"/>
        <v>14.890119993595677</v>
      </c>
      <c r="CO43">
        <f t="shared" si="78"/>
        <v>23.379423094888992</v>
      </c>
      <c r="CS43" s="29"/>
    </row>
    <row r="44" spans="1:99" x14ac:dyDescent="0.2">
      <c r="A44" t="s">
        <v>89</v>
      </c>
      <c r="B44" s="4">
        <v>0.18909999999999999</v>
      </c>
      <c r="C44" s="4">
        <v>20</v>
      </c>
      <c r="D44" s="1">
        <v>0.63828786536417337</v>
      </c>
      <c r="E44" s="1">
        <v>31.081819258954727</v>
      </c>
      <c r="F44" s="1">
        <v>36.577365200860129</v>
      </c>
      <c r="G44" s="1">
        <v>97.644670064981426</v>
      </c>
      <c r="H44" s="1">
        <v>62.820563375405584</v>
      </c>
      <c r="I44" s="1">
        <v>683.64773536568703</v>
      </c>
      <c r="J44" s="1">
        <v>226.31237125853886</v>
      </c>
      <c r="K44" s="1">
        <v>5.6429866997731649E-2</v>
      </c>
      <c r="L44" s="1">
        <v>5.5428466310981248</v>
      </c>
      <c r="M44" s="1">
        <v>-0.13263073191392311</v>
      </c>
      <c r="N44" s="1">
        <v>39.079212601623802</v>
      </c>
      <c r="O44" s="1">
        <v>0.28237094456098744</v>
      </c>
      <c r="P44" s="1">
        <v>0.36724344055943919</v>
      </c>
      <c r="Q44" s="1">
        <v>148.55761653910253</v>
      </c>
      <c r="R44" s="1">
        <v>748.82917335427965</v>
      </c>
      <c r="S44" s="1">
        <v>7.526972863060391E-2</v>
      </c>
      <c r="T44" s="1">
        <v>1.0825867795742266</v>
      </c>
      <c r="U44" s="1">
        <v>42.121530543526873</v>
      </c>
      <c r="V44" s="1">
        <v>282.05439763581052</v>
      </c>
      <c r="W44" s="1">
        <v>0.19728962185662674</v>
      </c>
      <c r="X44" s="1">
        <v>3.9797206721211502E-2</v>
      </c>
      <c r="Y44" s="1">
        <v>31.06287932650692</v>
      </c>
      <c r="Z44" s="1">
        <v>43.377577382333577</v>
      </c>
      <c r="AA44" s="1">
        <v>35.686381262146533</v>
      </c>
      <c r="AB44" s="1">
        <v>8.3738579822503958E-3</v>
      </c>
      <c r="AC44" s="1">
        <v>6.6932698447940184E-2</v>
      </c>
      <c r="AD44" s="1">
        <v>0.58958626874399245</v>
      </c>
      <c r="AE44" s="1">
        <v>2.3318178599487429</v>
      </c>
      <c r="AF44" s="1">
        <v>7.3901922023547423E-2</v>
      </c>
      <c r="AG44" s="1">
        <v>0.23429575703031361</v>
      </c>
      <c r="AH44" s="1">
        <v>4.0930676785906053E-3</v>
      </c>
      <c r="AJ44">
        <f t="shared" si="38"/>
        <v>66.451658713918746</v>
      </c>
      <c r="AK44">
        <f t="shared" si="39"/>
        <v>3280.8648463201043</v>
      </c>
      <c r="AL44">
        <f t="shared" si="40"/>
        <v>3865.4863802587147</v>
      </c>
      <c r="AM44">
        <f t="shared" si="41"/>
        <v>10324.340347889445</v>
      </c>
      <c r="AN44">
        <f t="shared" si="42"/>
        <v>6632.0213139802063</v>
      </c>
      <c r="AO44">
        <f t="shared" si="43"/>
        <v>72288.306033691057</v>
      </c>
      <c r="AP44">
        <f t="shared" si="44"/>
        <v>23923.606257076422</v>
      </c>
      <c r="AQ44">
        <f t="shared" si="45"/>
        <v>5.9441763183992009</v>
      </c>
      <c r="AR44">
        <f t="shared" si="46"/>
        <v>0.59964481252371882</v>
      </c>
      <c r="AS44">
        <f t="shared" si="66"/>
        <v>-6.4728183615024044E-3</v>
      </c>
      <c r="AT44">
        <f t="shared" si="67"/>
        <v>1.9981085346101763</v>
      </c>
      <c r="AU44">
        <f t="shared" si="68"/>
        <v>2.5857862274785173E-2</v>
      </c>
      <c r="AV44">
        <f t="shared" si="69"/>
        <v>-0.2535724389266254</v>
      </c>
      <c r="AW44">
        <f t="shared" si="70"/>
        <v>15.680482828866742</v>
      </c>
      <c r="AX44" s="10">
        <f t="shared" si="71"/>
        <v>77.161397089736511</v>
      </c>
      <c r="AY44">
        <f t="shared" si="48"/>
        <v>4.6466867978126767E-3</v>
      </c>
      <c r="AZ44">
        <f t="shared" si="49"/>
        <v>3.569633070490684E-2</v>
      </c>
      <c r="BA44">
        <f t="shared" si="50"/>
        <v>3.026469118103686</v>
      </c>
      <c r="BB44">
        <f t="shared" si="51"/>
        <v>29.427756531873651</v>
      </c>
      <c r="BC44">
        <f t="shared" si="52"/>
        <v>1.7652894027081301E-2</v>
      </c>
      <c r="BD44">
        <f t="shared" si="53"/>
        <v>-1.6011340058302772E-4</v>
      </c>
      <c r="BE44">
        <f t="shared" si="54"/>
        <v>3.2750589820180309</v>
      </c>
      <c r="BF44">
        <f t="shared" si="55"/>
        <v>4.5436693914747721</v>
      </c>
      <c r="BG44">
        <f t="shared" si="56"/>
        <v>3.7667756296180497</v>
      </c>
      <c r="BH44">
        <f t="shared" si="57"/>
        <v>5.7559434437627178E-5</v>
      </c>
      <c r="BI44">
        <f t="shared" si="58"/>
        <v>4.6607845702159667E-3</v>
      </c>
      <c r="BJ44">
        <f t="shared" si="59"/>
        <v>6.0146580164409366E-2</v>
      </c>
      <c r="BK44">
        <f t="shared" si="60"/>
        <v>0.21992384783448518</v>
      </c>
      <c r="BL44">
        <f t="shared" si="61"/>
        <v>5.9599196807873841E-3</v>
      </c>
      <c r="BM44">
        <f t="shared" si="62"/>
        <v>1.9228047221434771E-2</v>
      </c>
      <c r="BN44">
        <f t="shared" si="63"/>
        <v>-1.5369818874969674E-3</v>
      </c>
      <c r="BO44" s="34">
        <f t="shared" si="33"/>
        <v>77.161397089736511</v>
      </c>
      <c r="BP44">
        <f t="shared" si="34"/>
        <v>77161.397089736507</v>
      </c>
      <c r="BQ44">
        <f t="shared" si="72"/>
        <v>14.591220189669173</v>
      </c>
      <c r="BS44">
        <v>1</v>
      </c>
      <c r="BT44">
        <f t="shared" si="74"/>
        <v>12.614154609245233</v>
      </c>
      <c r="BU44">
        <f t="shared" si="75"/>
        <v>30.365480821179894</v>
      </c>
      <c r="CC44">
        <v>1</v>
      </c>
      <c r="CD44">
        <f t="shared" si="73"/>
        <v>9.8892096397034805</v>
      </c>
      <c r="CE44">
        <f t="shared" si="76"/>
        <v>25.347975279736271</v>
      </c>
      <c r="CM44">
        <v>1</v>
      </c>
      <c r="CN44">
        <f t="shared" si="77"/>
        <v>14.85052678189003</v>
      </c>
      <c r="CO44">
        <f t="shared" si="78"/>
        <v>44.585172778633343</v>
      </c>
    </row>
    <row r="45" spans="1:99" x14ac:dyDescent="0.2">
      <c r="A45" t="s">
        <v>90</v>
      </c>
      <c r="B45" s="4">
        <v>0.1832</v>
      </c>
      <c r="C45" s="4">
        <v>20</v>
      </c>
      <c r="D45" s="1">
        <v>0.57577915165580984</v>
      </c>
      <c r="E45" s="1">
        <v>40.033250011849162</v>
      </c>
      <c r="F45" s="1">
        <v>29.874703834776426</v>
      </c>
      <c r="G45" s="1">
        <v>91.115317270520563</v>
      </c>
      <c r="H45" s="1">
        <v>56.471707877335064</v>
      </c>
      <c r="I45" s="1">
        <v>622.48679229853803</v>
      </c>
      <c r="J45" s="1">
        <v>209.41124540450554</v>
      </c>
      <c r="K45" s="1">
        <v>5.0963905226782992E-2</v>
      </c>
      <c r="L45" s="1">
        <v>5.1037445183586261</v>
      </c>
      <c r="M45" s="1">
        <v>-3.2869632056971777E-2</v>
      </c>
      <c r="N45" s="1">
        <v>28.710637460916733</v>
      </c>
      <c r="O45" s="1">
        <v>0.1866192105063815</v>
      </c>
      <c r="P45" s="1">
        <v>7.9628634597975992E-2</v>
      </c>
      <c r="Q45" s="1">
        <v>144.65643504442602</v>
      </c>
      <c r="R45" s="1">
        <v>672.91972696682092</v>
      </c>
      <c r="S45" s="1">
        <v>5.3470793690311817E-2</v>
      </c>
      <c r="T45" s="1">
        <v>0.75945018928892383</v>
      </c>
      <c r="U45" s="1">
        <v>36.077183133412397</v>
      </c>
      <c r="V45" s="1">
        <v>252.68295840064292</v>
      </c>
      <c r="W45" s="1">
        <v>0.1009512895102518</v>
      </c>
      <c r="X45" s="1">
        <v>3.0498957012264676E-2</v>
      </c>
      <c r="Y45" s="1">
        <v>29.349874134538556</v>
      </c>
      <c r="Z45" s="1">
        <v>39.20980014788023</v>
      </c>
      <c r="AA45" s="1">
        <v>30.693319530627868</v>
      </c>
      <c r="AB45" s="1">
        <v>3.2714092182340986E-3</v>
      </c>
      <c r="AC45" s="1">
        <v>6.5938647434147429E-2</v>
      </c>
      <c r="AD45" s="1">
        <v>0.70745566206084165</v>
      </c>
      <c r="AE45" s="1">
        <v>2.5309620284564489</v>
      </c>
      <c r="AF45" s="1">
        <v>7.5999736995470163E-2</v>
      </c>
      <c r="AG45" s="1">
        <v>0.32833543484040889</v>
      </c>
      <c r="AH45" s="1">
        <v>3.1042189915308264E-3</v>
      </c>
      <c r="AJ45">
        <f t="shared" si="38"/>
        <v>61.767654959796737</v>
      </c>
      <c r="AK45">
        <f t="shared" si="39"/>
        <v>4363.7563182151771</v>
      </c>
      <c r="AL45">
        <f t="shared" si="40"/>
        <v>3258.243707343061</v>
      </c>
      <c r="AM45">
        <f t="shared" si="41"/>
        <v>9944.0267679949611</v>
      </c>
      <c r="AN45">
        <f t="shared" si="42"/>
        <v>6152.50065781794</v>
      </c>
      <c r="AO45">
        <f t="shared" si="43"/>
        <v>67939.409441200856</v>
      </c>
      <c r="AP45">
        <f t="shared" si="44"/>
        <v>22848.970666662037</v>
      </c>
      <c r="AQ45">
        <f t="shared" si="45"/>
        <v>5.5388892270213734</v>
      </c>
      <c r="AR45">
        <f t="shared" si="46"/>
        <v>0.57101960585941725</v>
      </c>
      <c r="AS45">
        <f t="shared" si="66"/>
        <v>4.2096727346011033E-3</v>
      </c>
      <c r="AT45">
        <f t="shared" si="67"/>
        <v>0.93051758231792003</v>
      </c>
      <c r="AU45">
        <f t="shared" si="68"/>
        <v>1.6237374863917887E-2</v>
      </c>
      <c r="AV45">
        <f t="shared" si="69"/>
        <v>-0.29313779650793736</v>
      </c>
      <c r="AW45">
        <f t="shared" si="70"/>
        <v>15.759583368150498</v>
      </c>
      <c r="AX45" s="10">
        <f t="shared" si="71"/>
        <v>71.359340949344997</v>
      </c>
      <c r="AY45">
        <f t="shared" si="48"/>
        <v>2.4165380712911312E-3</v>
      </c>
      <c r="AZ45">
        <f t="shared" si="49"/>
        <v>1.5690192717894564E-3</v>
      </c>
      <c r="BA45">
        <f t="shared" si="50"/>
        <v>2.4640740285541347</v>
      </c>
      <c r="BB45">
        <f t="shared" si="51"/>
        <v>27.168995499311986</v>
      </c>
      <c r="BC45">
        <f t="shared" si="52"/>
        <v>7.7041245283492096E-3</v>
      </c>
      <c r="BD45">
        <f t="shared" si="53"/>
        <v>-1.1803626540894492E-3</v>
      </c>
      <c r="BE45">
        <f t="shared" si="54"/>
        <v>3.1935237426869123</v>
      </c>
      <c r="BF45">
        <f t="shared" si="55"/>
        <v>4.2350018408232115</v>
      </c>
      <c r="BG45">
        <f t="shared" si="56"/>
        <v>3.3429914679606982</v>
      </c>
      <c r="BH45">
        <f t="shared" si="57"/>
        <v>-4.9762274142014541E-4</v>
      </c>
      <c r="BI45">
        <f t="shared" si="58"/>
        <v>4.7023654036680356E-3</v>
      </c>
      <c r="BJ45">
        <f t="shared" si="59"/>
        <v>7.4951452922635345E-2</v>
      </c>
      <c r="BK45">
        <f t="shared" si="60"/>
        <v>0.24874717792388246</v>
      </c>
      <c r="BL45">
        <f t="shared" si="61"/>
        <v>6.3808794272671894E-3</v>
      </c>
      <c r="BM45">
        <f t="shared" si="62"/>
        <v>3.0113631472572171E-2</v>
      </c>
      <c r="BN45">
        <f t="shared" si="63"/>
        <v>-1.6944336717624022E-3</v>
      </c>
      <c r="BO45" s="34">
        <f t="shared" si="33"/>
        <v>71.359340949344997</v>
      </c>
      <c r="BP45">
        <f t="shared" si="34"/>
        <v>71359.340949345002</v>
      </c>
      <c r="BQ45">
        <f t="shared" si="72"/>
        <v>13.073031261920004</v>
      </c>
      <c r="BS45">
        <v>2</v>
      </c>
      <c r="BT45">
        <f t="shared" si="74"/>
        <v>14.591220189669173</v>
      </c>
      <c r="BU45">
        <f t="shared" si="75"/>
        <v>47.334067657946449</v>
      </c>
      <c r="BV45">
        <f>AVERAGE(BT45:BT47)</f>
        <v>13.494970232066931</v>
      </c>
      <c r="BW45">
        <f>STDEVA(BT45:BT47)</f>
        <v>0.95772954738655958</v>
      </c>
      <c r="BX45">
        <f>BW45/SQRT(3)</f>
        <v>0.55294541199448866</v>
      </c>
      <c r="BY45">
        <f>AVERAGE(BU45:BU47)</f>
        <v>37.585669147997613</v>
      </c>
      <c r="BZ45">
        <f>STDEVA(BU45:BU47)</f>
        <v>11.115728298177201</v>
      </c>
      <c r="CA45">
        <f>BZ45/SQRT(3)</f>
        <v>6.4176687251913478</v>
      </c>
      <c r="CC45">
        <v>2</v>
      </c>
      <c r="CD45">
        <f t="shared" si="73"/>
        <v>10.397882762511257</v>
      </c>
      <c r="CE45">
        <f t="shared" si="76"/>
        <v>45.382442499221114</v>
      </c>
      <c r="CF45">
        <f>AVERAGE(CD45:CD47)</f>
        <v>12.307672463613349</v>
      </c>
      <c r="CG45">
        <f>STDEVA(CD45:CD47)</f>
        <v>1.6643594230784546</v>
      </c>
      <c r="CH45">
        <f t="shared" ref="CH45:CH63" si="80">CG45/SQRT(3)</f>
        <v>0.96091836094263605</v>
      </c>
      <c r="CI45">
        <f>AVERAGE(CE45:CE47)</f>
        <v>46.19402951339876</v>
      </c>
      <c r="CJ45">
        <f>STDEVA(CE45:CE47)</f>
        <v>2.546359209329573</v>
      </c>
      <c r="CK45">
        <f t="shared" ref="CK45" si="81">CJ45/SQRT(3)</f>
        <v>1.4701411749599118</v>
      </c>
      <c r="CM45">
        <v>2</v>
      </c>
      <c r="CN45">
        <f t="shared" si="77"/>
        <v>10.039962636788378</v>
      </c>
      <c r="CO45">
        <f t="shared" si="78"/>
        <v>23.241803417842092</v>
      </c>
      <c r="CP45">
        <f>AVERAGE(CN45:CN47)</f>
        <v>11.06532578354574</v>
      </c>
      <c r="CQ45">
        <f>STDEVA(CN45:CN47)</f>
        <v>1.8231015330062692</v>
      </c>
      <c r="CR45">
        <f>CQ45/SQRT(3)</f>
        <v>1.052568160841189</v>
      </c>
      <c r="CS45">
        <f>AVERAGE(CO45:CO47)</f>
        <v>23.186066771188308</v>
      </c>
      <c r="CT45">
        <f>STDEVA(CO45:CO47)</f>
        <v>7.491260850013636</v>
      </c>
      <c r="CU45">
        <f>CT45/SQRT(3)</f>
        <v>4.3250814683250773</v>
      </c>
    </row>
    <row r="46" spans="1:99" x14ac:dyDescent="0.2">
      <c r="A46" t="s">
        <v>91</v>
      </c>
      <c r="B46" s="4">
        <v>0.18290000000000001</v>
      </c>
      <c r="C46" s="4">
        <v>20</v>
      </c>
      <c r="D46" s="1">
        <v>0.50165591733946091</v>
      </c>
      <c r="E46" s="1">
        <v>29.601239148284709</v>
      </c>
      <c r="F46" s="1">
        <v>28.997544524776998</v>
      </c>
      <c r="G46" s="1">
        <v>84.04428184909753</v>
      </c>
      <c r="H46" s="1">
        <v>56.799702452317945</v>
      </c>
      <c r="I46" s="1">
        <v>602.98820408306131</v>
      </c>
      <c r="J46" s="1">
        <v>204.40012616916547</v>
      </c>
      <c r="K46" s="1">
        <v>5.0150285357205254E-2</v>
      </c>
      <c r="L46" s="1">
        <v>5.7838707548580688</v>
      </c>
      <c r="M46" s="1">
        <v>-6.8292919797700843E-2</v>
      </c>
      <c r="N46" s="1">
        <v>25.224769027413437</v>
      </c>
      <c r="O46" s="1">
        <v>0.20005768651790296</v>
      </c>
      <c r="P46" s="1">
        <v>0.18404507123323272</v>
      </c>
      <c r="Q46" s="1">
        <v>133.76530172353063</v>
      </c>
      <c r="R46" s="1">
        <v>660.30112610140179</v>
      </c>
      <c r="S46" s="1">
        <v>5.4881556319199318E-2</v>
      </c>
      <c r="T46" s="1">
        <v>0.57424268423029867</v>
      </c>
      <c r="U46" s="1">
        <v>40.188426853288405</v>
      </c>
      <c r="V46" s="1">
        <v>232.50173215143698</v>
      </c>
      <c r="W46" s="1">
        <v>8.6009930585845357E-2</v>
      </c>
      <c r="X46" s="1">
        <v>2.8248205459692574E-2</v>
      </c>
      <c r="Y46" s="1">
        <v>26.158537705444431</v>
      </c>
      <c r="Z46" s="1">
        <v>39.740767054647982</v>
      </c>
      <c r="AA46" s="1">
        <v>26.863037226470581</v>
      </c>
      <c r="AB46" s="1">
        <v>5.7159013474434993E-2</v>
      </c>
      <c r="AC46" s="1">
        <v>7.7485964386092662E-2</v>
      </c>
      <c r="AD46" s="1">
        <v>1.2005591229156094</v>
      </c>
      <c r="AE46" s="1">
        <v>2.0657305458002031</v>
      </c>
      <c r="AF46" s="1">
        <v>6.5599260125676115E-2</v>
      </c>
      <c r="AG46" s="1">
        <v>0.19574275040139935</v>
      </c>
      <c r="AH46" s="1">
        <v>3.8404832317407451E-3</v>
      </c>
      <c r="AJ46">
        <f t="shared" si="38"/>
        <v>53.763639706439498</v>
      </c>
      <c r="AK46">
        <f t="shared" si="39"/>
        <v>3230.1800996486131</v>
      </c>
      <c r="AL46">
        <f t="shared" si="40"/>
        <v>3167.6711918275569</v>
      </c>
      <c r="AM46">
        <f t="shared" si="41"/>
        <v>9187.1240867589713</v>
      </c>
      <c r="AN46">
        <f t="shared" si="42"/>
        <v>6198.4582395402085</v>
      </c>
      <c r="AO46">
        <f t="shared" si="43"/>
        <v>65918.688055322375</v>
      </c>
      <c r="AP46">
        <f t="shared" si="44"/>
        <v>22338.485737701936</v>
      </c>
      <c r="AQ46">
        <f t="shared" si="45"/>
        <v>5.4590055166690039</v>
      </c>
      <c r="AR46">
        <f t="shared" si="46"/>
        <v>0.64632759170822363</v>
      </c>
      <c r="AS46">
        <f t="shared" si="66"/>
        <v>3.4306336885916235E-4</v>
      </c>
      <c r="AT46">
        <f t="shared" si="67"/>
        <v>0.55086633357341186</v>
      </c>
      <c r="AU46">
        <f t="shared" si="68"/>
        <v>1.7733496967196206E-2</v>
      </c>
      <c r="AV46">
        <f t="shared" si="69"/>
        <v>-0.28220074132066147</v>
      </c>
      <c r="AW46">
        <f t="shared" si="70"/>
        <v>14.594494295392362</v>
      </c>
      <c r="AX46" s="10">
        <f t="shared" si="71"/>
        <v>70.096551364743661</v>
      </c>
      <c r="AY46">
        <f t="shared" si="48"/>
        <v>2.5747677815105806E-3</v>
      </c>
      <c r="AZ46">
        <f t="shared" si="49"/>
        <v>-1.8680731386444365E-2</v>
      </c>
      <c r="BA46">
        <f t="shared" si="50"/>
        <v>2.9176776185272693</v>
      </c>
      <c r="BB46">
        <f t="shared" si="51"/>
        <v>25.006754786713156</v>
      </c>
      <c r="BC46">
        <f t="shared" si="52"/>
        <v>6.0829329420746111E-3</v>
      </c>
      <c r="BD46">
        <f t="shared" si="53"/>
        <v>-1.4284169998940901E-3</v>
      </c>
      <c r="BE46">
        <f t="shared" si="54"/>
        <v>2.8497912579461993</v>
      </c>
      <c r="BF46">
        <f t="shared" si="55"/>
        <v>4.3000091600555894</v>
      </c>
      <c r="BG46">
        <f t="shared" si="56"/>
        <v>2.9296358165514174</v>
      </c>
      <c r="BH46">
        <f t="shared" si="57"/>
        <v>5.3941366806771309E-3</v>
      </c>
      <c r="BI46">
        <f t="shared" si="58"/>
        <v>5.9727702623886738E-3</v>
      </c>
      <c r="BJ46">
        <f t="shared" si="59"/>
        <v>0.12899494473768258</v>
      </c>
      <c r="BK46">
        <f t="shared" si="60"/>
        <v>0.19828241302640978</v>
      </c>
      <c r="BL46">
        <f t="shared" si="61"/>
        <v>5.2540599982475022E-3</v>
      </c>
      <c r="BM46">
        <f t="shared" si="62"/>
        <v>1.5664098398004537E-2</v>
      </c>
      <c r="BN46">
        <f t="shared" si="63"/>
        <v>-1.6167029188773848E-3</v>
      </c>
      <c r="BO46" s="34">
        <f t="shared" si="33"/>
        <v>70.096551364743661</v>
      </c>
      <c r="BP46">
        <f t="shared" si="34"/>
        <v>70096.55136474366</v>
      </c>
      <c r="BQ46">
        <f t="shared" si="72"/>
        <v>12.820659244611615</v>
      </c>
      <c r="BS46">
        <v>2</v>
      </c>
      <c r="BT46">
        <f t="shared" si="74"/>
        <v>13.073031261920004</v>
      </c>
      <c r="BU46">
        <f t="shared" si="75"/>
        <v>39.942373050120388</v>
      </c>
      <c r="CC46">
        <v>2</v>
      </c>
      <c r="CD46">
        <f t="shared" si="73"/>
        <v>13.076503447808296</v>
      </c>
      <c r="CE46">
        <f t="shared" si="76"/>
        <v>44.152387605251626</v>
      </c>
      <c r="CJ46" s="29"/>
      <c r="CM46">
        <v>2</v>
      </c>
      <c r="CN46">
        <f t="shared" si="77"/>
        <v>13.170229707164397</v>
      </c>
      <c r="CO46">
        <f t="shared" si="78"/>
        <v>30.649303786368666</v>
      </c>
      <c r="CT46" s="29"/>
    </row>
    <row r="47" spans="1:99" x14ac:dyDescent="0.2">
      <c r="A47" t="s">
        <v>92</v>
      </c>
      <c r="B47" s="4">
        <v>0.187</v>
      </c>
      <c r="C47" s="4">
        <v>20</v>
      </c>
      <c r="D47" s="1">
        <v>0.68124426579867192</v>
      </c>
      <c r="E47" s="1">
        <v>28.63912427561694</v>
      </c>
      <c r="F47" s="1">
        <v>30.683352913788308</v>
      </c>
      <c r="G47" s="1">
        <v>88.202447161535929</v>
      </c>
      <c r="H47" s="1">
        <v>69.958362322543636</v>
      </c>
      <c r="I47" s="1">
        <v>594.87657225336886</v>
      </c>
      <c r="J47" s="1">
        <v>226.95907726138452</v>
      </c>
      <c r="K47" s="1">
        <v>5.4977403592341635E-2</v>
      </c>
      <c r="L47" s="1">
        <v>6.7898055145386023</v>
      </c>
      <c r="M47" s="1">
        <v>-5.3062687587178393E-2</v>
      </c>
      <c r="N47" s="1">
        <v>29.40954394933695</v>
      </c>
      <c r="O47" s="1">
        <v>0.23637051525442251</v>
      </c>
      <c r="P47" s="1">
        <v>7.5538222587286079E-3</v>
      </c>
      <c r="Q47" s="1">
        <v>137.20970917643373</v>
      </c>
      <c r="R47" s="1">
        <v>794.95817943390364</v>
      </c>
      <c r="S47" s="1">
        <v>7.6017030095006405E-2</v>
      </c>
      <c r="T47" s="1">
        <v>0.55978615245810082</v>
      </c>
      <c r="U47" s="1">
        <v>45.657315417337607</v>
      </c>
      <c r="V47" s="1">
        <v>264.33773146674167</v>
      </c>
      <c r="W47" s="1">
        <v>0.12852314020349107</v>
      </c>
      <c r="X47" s="1">
        <v>3.0904289711532359E-2</v>
      </c>
      <c r="Y47" s="1">
        <v>24.401704834096911</v>
      </c>
      <c r="Z47" s="1">
        <v>42.591606726504821</v>
      </c>
      <c r="AA47" s="1">
        <v>30.847452262181825</v>
      </c>
      <c r="AB47" s="1">
        <v>-1.4468969869604774E-3</v>
      </c>
      <c r="AC47" s="1">
        <v>8.9652367459052279E-2</v>
      </c>
      <c r="AD47" s="1">
        <v>0.53863524569973231</v>
      </c>
      <c r="AE47" s="1">
        <v>2.2131852147003466</v>
      </c>
      <c r="AF47" s="1">
        <v>6.0412240826681729E-2</v>
      </c>
      <c r="AG47" s="1">
        <v>0.2336610364993961</v>
      </c>
      <c r="AH47" s="1">
        <v>2.7634275364394781E-3</v>
      </c>
      <c r="AJ47">
        <f t="shared" si="38"/>
        <v>71.792174713860987</v>
      </c>
      <c r="AK47">
        <f t="shared" si="39"/>
        <v>3056.4579827399784</v>
      </c>
      <c r="AL47">
        <f t="shared" si="40"/>
        <v>3278.519939922387</v>
      </c>
      <c r="AM47">
        <f t="shared" si="41"/>
        <v>9430.418725759273</v>
      </c>
      <c r="AN47">
        <f t="shared" si="42"/>
        <v>7469.8995155958182</v>
      </c>
      <c r="AO47">
        <f t="shared" si="43"/>
        <v>63605.857800666381</v>
      </c>
      <c r="AP47">
        <f t="shared" si="44"/>
        <v>24261.433493422806</v>
      </c>
      <c r="AQ47">
        <f t="shared" si="45"/>
        <v>5.8555854208635747</v>
      </c>
      <c r="AR47">
        <f t="shared" si="46"/>
        <v>0.73974337816601476</v>
      </c>
      <c r="AS47">
        <f t="shared" si="66"/>
        <v>1.964443499330427E-3</v>
      </c>
      <c r="AT47">
        <f t="shared" si="67"/>
        <v>0.98635802593073429</v>
      </c>
      <c r="AU47">
        <f t="shared" si="68"/>
        <v>2.1228412673960306E-2</v>
      </c>
      <c r="AV47">
        <f t="shared" si="69"/>
        <v>-0.29488952174887201</v>
      </c>
      <c r="AW47">
        <f t="shared" si="70"/>
        <v>14.642893880670188</v>
      </c>
      <c r="AX47" s="10">
        <f t="shared" si="71"/>
        <v>82.961498990704044</v>
      </c>
      <c r="AY47">
        <f t="shared" si="48"/>
        <v>4.7787941323766143E-3</v>
      </c>
      <c r="AZ47">
        <f t="shared" si="49"/>
        <v>-1.9817306984088942E-2</v>
      </c>
      <c r="BA47">
        <f t="shared" si="50"/>
        <v>3.4386150144899554</v>
      </c>
      <c r="BB47">
        <f t="shared" si="51"/>
        <v>27.863398057732244</v>
      </c>
      <c r="BC47">
        <f t="shared" si="52"/>
        <v>1.0496431162878935E-2</v>
      </c>
      <c r="BD47">
        <f t="shared" si="53"/>
        <v>-1.1130255841916225E-3</v>
      </c>
      <c r="BE47">
        <f t="shared" si="54"/>
        <v>2.5994126398471091</v>
      </c>
      <c r="BF47">
        <f t="shared" si="55"/>
        <v>4.5106335230551027</v>
      </c>
      <c r="BG47">
        <f t="shared" si="56"/>
        <v>3.2915438051415995</v>
      </c>
      <c r="BH47">
        <f t="shared" si="57"/>
        <v>-9.9214230124097433E-4</v>
      </c>
      <c r="BI47">
        <f t="shared" si="58"/>
        <v>7.1430360558827864E-3</v>
      </c>
      <c r="BJ47">
        <f t="shared" si="59"/>
        <v>5.5372715765800044E-2</v>
      </c>
      <c r="BK47">
        <f t="shared" si="60"/>
        <v>0.20970559743600656</v>
      </c>
      <c r="BL47">
        <f t="shared" si="61"/>
        <v>4.5841026080191468E-3</v>
      </c>
      <c r="BM47">
        <f t="shared" si="62"/>
        <v>1.9376092614732433E-2</v>
      </c>
      <c r="BN47">
        <f t="shared" si="63"/>
        <v>-1.6964496137363584E-3</v>
      </c>
      <c r="BO47" s="34">
        <f t="shared" si="33"/>
        <v>82.961498990704044</v>
      </c>
      <c r="BP47">
        <f t="shared" si="34"/>
        <v>82961.498990704044</v>
      </c>
      <c r="BQ47">
        <f t="shared" si="72"/>
        <v>15.513800311261654</v>
      </c>
      <c r="BS47">
        <v>2</v>
      </c>
      <c r="BT47">
        <f t="shared" si="74"/>
        <v>12.820659244611615</v>
      </c>
      <c r="BU47">
        <f t="shared" si="75"/>
        <v>25.480566735926008</v>
      </c>
      <c r="CC47">
        <v>2</v>
      </c>
      <c r="CD47">
        <f t="shared" si="73"/>
        <v>13.44863118052049</v>
      </c>
      <c r="CE47">
        <f t="shared" si="76"/>
        <v>49.047258435723535</v>
      </c>
      <c r="CM47">
        <v>2</v>
      </c>
      <c r="CN47">
        <f t="shared" si="77"/>
        <v>9.9857850066844449</v>
      </c>
      <c r="CO47">
        <f t="shared" si="78"/>
        <v>15.667093109354164</v>
      </c>
    </row>
    <row r="48" spans="1:99" x14ac:dyDescent="0.2">
      <c r="A48" t="s">
        <v>93</v>
      </c>
      <c r="B48" s="4">
        <v>0.18959999999999999</v>
      </c>
      <c r="C48" s="4">
        <v>20</v>
      </c>
      <c r="D48" s="1">
        <v>0.56678087777438779</v>
      </c>
      <c r="E48" s="1">
        <v>31.281845170803873</v>
      </c>
      <c r="F48" s="1">
        <v>32.489246208879258</v>
      </c>
      <c r="G48" s="1">
        <v>104.20604547002677</v>
      </c>
      <c r="H48" s="1">
        <v>62.360601912971937</v>
      </c>
      <c r="I48" s="1">
        <v>688.66835115560468</v>
      </c>
      <c r="J48" s="1">
        <v>229.01786553735653</v>
      </c>
      <c r="K48" s="1">
        <v>5.6548135305456361E-2</v>
      </c>
      <c r="L48" s="1">
        <v>7.1304809628060379</v>
      </c>
      <c r="M48" s="1">
        <v>-0.10115409612820778</v>
      </c>
      <c r="N48" s="1">
        <v>30.267474934182818</v>
      </c>
      <c r="O48" s="1">
        <v>0.22390381476916429</v>
      </c>
      <c r="P48" s="1">
        <v>0.26956495138536818</v>
      </c>
      <c r="Q48" s="1">
        <v>153.08550214373088</v>
      </c>
      <c r="R48" s="1">
        <v>768.27076769290591</v>
      </c>
      <c r="S48" s="1">
        <v>7.5270188730966567E-2</v>
      </c>
      <c r="T48" s="1">
        <v>0.9114668204612546</v>
      </c>
      <c r="U48" s="1">
        <v>38.65754953832964</v>
      </c>
      <c r="V48" s="1">
        <v>248.12580576204886</v>
      </c>
      <c r="W48" s="1">
        <v>9.8920049109173888E-2</v>
      </c>
      <c r="X48" s="1">
        <v>2.7675672174451754E-2</v>
      </c>
      <c r="Y48" s="1">
        <v>33.362561395204352</v>
      </c>
      <c r="Z48" s="1">
        <v>43.630114777912972</v>
      </c>
      <c r="AA48" s="1">
        <v>32.219986695338278</v>
      </c>
      <c r="AB48" s="1">
        <v>-6.0806189646135994E-3</v>
      </c>
      <c r="AC48" s="1">
        <v>9.1935278195369216E-2</v>
      </c>
      <c r="AD48" s="1">
        <v>0.64003115992462867</v>
      </c>
      <c r="AE48" s="1">
        <v>2.1381885429087588</v>
      </c>
      <c r="AF48" s="1">
        <v>7.7968719537125489E-2</v>
      </c>
      <c r="AG48" s="1">
        <v>0.16523577215770494</v>
      </c>
      <c r="AH48" s="1">
        <v>3.2578454185506339E-3</v>
      </c>
      <c r="AJ48">
        <f t="shared" si="38"/>
        <v>58.733485817543894</v>
      </c>
      <c r="AK48">
        <f t="shared" si="39"/>
        <v>3293.3125563086214</v>
      </c>
      <c r="AL48">
        <f t="shared" si="40"/>
        <v>3424.0564064731302</v>
      </c>
      <c r="AM48">
        <f t="shared" si="41"/>
        <v>10989.241919234182</v>
      </c>
      <c r="AN48">
        <f t="shared" si="42"/>
        <v>6566.0126646887347</v>
      </c>
      <c r="AO48">
        <f t="shared" si="43"/>
        <v>72627.273136969045</v>
      </c>
      <c r="AP48">
        <f t="shared" si="44"/>
        <v>24145.906269986845</v>
      </c>
      <c r="AQ48">
        <f t="shared" si="45"/>
        <v>5.9409763078258599</v>
      </c>
      <c r="AR48">
        <f t="shared" si="46"/>
        <v>0.76553544663709638</v>
      </c>
      <c r="AS48">
        <f t="shared" si="66"/>
        <v>-3.1354284622668667E-3</v>
      </c>
      <c r="AT48">
        <f t="shared" si="67"/>
        <v>1.0633310682804045</v>
      </c>
      <c r="AU48">
        <f t="shared" si="68"/>
        <v>1.9622252955302812E-2</v>
      </c>
      <c r="AV48">
        <f t="shared" si="69"/>
        <v>-0.26320737333600364</v>
      </c>
      <c r="AW48">
        <f t="shared" si="70"/>
        <v>16.116756408392767</v>
      </c>
      <c r="AX48" s="10">
        <f t="shared" si="71"/>
        <v>79.008713483342305</v>
      </c>
      <c r="AY48">
        <f t="shared" si="48"/>
        <v>4.6344814107258979E-3</v>
      </c>
      <c r="AZ48">
        <f t="shared" si="49"/>
        <v>1.7551566213282934E-2</v>
      </c>
      <c r="BA48">
        <f t="shared" si="50"/>
        <v>2.6530890829612992</v>
      </c>
      <c r="BB48">
        <f t="shared" si="51"/>
        <v>25.771186301171277</v>
      </c>
      <c r="BC48">
        <f t="shared" si="52"/>
        <v>7.22980382685663E-3</v>
      </c>
      <c r="BD48">
        <f t="shared" si="53"/>
        <v>-1.4383340452818855E-3</v>
      </c>
      <c r="BE48">
        <f t="shared" si="54"/>
        <v>3.509004719797248</v>
      </c>
      <c r="BF48">
        <f t="shared" si="55"/>
        <v>4.558326106748245</v>
      </c>
      <c r="BG48">
        <f t="shared" si="56"/>
        <v>3.3911887142648109</v>
      </c>
      <c r="BH48">
        <f t="shared" si="57"/>
        <v>-1.4673262124742861E-3</v>
      </c>
      <c r="BI48">
        <f t="shared" si="58"/>
        <v>7.2858963986098101E-3</v>
      </c>
      <c r="BJ48">
        <f t="shared" si="59"/>
        <v>6.5309156818051356E-2</v>
      </c>
      <c r="BK48">
        <f t="shared" si="60"/>
        <v>0.19891884643829885</v>
      </c>
      <c r="BL48">
        <f t="shared" si="61"/>
        <v>6.373189672512952E-3</v>
      </c>
      <c r="BM48">
        <f t="shared" si="62"/>
        <v>1.1892531814984925E-2</v>
      </c>
      <c r="BN48">
        <f t="shared" si="63"/>
        <v>-1.62103227914808E-3</v>
      </c>
      <c r="BO48" s="34">
        <f t="shared" si="33"/>
        <v>79.008713483342305</v>
      </c>
      <c r="BP48">
        <f t="shared" si="34"/>
        <v>79008.713483342304</v>
      </c>
      <c r="BQ48">
        <f t="shared" si="72"/>
        <v>14.9800520764417</v>
      </c>
      <c r="BS48">
        <v>3</v>
      </c>
      <c r="BT48">
        <f t="shared" si="74"/>
        <v>15.513800311261654</v>
      </c>
      <c r="BU48">
        <f t="shared" si="75"/>
        <v>65.510607550451752</v>
      </c>
      <c r="BV48">
        <f>AVERAGE(BT48)</f>
        <v>15.513800311261654</v>
      </c>
      <c r="BW48">
        <f>STDEVA(BT48:BT50)</f>
        <v>0.75308728451513096</v>
      </c>
      <c r="BX48">
        <f>BW48/SQRT(3)</f>
        <v>0.43479514643809519</v>
      </c>
      <c r="BY48">
        <f>AVERAGE(BU48:BU50)</f>
        <v>56.165587456419217</v>
      </c>
      <c r="BZ48">
        <f>STDEVA(BU48:BU50)</f>
        <v>22.051326835421204</v>
      </c>
      <c r="CA48">
        <f>BZ48/SQRT(3)</f>
        <v>12.731339484418852</v>
      </c>
      <c r="CC48">
        <v>3</v>
      </c>
      <c r="CD48">
        <f t="shared" ref="CD48:CD68" si="82">BQ107</f>
        <v>17.563741922953078</v>
      </c>
      <c r="CE48">
        <f t="shared" si="76"/>
        <v>37.396185182088651</v>
      </c>
      <c r="CF48">
        <f>AVERAGE(CD48:CD49)</f>
        <v>16.715917437800684</v>
      </c>
      <c r="CG48">
        <f>STDEVA(CD48:CD50)</f>
        <v>1.1621698400937031</v>
      </c>
      <c r="CH48">
        <f t="shared" si="80"/>
        <v>0.67097907002216384</v>
      </c>
      <c r="CI48">
        <f>AVERAGE(CE48:CE50)</f>
        <v>49.691227904900494</v>
      </c>
      <c r="CJ48">
        <f>STDEVA(CE48:CE50)</f>
        <v>19.874234979834192</v>
      </c>
      <c r="CK48">
        <f>CJ48/SQRT(3)</f>
        <v>11.474394915545147</v>
      </c>
      <c r="CM48">
        <v>3</v>
      </c>
      <c r="CN48">
        <f t="shared" si="77"/>
        <v>10.676671101557972</v>
      </c>
      <c r="CO48">
        <f t="shared" si="78"/>
        <v>26.013977377718156</v>
      </c>
      <c r="CP48">
        <f>AVERAGE(CN48:CN50)</f>
        <v>14.721143275627265</v>
      </c>
      <c r="CQ48">
        <f>STDEVA(CN48:CN50)</f>
        <v>5.8490381516789007</v>
      </c>
      <c r="CR48">
        <f>CQ48/SQRT(3)</f>
        <v>3.3769437513722047</v>
      </c>
      <c r="CS48">
        <f>AVERAGE(CO48:CO50)</f>
        <v>26.153223176711862</v>
      </c>
      <c r="CT48">
        <f>STDEVA(CO48:CO50)</f>
        <v>0.1213657745248653</v>
      </c>
      <c r="CU48">
        <f>CT48/SQRT(3)</f>
        <v>7.0070562592338403E-2</v>
      </c>
    </row>
    <row r="49" spans="1:99" x14ac:dyDescent="0.2">
      <c r="A49" t="s">
        <v>94</v>
      </c>
      <c r="B49" s="4">
        <v>0.18379999999999999</v>
      </c>
      <c r="C49" s="4">
        <v>20</v>
      </c>
      <c r="D49" s="1">
        <v>0.62456170825268609</v>
      </c>
      <c r="E49" s="1">
        <v>29.364409032874818</v>
      </c>
      <c r="F49" s="1">
        <v>30.071995519486006</v>
      </c>
      <c r="G49" s="1">
        <v>101.2481688806681</v>
      </c>
      <c r="H49" s="1">
        <v>65.184947466359901</v>
      </c>
      <c r="I49" s="1">
        <v>619.31299960769536</v>
      </c>
      <c r="J49" s="1">
        <v>258.96266242514946</v>
      </c>
      <c r="K49" s="1">
        <v>6.3170642458945367E-2</v>
      </c>
      <c r="L49" s="1">
        <v>6.0247489199482667</v>
      </c>
      <c r="M49" s="1">
        <v>-0.18454035301842847</v>
      </c>
      <c r="N49" s="1">
        <v>23.830875055344379</v>
      </c>
      <c r="O49" s="1">
        <v>0.32568262690706057</v>
      </c>
      <c r="P49" s="1">
        <v>0.31006375505584921</v>
      </c>
      <c r="Q49" s="1">
        <v>136.67164237253374</v>
      </c>
      <c r="R49" s="1">
        <v>842.6012752229658</v>
      </c>
      <c r="S49" s="1">
        <v>0.20752808433436601</v>
      </c>
      <c r="T49" s="1">
        <v>0.42038645087807053</v>
      </c>
      <c r="U49" s="1">
        <v>38.780311790781923</v>
      </c>
      <c r="V49" s="1">
        <v>249.70544027165971</v>
      </c>
      <c r="W49" s="1">
        <v>0.11241428958075939</v>
      </c>
      <c r="X49" s="1">
        <v>2.199638118947831E-2</v>
      </c>
      <c r="Y49" s="1">
        <v>27.386582262121646</v>
      </c>
      <c r="Z49" s="1">
        <v>47.655470546582698</v>
      </c>
      <c r="AA49" s="1">
        <v>29.907650517749222</v>
      </c>
      <c r="AB49" s="1">
        <v>-4.479162994781509E-3</v>
      </c>
      <c r="AC49" s="1">
        <v>5.2372351306481074E-2</v>
      </c>
      <c r="AD49" s="1">
        <v>0.51216195743321979</v>
      </c>
      <c r="AE49" s="1">
        <v>3.2963971204952731</v>
      </c>
      <c r="AF49" s="1">
        <v>6.9817896600395224E-2</v>
      </c>
      <c r="AG49" s="1">
        <v>0.18689643356482255</v>
      </c>
      <c r="AH49" s="1">
        <v>2.3450445621987959E-3</v>
      </c>
      <c r="AJ49">
        <f t="shared" si="38"/>
        <v>66.874241134778501</v>
      </c>
      <c r="AK49">
        <f t="shared" si="39"/>
        <v>3188.5926981367443</v>
      </c>
      <c r="AL49">
        <f t="shared" si="40"/>
        <v>3269.0755216509269</v>
      </c>
      <c r="AM49">
        <f t="shared" si="41"/>
        <v>11014.160696951185</v>
      </c>
      <c r="AN49">
        <f t="shared" si="42"/>
        <v>7080.538151755949</v>
      </c>
      <c r="AO49">
        <f t="shared" si="43"/>
        <v>67372.273970680864</v>
      </c>
      <c r="AP49">
        <f t="shared" si="44"/>
        <v>28166.266412107532</v>
      </c>
      <c r="AQ49">
        <f t="shared" si="45"/>
        <v>6.8490710067114424</v>
      </c>
      <c r="AR49">
        <f t="shared" si="46"/>
        <v>0.6693736660785532</v>
      </c>
      <c r="AS49">
        <f t="shared" si="66"/>
        <v>-1.2307956334331946E-2</v>
      </c>
      <c r="AT49">
        <f t="shared" si="67"/>
        <v>0.39649386816755106</v>
      </c>
      <c r="AU49">
        <f t="shared" si="68"/>
        <v>3.1316405892727633E-2</v>
      </c>
      <c r="AV49">
        <f t="shared" si="69"/>
        <v>-0.26710632160553133</v>
      </c>
      <c r="AW49">
        <f t="shared" si="70"/>
        <v>14.839280846612215</v>
      </c>
      <c r="AX49" s="10">
        <f t="shared" si="71"/>
        <v>89.59011004919968</v>
      </c>
      <c r="AY49">
        <f t="shared" si="48"/>
        <v>1.9172228441466918E-2</v>
      </c>
      <c r="AZ49">
        <f t="shared" si="49"/>
        <v>-3.533095994355407E-2</v>
      </c>
      <c r="BA49">
        <f t="shared" si="50"/>
        <v>2.750168308914624</v>
      </c>
      <c r="BB49">
        <f t="shared" si="51"/>
        <v>26.756309101709963</v>
      </c>
      <c r="BC49">
        <f t="shared" si="52"/>
        <v>8.9263091131867624E-3</v>
      </c>
      <c r="BD49">
        <f t="shared" si="53"/>
        <v>-2.1017081321268462E-3</v>
      </c>
      <c r="BE49">
        <f t="shared" si="54"/>
        <v>2.9694652459842446</v>
      </c>
      <c r="BF49">
        <f t="shared" si="55"/>
        <v>5.1401835974584431</v>
      </c>
      <c r="BG49">
        <f t="shared" si="56"/>
        <v>3.2465868154125523</v>
      </c>
      <c r="BH49">
        <f t="shared" si="57"/>
        <v>-1.3393685010254779E-3</v>
      </c>
      <c r="BI49">
        <f t="shared" si="58"/>
        <v>3.210812945585729E-3</v>
      </c>
      <c r="BJ49">
        <f t="shared" si="59"/>
        <v>5.3456104912265275E-2</v>
      </c>
      <c r="BK49">
        <f t="shared" si="60"/>
        <v>0.3312251623309671</v>
      </c>
      <c r="BL49">
        <f t="shared" si="61"/>
        <v>5.687379233807674E-3</v>
      </c>
      <c r="BM49">
        <f t="shared" si="62"/>
        <v>1.4624794669551109E-2</v>
      </c>
      <c r="BN49">
        <f t="shared" si="63"/>
        <v>-1.7715110840778711E-3</v>
      </c>
      <c r="BO49" s="34">
        <f t="shared" si="33"/>
        <v>89.59011004919968</v>
      </c>
      <c r="BP49">
        <f t="shared" si="34"/>
        <v>89590.110049199677</v>
      </c>
      <c r="BQ49">
        <f t="shared" si="72"/>
        <v>16.4666622270429</v>
      </c>
      <c r="BS49">
        <v>3</v>
      </c>
      <c r="BT49">
        <f t="shared" si="74"/>
        <v>14.9800520764417</v>
      </c>
      <c r="BU49">
        <f t="shared" si="75"/>
        <v>30.98054551340914</v>
      </c>
      <c r="CC49">
        <v>3</v>
      </c>
      <c r="CD49">
        <f t="shared" si="82"/>
        <v>15.86809295264829</v>
      </c>
      <c r="CE49">
        <f t="shared" si="76"/>
        <v>39.057534788002435</v>
      </c>
      <c r="CM49">
        <v>3</v>
      </c>
      <c r="CN49">
        <f t="shared" si="77"/>
        <v>12.059051137112421</v>
      </c>
      <c r="CO49">
        <f t="shared" si="78"/>
        <v>26.236543040214421</v>
      </c>
    </row>
    <row r="50" spans="1:99" x14ac:dyDescent="0.2">
      <c r="A50" t="s">
        <v>95</v>
      </c>
      <c r="B50" s="4">
        <v>0.19359999999999999</v>
      </c>
      <c r="C50" s="4">
        <v>20</v>
      </c>
      <c r="D50" s="1">
        <v>0.64276562580861085</v>
      </c>
      <c r="E50" s="1">
        <v>31.016566757679985</v>
      </c>
      <c r="F50" s="1">
        <v>25.439517626106323</v>
      </c>
      <c r="G50" s="1">
        <v>92.415301623487878</v>
      </c>
      <c r="H50" s="1">
        <v>70.768145857852787</v>
      </c>
      <c r="I50" s="1">
        <v>618.60019196853671</v>
      </c>
      <c r="J50" s="1">
        <v>221.12892514973137</v>
      </c>
      <c r="K50" s="1">
        <v>5.435621528820881E-2</v>
      </c>
      <c r="L50" s="1">
        <v>5.770737897911812</v>
      </c>
      <c r="M50" s="1">
        <v>-0.20079101907400115</v>
      </c>
      <c r="N50" s="1">
        <v>36.786217691458482</v>
      </c>
      <c r="O50" s="1">
        <v>0.25457816201875294</v>
      </c>
      <c r="P50" s="1">
        <v>0.26026174995220208</v>
      </c>
      <c r="Q50" s="1">
        <v>140.09775854968711</v>
      </c>
      <c r="R50" s="1">
        <v>1055.0855672402954</v>
      </c>
      <c r="S50" s="1">
        <v>7.3987165022685875E-2</v>
      </c>
      <c r="T50" s="1">
        <v>0.79234696615853706</v>
      </c>
      <c r="U50" s="1">
        <v>43.752034538383441</v>
      </c>
      <c r="V50" s="1">
        <v>262.03162120357774</v>
      </c>
      <c r="W50" s="1">
        <v>0.11423382713992165</v>
      </c>
      <c r="X50" s="1">
        <v>4.1508426618780507E-2</v>
      </c>
      <c r="Y50" s="1">
        <v>28.5338846685958</v>
      </c>
      <c r="Z50" s="1">
        <v>40.823502758806988</v>
      </c>
      <c r="AA50" s="1">
        <v>30.284747423822672</v>
      </c>
      <c r="AB50" s="1">
        <v>-4.2981443416282884E-3</v>
      </c>
      <c r="AC50" s="1">
        <v>5.4654732621448723E-2</v>
      </c>
      <c r="AD50" s="1">
        <v>0.39612062155658689</v>
      </c>
      <c r="AE50" s="1">
        <v>3.6192754200586892</v>
      </c>
      <c r="AF50" s="1">
        <v>6.9125442588655633E-2</v>
      </c>
      <c r="AG50" s="1">
        <v>0.23057916112632393</v>
      </c>
      <c r="AH50" s="1">
        <v>2.6264855237071835E-3</v>
      </c>
      <c r="AJ50">
        <f t="shared" si="38"/>
        <v>65.369648097576359</v>
      </c>
      <c r="AK50">
        <f t="shared" si="39"/>
        <v>3197.8641137068021</v>
      </c>
      <c r="AL50">
        <f t="shared" si="40"/>
        <v>2625.03369324301</v>
      </c>
      <c r="AM50">
        <f t="shared" si="41"/>
        <v>9544.1394160951604</v>
      </c>
      <c r="AN50">
        <f t="shared" si="42"/>
        <v>7298.8991741869895</v>
      </c>
      <c r="AO50">
        <f t="shared" si="43"/>
        <v>63888.263445392404</v>
      </c>
      <c r="AP50">
        <f t="shared" si="44"/>
        <v>22832.05072849691</v>
      </c>
      <c r="AQ50">
        <f t="shared" si="45"/>
        <v>5.5917908451385951</v>
      </c>
      <c r="AR50">
        <f t="shared" si="46"/>
        <v>0.6092492736803149</v>
      </c>
      <c r="AS50">
        <f t="shared" si="66"/>
        <v>-1.3363717434719348E-2</v>
      </c>
      <c r="AT50">
        <f t="shared" si="67"/>
        <v>1.7147852566708572</v>
      </c>
      <c r="AU50">
        <f t="shared" si="68"/>
        <v>2.2385672031597036E-2</v>
      </c>
      <c r="AV50">
        <f t="shared" si="69"/>
        <v>-0.2587302789936447</v>
      </c>
      <c r="AW50">
        <f t="shared" si="70"/>
        <v>14.442056524537154</v>
      </c>
      <c r="AX50" s="10">
        <f t="shared" si="71"/>
        <v>107.00593010015233</v>
      </c>
      <c r="AY50">
        <f t="shared" si="48"/>
        <v>4.4061838910538038E-3</v>
      </c>
      <c r="AZ50">
        <f t="shared" si="49"/>
        <v>4.8831604751244477E-3</v>
      </c>
      <c r="BA50">
        <f t="shared" si="50"/>
        <v>3.1245629655503011</v>
      </c>
      <c r="BB50">
        <f t="shared" si="51"/>
        <v>26.675274956263699</v>
      </c>
      <c r="BC50">
        <f t="shared" si="52"/>
        <v>8.6624295774120463E-3</v>
      </c>
      <c r="BD50">
        <f t="shared" si="53"/>
        <v>2.0387158580214684E-5</v>
      </c>
      <c r="BE50">
        <f t="shared" si="54"/>
        <v>2.9376743819286526</v>
      </c>
      <c r="BF50">
        <f t="shared" si="55"/>
        <v>4.174206557114398</v>
      </c>
      <c r="BG50">
        <f t="shared" si="56"/>
        <v>3.1212014193920252</v>
      </c>
      <c r="BH50">
        <f t="shared" si="57"/>
        <v>-1.2528696148007151E-3</v>
      </c>
      <c r="BI50">
        <f t="shared" si="58"/>
        <v>3.2840653186880678E-3</v>
      </c>
      <c r="BJ50">
        <f t="shared" si="59"/>
        <v>3.8762424407756707E-2</v>
      </c>
      <c r="BK50">
        <f t="shared" si="60"/>
        <v>0.34781379559762438</v>
      </c>
      <c r="BL50">
        <f t="shared" si="61"/>
        <v>5.3279505317100134E-3</v>
      </c>
      <c r="BM50">
        <f t="shared" si="62"/>
        <v>1.8397168447797114E-2</v>
      </c>
      <c r="BN50">
        <f t="shared" si="63"/>
        <v>-1.6527630063189306E-3</v>
      </c>
      <c r="BO50" s="34">
        <f t="shared" si="33"/>
        <v>107.00593010015233</v>
      </c>
      <c r="BP50">
        <f t="shared" si="34"/>
        <v>107005.93010015233</v>
      </c>
      <c r="BQ50">
        <f t="shared" si="72"/>
        <v>20.71634806738949</v>
      </c>
      <c r="BS50">
        <v>3</v>
      </c>
      <c r="BT50">
        <f t="shared" si="74"/>
        <v>16.4666622270429</v>
      </c>
      <c r="BU50">
        <f t="shared" si="75"/>
        <v>72.00560930539676</v>
      </c>
      <c r="CC50">
        <v>3</v>
      </c>
      <c r="CD50">
        <f t="shared" si="82"/>
        <v>18.092687984696028</v>
      </c>
      <c r="CE50">
        <f t="shared" si="76"/>
        <v>72.619963744610388</v>
      </c>
      <c r="CM50">
        <v>3</v>
      </c>
      <c r="CN50">
        <f t="shared" si="77"/>
        <v>21.427707588211408</v>
      </c>
      <c r="CO50">
        <f t="shared" si="78"/>
        <v>26.209149112203011</v>
      </c>
    </row>
    <row r="51" spans="1:99" x14ac:dyDescent="0.2">
      <c r="A51" t="s">
        <v>96</v>
      </c>
      <c r="B51" s="4">
        <v>0.1903</v>
      </c>
      <c r="C51" s="4">
        <v>20</v>
      </c>
      <c r="D51" s="1">
        <v>0.60375687972520586</v>
      </c>
      <c r="E51" s="1">
        <v>25.516796122133556</v>
      </c>
      <c r="F51" s="1">
        <v>24.128442833292358</v>
      </c>
      <c r="G51" s="1">
        <v>77.223573794840362</v>
      </c>
      <c r="H51" s="1">
        <v>61.646798599513907</v>
      </c>
      <c r="I51" s="1">
        <v>574.61392302608863</v>
      </c>
      <c r="J51" s="1">
        <v>235.97801446608651</v>
      </c>
      <c r="K51" s="1">
        <v>5.7797332116625695E-2</v>
      </c>
      <c r="L51" s="1">
        <v>7.464656996574381</v>
      </c>
      <c r="M51" s="1">
        <v>-0.11916470120428375</v>
      </c>
      <c r="N51" s="1">
        <v>36.439330470875497</v>
      </c>
      <c r="O51" s="1">
        <v>0.19948951771978463</v>
      </c>
      <c r="P51" s="1">
        <v>9.4317302569602648E-2</v>
      </c>
      <c r="Q51" s="1">
        <v>115.67505427577197</v>
      </c>
      <c r="R51" s="1">
        <v>852.76320733870307</v>
      </c>
      <c r="S51" s="1">
        <v>5.9059166458275525E-2</v>
      </c>
      <c r="T51" s="1">
        <v>0.47000803174986489</v>
      </c>
      <c r="U51" s="1">
        <v>36.426706120396126</v>
      </c>
      <c r="V51" s="1">
        <v>252.99948948652167</v>
      </c>
      <c r="W51" s="1">
        <v>8.7066528049911024E-2</v>
      </c>
      <c r="X51" s="1">
        <v>1.8667448337708618E-2</v>
      </c>
      <c r="Y51" s="1">
        <v>25.628911627473588</v>
      </c>
      <c r="Z51" s="1">
        <v>42.62703298070381</v>
      </c>
      <c r="AA51" s="1">
        <v>28.857541130341918</v>
      </c>
      <c r="AB51" s="1">
        <v>-3.8019409648751296E-3</v>
      </c>
      <c r="AC51" s="1">
        <v>5.8827992865957343E-2</v>
      </c>
      <c r="AD51" s="1">
        <v>0.62492128749876197</v>
      </c>
      <c r="AE51" s="1">
        <v>2.3739695459731025</v>
      </c>
      <c r="AF51" s="1">
        <v>6.0079648333142804E-2</v>
      </c>
      <c r="AG51" s="1">
        <v>0.18399167089132284</v>
      </c>
      <c r="AH51" s="1">
        <v>2.4545531568436925E-3</v>
      </c>
      <c r="AJ51">
        <f t="shared" si="38"/>
        <v>62.403515239215352</v>
      </c>
      <c r="AK51">
        <f t="shared" si="39"/>
        <v>2675.307828180285</v>
      </c>
      <c r="AL51">
        <f t="shared" si="40"/>
        <v>2532.7641994512214</v>
      </c>
      <c r="AM51">
        <f t="shared" si="41"/>
        <v>8113.0364392174088</v>
      </c>
      <c r="AN51">
        <f t="shared" si="42"/>
        <v>6466.8414868934487</v>
      </c>
      <c r="AO51">
        <f t="shared" si="43"/>
        <v>60373.318046132466</v>
      </c>
      <c r="AP51">
        <f t="shared" si="44"/>
        <v>24788.580175323721</v>
      </c>
      <c r="AQ51">
        <f t="shared" si="45"/>
        <v>6.0504101113356263</v>
      </c>
      <c r="AR51">
        <f t="shared" si="46"/>
        <v>0.79784046956258725</v>
      </c>
      <c r="AS51">
        <f t="shared" si="66"/>
        <v>-5.0167595268907905E-3</v>
      </c>
      <c r="AT51">
        <f t="shared" si="67"/>
        <v>1.7080645364152298</v>
      </c>
      <c r="AU51">
        <f t="shared" si="68"/>
        <v>1.6984199786325902E-2</v>
      </c>
      <c r="AV51">
        <f t="shared" si="69"/>
        <v>-0.28065723048250973</v>
      </c>
      <c r="AW51">
        <f t="shared" si="70"/>
        <v>12.125738610993642</v>
      </c>
      <c r="AX51" s="10">
        <f t="shared" si="71"/>
        <v>87.598007721269809</v>
      </c>
      <c r="AY51">
        <f t="shared" si="48"/>
        <v>2.9137006306873851E-3</v>
      </c>
      <c r="AZ51">
        <f t="shared" si="49"/>
        <v>-2.890908470935024E-2</v>
      </c>
      <c r="BA51">
        <f t="shared" si="50"/>
        <v>2.4088745232306468</v>
      </c>
      <c r="BB51">
        <f t="shared" si="51"/>
        <v>26.188600090339097</v>
      </c>
      <c r="BC51">
        <f t="shared" si="52"/>
        <v>5.9574376478547545E-3</v>
      </c>
      <c r="BD51">
        <f t="shared" si="53"/>
        <v>-2.3797825103536955E-3</v>
      </c>
      <c r="BE51">
        <f t="shared" si="54"/>
        <v>2.6833121362004362</v>
      </c>
      <c r="BF51">
        <f t="shared" si="55"/>
        <v>4.4361376452721171</v>
      </c>
      <c r="BG51">
        <f t="shared" si="56"/>
        <v>3.025330892930536</v>
      </c>
      <c r="BH51">
        <f t="shared" si="57"/>
        <v>-1.222446084552576E-3</v>
      </c>
      <c r="BI51">
        <f t="shared" si="58"/>
        <v>3.7796124571107849E-3</v>
      </c>
      <c r="BJ51">
        <f t="shared" si="59"/>
        <v>6.3480917941067791E-2</v>
      </c>
      <c r="BK51">
        <f t="shared" si="60"/>
        <v>0.22296706960582419</v>
      </c>
      <c r="BL51">
        <f t="shared" si="61"/>
        <v>4.4696549544340622E-3</v>
      </c>
      <c r="BM51">
        <f t="shared" si="62"/>
        <v>1.3819979016255911E-2</v>
      </c>
      <c r="BN51">
        <f t="shared" si="63"/>
        <v>-1.6994932493989213E-3</v>
      </c>
      <c r="BO51" s="34">
        <f t="shared" si="33"/>
        <v>87.598007721269809</v>
      </c>
      <c r="BP51">
        <f t="shared" si="34"/>
        <v>87598.007721269809</v>
      </c>
      <c r="BQ51">
        <f t="shared" si="72"/>
        <v>16.669900869357644</v>
      </c>
      <c r="BS51">
        <v>4</v>
      </c>
      <c r="BT51">
        <f t="shared" si="74"/>
        <v>20.71634806738949</v>
      </c>
      <c r="BU51">
        <f t="shared" si="75"/>
        <v>39.114862516318112</v>
      </c>
      <c r="BV51">
        <f>AVERAGE(BT51:BT53)</f>
        <v>18.765412326005897</v>
      </c>
      <c r="BW51">
        <f>STDEVA(BT51:BT53)</f>
        <v>2.0270940616306286</v>
      </c>
      <c r="BX51">
        <f>BW51/SQRT(3)</f>
        <v>1.1703433021551353</v>
      </c>
      <c r="BY51">
        <f>AVERAGE(BU51:BU53)</f>
        <v>47.570501589798049</v>
      </c>
      <c r="BZ51">
        <f>STDEVA(BU51:BU53)</f>
        <v>7.3918351254724577</v>
      </c>
      <c r="CA51">
        <f>BZ51/SQRT(3)</f>
        <v>4.267677999496855</v>
      </c>
      <c r="CC51">
        <v>4</v>
      </c>
      <c r="CD51">
        <f t="shared" si="82"/>
        <v>16.608529378331948</v>
      </c>
      <c r="CE51">
        <f t="shared" si="76"/>
        <v>47.764969691393695</v>
      </c>
      <c r="CF51">
        <f>AVERAGE(CD51:CD53)</f>
        <v>16.199890677345604</v>
      </c>
      <c r="CG51">
        <f>STDEVA(CD51:CD53)</f>
        <v>1.1284697555502261</v>
      </c>
      <c r="CH51">
        <f t="shared" si="80"/>
        <v>0.65152231713927422</v>
      </c>
      <c r="CI51">
        <f>AVERAGE(CE51:CE53)</f>
        <v>44.982863424435806</v>
      </c>
      <c r="CJ51">
        <f>STDEVA(CE51:CE53)</f>
        <v>7.0708400380001386</v>
      </c>
      <c r="CK51">
        <f>CJ51/SQRT(3)</f>
        <v>4.0823513993361642</v>
      </c>
      <c r="CM51">
        <v>4</v>
      </c>
      <c r="CN51">
        <f t="shared" si="77"/>
        <v>12.033574771991496</v>
      </c>
      <c r="CO51">
        <f t="shared" si="78"/>
        <v>31.930733481752039</v>
      </c>
      <c r="CP51">
        <f>AVERAGE(CN51:CN53)</f>
        <v>11.689088288064754</v>
      </c>
      <c r="CQ51">
        <f>STDEVA(CN51:CN53)</f>
        <v>0.85630459466826736</v>
      </c>
      <c r="CR51">
        <f>CQ51/SQRT(3)</f>
        <v>0.49438768824003759</v>
      </c>
      <c r="CS51">
        <f>AVERAGE(CO51:CO53)</f>
        <v>29.138702388270818</v>
      </c>
      <c r="CT51">
        <f>STDEVA(CO51:CO53)</f>
        <v>5.1917177322282173</v>
      </c>
      <c r="CU51">
        <f>CT51/SQRT(3)</f>
        <v>2.9974396302585147</v>
      </c>
    </row>
    <row r="52" spans="1:99" x14ac:dyDescent="0.2">
      <c r="A52" t="s">
        <v>97</v>
      </c>
      <c r="B52" s="4">
        <v>0.1933</v>
      </c>
      <c r="C52" s="4">
        <v>20</v>
      </c>
      <c r="D52" s="1">
        <v>0.63906572664423367</v>
      </c>
      <c r="E52" s="1">
        <v>27.280326802519596</v>
      </c>
      <c r="F52" s="1">
        <v>27.840521869414573</v>
      </c>
      <c r="G52" s="1">
        <v>85.902134195257545</v>
      </c>
      <c r="H52" s="1">
        <v>64.497472659858133</v>
      </c>
      <c r="I52" s="1">
        <v>600.47045219035215</v>
      </c>
      <c r="J52" s="1">
        <v>221.41489412771224</v>
      </c>
      <c r="K52" s="1">
        <v>5.5120213033358921E-2</v>
      </c>
      <c r="L52" s="1">
        <v>5.3295997230423282</v>
      </c>
      <c r="M52" s="1">
        <v>0.35025600424001591</v>
      </c>
      <c r="N52" s="1">
        <v>28.593014422382854</v>
      </c>
      <c r="O52" s="1">
        <v>0.24309380912899115</v>
      </c>
      <c r="P52" s="1">
        <v>0.42606761815158312</v>
      </c>
      <c r="Q52" s="1">
        <v>128.25594650477825</v>
      </c>
      <c r="R52" s="1">
        <v>964.76756593434857</v>
      </c>
      <c r="S52" s="1">
        <v>6.721870724156799E-2</v>
      </c>
      <c r="T52" s="1">
        <v>0.93362707578943782</v>
      </c>
      <c r="U52" s="1">
        <v>35.34294962685842</v>
      </c>
      <c r="V52" s="1">
        <v>242.13029084897073</v>
      </c>
      <c r="W52" s="1">
        <v>0.10348992086981824</v>
      </c>
      <c r="X52" s="1">
        <v>3.1909992803021148E-2</v>
      </c>
      <c r="Y52" s="1">
        <v>25.564893367297863</v>
      </c>
      <c r="Z52" s="1">
        <v>38.87786294374331</v>
      </c>
      <c r="AA52" s="1">
        <v>32.423092268770205</v>
      </c>
      <c r="AB52" s="1">
        <v>-5.5147510396152703E-3</v>
      </c>
      <c r="AC52" s="1">
        <v>2.7801227074289343E-2</v>
      </c>
      <c r="AD52" s="1">
        <v>0.26008971754090165</v>
      </c>
      <c r="AE52" s="1">
        <v>2.2145602569296559</v>
      </c>
      <c r="AF52" s="1">
        <v>5.9593068978857709E-2</v>
      </c>
      <c r="AG52" s="1">
        <v>0.18468812073939117</v>
      </c>
      <c r="AH52" s="1">
        <v>2.5283096029394257E-3</v>
      </c>
      <c r="AJ52">
        <f t="shared" si="38"/>
        <v>65.088287058475103</v>
      </c>
      <c r="AK52">
        <f t="shared" si="39"/>
        <v>2816.2529400436065</v>
      </c>
      <c r="AL52">
        <f t="shared" si="40"/>
        <v>2877.5303045939559</v>
      </c>
      <c r="AM52">
        <f t="shared" si="41"/>
        <v>8885.0597123197949</v>
      </c>
      <c r="AN52">
        <f t="shared" si="42"/>
        <v>6661.4248120160792</v>
      </c>
      <c r="AO52">
        <f t="shared" si="43"/>
        <v>62111.603763395127</v>
      </c>
      <c r="AP52">
        <f t="shared" si="44"/>
        <v>22897.073981358608</v>
      </c>
      <c r="AQ52">
        <f t="shared" si="45"/>
        <v>5.6795171366882258</v>
      </c>
      <c r="AR52">
        <f t="shared" si="46"/>
        <v>0.56455197044552141</v>
      </c>
      <c r="AS52">
        <f t="shared" si="66"/>
        <v>4.3630236786956419E-2</v>
      </c>
      <c r="AT52">
        <f t="shared" si="67"/>
        <v>0.86972767878926749</v>
      </c>
      <c r="AU52">
        <f t="shared" si="68"/>
        <v>2.1232173034257368E-2</v>
      </c>
      <c r="AV52">
        <f t="shared" si="69"/>
        <v>-0.24197653724356952</v>
      </c>
      <c r="AW52">
        <f t="shared" si="70"/>
        <v>13.23924419168244</v>
      </c>
      <c r="AX52" s="10">
        <f t="shared" si="71"/>
        <v>97.827149722041156</v>
      </c>
      <c r="AY52">
        <f t="shared" si="48"/>
        <v>3.7127162218606245E-3</v>
      </c>
      <c r="AZ52">
        <f t="shared" si="49"/>
        <v>1.9508443148484784E-2</v>
      </c>
      <c r="BA52">
        <f t="shared" si="50"/>
        <v>2.259356916192643</v>
      </c>
      <c r="BB52">
        <f t="shared" si="51"/>
        <v>24.657561430111286</v>
      </c>
      <c r="BC52">
        <f t="shared" si="52"/>
        <v>7.5642433563626703E-3</v>
      </c>
      <c r="BD52">
        <f t="shared" si="53"/>
        <v>-9.7269385625482481E-4</v>
      </c>
      <c r="BE52">
        <f t="shared" si="54"/>
        <v>2.635043633292439</v>
      </c>
      <c r="BF52">
        <f t="shared" si="55"/>
        <v>3.9793770985828969</v>
      </c>
      <c r="BG52">
        <f t="shared" si="56"/>
        <v>3.3472917314704946</v>
      </c>
      <c r="BH52">
        <f t="shared" si="57"/>
        <v>-1.3806916264105435E-3</v>
      </c>
      <c r="BI52">
        <f t="shared" si="58"/>
        <v>5.1073427188216413E-4</v>
      </c>
      <c r="BJ52">
        <f t="shared" si="59"/>
        <v>2.4747994231908921E-2</v>
      </c>
      <c r="BK52">
        <f t="shared" si="60"/>
        <v>0.2030131793332613</v>
      </c>
      <c r="BL52">
        <f t="shared" si="61"/>
        <v>4.3499418041546816E-3</v>
      </c>
      <c r="BM52">
        <f t="shared" si="62"/>
        <v>1.3677553045808932E-2</v>
      </c>
      <c r="BN52">
        <f t="shared" si="63"/>
        <v>-1.6654859619177449E-3</v>
      </c>
      <c r="BO52" s="34">
        <f t="shared" si="33"/>
        <v>97.827149722041156</v>
      </c>
      <c r="BP52">
        <f t="shared" si="34"/>
        <v>97827.149722041155</v>
      </c>
      <c r="BQ52">
        <f t="shared" si="72"/>
        <v>18.909988041270552</v>
      </c>
      <c r="BS52">
        <v>4</v>
      </c>
      <c r="BT52">
        <f t="shared" si="74"/>
        <v>16.669900869357644</v>
      </c>
      <c r="BU52">
        <f t="shared" si="75"/>
        <v>52.806216168914588</v>
      </c>
      <c r="CC52">
        <v>4</v>
      </c>
      <c r="CD52">
        <f t="shared" si="82"/>
        <v>14.924028141426041</v>
      </c>
      <c r="CE52">
        <f t="shared" si="76"/>
        <v>50.239493525174701</v>
      </c>
      <c r="CM52">
        <v>4</v>
      </c>
      <c r="CN52">
        <f t="shared" si="77"/>
        <v>12.319499614171502</v>
      </c>
      <c r="CO52">
        <f t="shared" si="78"/>
        <v>32.336960972544638</v>
      </c>
    </row>
    <row r="53" spans="1:99" x14ac:dyDescent="0.2">
      <c r="A53" t="s">
        <v>98</v>
      </c>
      <c r="B53" s="4">
        <v>0.18870000000000001</v>
      </c>
      <c r="C53" s="4">
        <v>20</v>
      </c>
      <c r="D53" s="1">
        <v>0.64468715068461713</v>
      </c>
      <c r="E53" s="1">
        <v>26.120569549394034</v>
      </c>
      <c r="F53" s="1">
        <v>26.75946539798386</v>
      </c>
      <c r="G53" s="1">
        <v>93.853217926425415</v>
      </c>
      <c r="H53" s="1">
        <v>66.740794500114646</v>
      </c>
      <c r="I53" s="1">
        <v>618.1930679905131</v>
      </c>
      <c r="J53" s="1">
        <v>239.53077062196061</v>
      </c>
      <c r="K53" s="1">
        <v>5.9876340870030999E-2</v>
      </c>
      <c r="L53" s="1">
        <v>6.3799923528674976</v>
      </c>
      <c r="M53" s="1">
        <v>-0.20146587862928289</v>
      </c>
      <c r="N53" s="1">
        <v>50.883543407488609</v>
      </c>
      <c r="O53" s="1">
        <v>0.23088805409856697</v>
      </c>
      <c r="P53" s="1">
        <v>0.14586041630181285</v>
      </c>
      <c r="Q53" s="1">
        <v>129.35996874995374</v>
      </c>
      <c r="R53" s="1">
        <v>801.43032216358336</v>
      </c>
      <c r="S53" s="1">
        <v>6.3401319466696027E-2</v>
      </c>
      <c r="T53" s="1">
        <v>0.56979452439784406</v>
      </c>
      <c r="U53" s="1">
        <v>41.637895118226375</v>
      </c>
      <c r="V53" s="1">
        <v>260.00074820791866</v>
      </c>
      <c r="W53" s="1">
        <v>0.11589304139884414</v>
      </c>
      <c r="X53" s="1">
        <v>3.7805601190976111E-2</v>
      </c>
      <c r="Y53" s="1">
        <v>27.716045180908736</v>
      </c>
      <c r="Z53" s="1">
        <v>44.267345548526961</v>
      </c>
      <c r="AA53" s="1">
        <v>30.29423083887686</v>
      </c>
      <c r="AB53" s="1">
        <v>-2.4786478851486957E-3</v>
      </c>
      <c r="AC53" s="1">
        <v>5.2453386989270531E-2</v>
      </c>
      <c r="AD53" s="1">
        <v>0.45680587119812777</v>
      </c>
      <c r="AE53" s="1">
        <v>2.148915734094087</v>
      </c>
      <c r="AF53" s="1">
        <v>7.3200421028016494E-2</v>
      </c>
      <c r="AG53" s="1">
        <v>0.18420539129388844</v>
      </c>
      <c r="AH53" s="1">
        <v>2.8006145570067687E-3</v>
      </c>
      <c r="AJ53">
        <f t="shared" si="38"/>
        <v>67.270770372076882</v>
      </c>
      <c r="AK53">
        <f t="shared" si="39"/>
        <v>2761.9848873763531</v>
      </c>
      <c r="AL53">
        <f t="shared" si="40"/>
        <v>2833.0973950683488</v>
      </c>
      <c r="AM53">
        <f t="shared" si="41"/>
        <v>9944.375818838229</v>
      </c>
      <c r="AN53">
        <f t="shared" si="42"/>
        <v>7061.5784471003617</v>
      </c>
      <c r="AO53">
        <f t="shared" si="43"/>
        <v>65504.108762413875</v>
      </c>
      <c r="AP53">
        <f t="shared" si="44"/>
        <v>25375.314946908249</v>
      </c>
      <c r="AQ53">
        <f t="shared" si="45"/>
        <v>6.3220626351630935</v>
      </c>
      <c r="AR53">
        <f t="shared" si="46"/>
        <v>0.68964360616652198</v>
      </c>
      <c r="AS53">
        <f t="shared" si="66"/>
        <v>-1.3782262249429252E-2</v>
      </c>
      <c r="AT53">
        <f t="shared" si="67"/>
        <v>3.2534655008589324</v>
      </c>
      <c r="AU53">
        <f t="shared" si="68"/>
        <v>2.0456088748878991E-2</v>
      </c>
      <c r="AV53">
        <f t="shared" si="69"/>
        <v>-0.27757397289972119</v>
      </c>
      <c r="AW53">
        <f t="shared" si="70"/>
        <v>13.678994950480792</v>
      </c>
      <c r="AX53" s="10">
        <f t="shared" si="71"/>
        <v>82.900069771357977</v>
      </c>
      <c r="AY53">
        <f t="shared" si="48"/>
        <v>3.3986236893917294E-3</v>
      </c>
      <c r="AZ53">
        <f t="shared" si="49"/>
        <v>-1.8578001946103696E-2</v>
      </c>
      <c r="BA53">
        <f t="shared" si="50"/>
        <v>2.981624810426057</v>
      </c>
      <c r="BB53">
        <f t="shared" si="51"/>
        <v>27.152706791836088</v>
      </c>
      <c r="BC53">
        <f t="shared" si="52"/>
        <v>9.0632254974320186E-3</v>
      </c>
      <c r="BD53">
        <f t="shared" si="53"/>
        <v>-3.7153977029654665E-4</v>
      </c>
      <c r="BE53">
        <f t="shared" si="54"/>
        <v>2.9272759437607094</v>
      </c>
      <c r="BF53">
        <f t="shared" si="55"/>
        <v>4.6476059631783091</v>
      </c>
      <c r="BG53">
        <f t="shared" si="56"/>
        <v>3.2032552363295168</v>
      </c>
      <c r="BH53">
        <f t="shared" si="57"/>
        <v>-1.0925576486265317E-3</v>
      </c>
      <c r="BI53">
        <f t="shared" si="58"/>
        <v>3.1360261423129102E-3</v>
      </c>
      <c r="BJ53">
        <f t="shared" si="59"/>
        <v>4.6200902799006446E-2</v>
      </c>
      <c r="BK53">
        <f t="shared" si="60"/>
        <v>0.20100454217492331</v>
      </c>
      <c r="BL53">
        <f t="shared" si="61"/>
        <v>5.8982023938859342E-3</v>
      </c>
      <c r="BM53">
        <f t="shared" si="62"/>
        <v>1.3959811419421365E-2</v>
      </c>
      <c r="BN53">
        <f t="shared" si="63"/>
        <v>-1.6772248932557137E-3</v>
      </c>
      <c r="BO53" s="34">
        <f t="shared" si="33"/>
        <v>82.900069771357977</v>
      </c>
      <c r="BP53">
        <f t="shared" si="34"/>
        <v>82900.069771357972</v>
      </c>
      <c r="BQ53">
        <f t="shared" si="72"/>
        <v>15.643243165855251</v>
      </c>
      <c r="BS53">
        <v>4</v>
      </c>
      <c r="BT53">
        <f t="shared" si="74"/>
        <v>18.909988041270552</v>
      </c>
      <c r="BU53">
        <f t="shared" si="75"/>
        <v>50.790426084161453</v>
      </c>
      <c r="CC53">
        <v>4</v>
      </c>
      <c r="CD53">
        <f t="shared" si="82"/>
        <v>17.067114512278817</v>
      </c>
      <c r="CE53">
        <f t="shared" si="76"/>
        <v>36.944127056739021</v>
      </c>
      <c r="CM53">
        <v>4</v>
      </c>
      <c r="CN53">
        <f t="shared" si="77"/>
        <v>10.714190478031265</v>
      </c>
      <c r="CO53">
        <f t="shared" si="78"/>
        <v>23.148412710515789</v>
      </c>
    </row>
    <row r="54" spans="1:99" x14ac:dyDescent="0.2">
      <c r="A54" t="s">
        <v>99</v>
      </c>
      <c r="B54" s="4">
        <v>0.1855</v>
      </c>
      <c r="C54" s="4">
        <v>20</v>
      </c>
      <c r="D54" s="1">
        <v>0.62018480195811032</v>
      </c>
      <c r="E54" s="1">
        <v>26.367031436484652</v>
      </c>
      <c r="F54" s="1">
        <v>26.919311579294234</v>
      </c>
      <c r="G54" s="1">
        <v>73.599589278871846</v>
      </c>
      <c r="H54" s="1">
        <v>60.736981256129958</v>
      </c>
      <c r="I54" s="1">
        <v>556.05813768597932</v>
      </c>
      <c r="J54" s="1">
        <v>204.81008879714773</v>
      </c>
      <c r="K54" s="1">
        <v>5.0747943058910783E-2</v>
      </c>
      <c r="L54" s="1">
        <v>5.0595347015593051</v>
      </c>
      <c r="M54" s="1">
        <v>-6.739530223415024E-3</v>
      </c>
      <c r="N54" s="1">
        <v>53.060769707005534</v>
      </c>
      <c r="O54" s="1">
        <v>0.20560683495100396</v>
      </c>
      <c r="P54" s="1">
        <v>0.15327122141239036</v>
      </c>
      <c r="Q54" s="1">
        <v>132.4770143356196</v>
      </c>
      <c r="R54" s="1">
        <v>662.4694825152643</v>
      </c>
      <c r="S54" s="1">
        <v>5.9420551966208449E-2</v>
      </c>
      <c r="T54" s="1">
        <v>0.4462492745140888</v>
      </c>
      <c r="U54" s="1">
        <v>35.459315911508696</v>
      </c>
      <c r="V54" s="1">
        <v>235.66423055422189</v>
      </c>
      <c r="W54" s="1">
        <v>9.605782642633208E-2</v>
      </c>
      <c r="X54" s="1">
        <v>4.1280247373246634E-2</v>
      </c>
      <c r="Y54" s="1">
        <v>22.173607149527804</v>
      </c>
      <c r="Z54" s="1">
        <v>36.434976228974826</v>
      </c>
      <c r="AA54" s="1">
        <v>28.368874911046213</v>
      </c>
      <c r="AB54" s="1">
        <v>-8.5464472392842248E-3</v>
      </c>
      <c r="AC54" s="1">
        <v>4.0291751354847957E-2</v>
      </c>
      <c r="AD54" s="1">
        <v>0.30258404091118424</v>
      </c>
      <c r="AE54" s="1">
        <v>1.7084811068871912</v>
      </c>
      <c r="AF54" s="1">
        <v>5.6404303260300361E-2</v>
      </c>
      <c r="AG54" s="1">
        <v>0.23270094879453604</v>
      </c>
      <c r="AH54" s="1">
        <v>2.6180587627673037E-3</v>
      </c>
      <c r="AJ54">
        <f t="shared" si="38"/>
        <v>65.789473825772347</v>
      </c>
      <c r="AK54">
        <f t="shared" si="39"/>
        <v>2836.2036980578446</v>
      </c>
      <c r="AL54">
        <f t="shared" si="40"/>
        <v>2899.2043238577089</v>
      </c>
      <c r="AM54">
        <f t="shared" si="41"/>
        <v>7932.2433642248116</v>
      </c>
      <c r="AN54">
        <f t="shared" si="42"/>
        <v>6536.0840328201857</v>
      </c>
      <c r="AO54">
        <f t="shared" si="43"/>
        <v>59934.914918473434</v>
      </c>
      <c r="AP54">
        <f t="shared" si="44"/>
        <v>22069.586490486949</v>
      </c>
      <c r="AQ54">
        <f t="shared" si="45"/>
        <v>5.4469286416866387</v>
      </c>
      <c r="AR54">
        <f t="shared" si="46"/>
        <v>0.55917302133400981</v>
      </c>
      <c r="AS54">
        <f t="shared" si="66"/>
        <v>6.9747389846364274E-3</v>
      </c>
      <c r="AT54">
        <f t="shared" si="67"/>
        <v>3.5443313531127707</v>
      </c>
      <c r="AU54">
        <f t="shared" si="68"/>
        <v>1.8083232150739658E-2</v>
      </c>
      <c r="AV54">
        <f t="shared" si="69"/>
        <v>-0.28156330233943849</v>
      </c>
      <c r="AW54">
        <f t="shared" si="70"/>
        <v>14.251036435951713</v>
      </c>
      <c r="AX54" s="10">
        <f t="shared" si="71"/>
        <v>69.347851066786347</v>
      </c>
      <c r="AY54">
        <f t="shared" si="48"/>
        <v>3.0280589767033308E-3</v>
      </c>
      <c r="AZ54">
        <f t="shared" si="49"/>
        <v>-3.2218727573611175E-2</v>
      </c>
      <c r="BA54">
        <f t="shared" si="50"/>
        <v>2.3669057552185628</v>
      </c>
      <c r="BB54">
        <f t="shared" si="51"/>
        <v>24.997225975986712</v>
      </c>
      <c r="BC54">
        <f t="shared" si="52"/>
        <v>7.0810045925346673E-3</v>
      </c>
      <c r="BD54">
        <f t="shared" si="53"/>
        <v>-3.3241563857029471E-6</v>
      </c>
      <c r="BE54">
        <f t="shared" si="54"/>
        <v>2.3802059836120071</v>
      </c>
      <c r="BF54">
        <f t="shared" si="55"/>
        <v>3.8833199938582434</v>
      </c>
      <c r="BG54">
        <f t="shared" si="56"/>
        <v>3.0509280029044032</v>
      </c>
      <c r="BH54">
        <f t="shared" si="57"/>
        <v>-1.7656151772427874E-3</v>
      </c>
      <c r="BI54">
        <f t="shared" si="58"/>
        <v>1.8788971448301598E-3</v>
      </c>
      <c r="BJ54">
        <f t="shared" si="59"/>
        <v>3.0370208907998093E-2</v>
      </c>
      <c r="BK54">
        <f t="shared" si="60"/>
        <v>0.15698579279929983</v>
      </c>
      <c r="BL54">
        <f t="shared" si="61"/>
        <v>4.1890481745118753E-3</v>
      </c>
      <c r="BM54">
        <f t="shared" si="62"/>
        <v>1.9429259109745356E-2</v>
      </c>
      <c r="BN54">
        <f t="shared" si="63"/>
        <v>-1.7258407182864828E-3</v>
      </c>
      <c r="BO54" s="34">
        <f t="shared" si="33"/>
        <v>69.347851066786347</v>
      </c>
      <c r="BP54">
        <f t="shared" si="34"/>
        <v>69347.851066786345</v>
      </c>
      <c r="BQ54">
        <f t="shared" si="72"/>
        <v>12.864026372888867</v>
      </c>
      <c r="BS54">
        <v>5</v>
      </c>
      <c r="BT54">
        <f t="shared" si="74"/>
        <v>15.643243165855251</v>
      </c>
      <c r="BU54">
        <f t="shared" si="75"/>
        <v>43.558412945304411</v>
      </c>
      <c r="BV54">
        <f>AVERAGE(BT54:BT56)</f>
        <v>13.415741122656392</v>
      </c>
      <c r="BW54">
        <f>STDEVA(BT54:BT56)</f>
        <v>2.0092806636196983</v>
      </c>
      <c r="BX54">
        <f>BW54/SQRT(3)</f>
        <v>1.1600587320183426</v>
      </c>
      <c r="BY54">
        <f>AVERAGE(BU54:BU56)</f>
        <v>46.041809400301617</v>
      </c>
      <c r="BZ54">
        <f>STDEVA(BU54:BU56)</f>
        <v>6.3004574823878743</v>
      </c>
      <c r="CA54">
        <f>BZ54/SQRT(3)</f>
        <v>3.6375708234744311</v>
      </c>
      <c r="CC54">
        <v>5</v>
      </c>
      <c r="CD54">
        <f t="shared" si="82"/>
        <v>29.483958391215968</v>
      </c>
      <c r="CE54">
        <f t="shared" si="76"/>
        <v>73.223984937396054</v>
      </c>
      <c r="CF54">
        <f>AVERAGE(CD54:CD56)</f>
        <v>24.745758520497102</v>
      </c>
      <c r="CG54">
        <f>STDEVA(CD54:CD56)</f>
        <v>4.1088942022881323</v>
      </c>
      <c r="CH54">
        <f t="shared" si="80"/>
        <v>2.372271173762746</v>
      </c>
      <c r="CI54">
        <f>AVERAGE(CE54:CE56)</f>
        <v>63.649419087861361</v>
      </c>
      <c r="CJ54">
        <f>STDEVA(CE54:CE56)</f>
        <v>16.921030067128761</v>
      </c>
      <c r="CK54">
        <f t="shared" ref="CK54:CK66" si="83">CJ54/SQRT(3)</f>
        <v>9.7693612642225425</v>
      </c>
      <c r="CM54">
        <v>5</v>
      </c>
      <c r="CN54">
        <f t="shared" si="77"/>
        <v>13.47214141610978</v>
      </c>
      <c r="CO54">
        <f t="shared" si="78"/>
        <v>24.274927688899581</v>
      </c>
      <c r="CP54">
        <f>AVERAGE(CN54:CN56)</f>
        <v>11.636764636358208</v>
      </c>
      <c r="CQ54">
        <f>STDEVA(CN54:CN56)</f>
        <v>2.3860004424558721</v>
      </c>
      <c r="CR54">
        <f>CQ54/SQRT(3)</f>
        <v>1.377557997738464</v>
      </c>
      <c r="CS54">
        <f>AVERAGE(CO54:CO56)</f>
        <v>23.283655251086802</v>
      </c>
      <c r="CT54">
        <f>STDEVA(CO54:CO56)</f>
        <v>1.1124699325505978</v>
      </c>
      <c r="CU54">
        <f>CT54/SQRT(3)</f>
        <v>0.64228481502345247</v>
      </c>
    </row>
    <row r="55" spans="1:99" x14ac:dyDescent="0.2">
      <c r="A55" t="s">
        <v>100</v>
      </c>
      <c r="B55" s="4">
        <v>0.1867</v>
      </c>
      <c r="C55" s="4">
        <v>20</v>
      </c>
      <c r="D55" s="1">
        <v>0.59893463393321322</v>
      </c>
      <c r="E55" s="1">
        <v>24.566589399554328</v>
      </c>
      <c r="F55" s="1">
        <v>34.894620723524874</v>
      </c>
      <c r="G55" s="1">
        <v>90.959360335002955</v>
      </c>
      <c r="H55" s="1">
        <v>50.959232294489617</v>
      </c>
      <c r="I55" s="1">
        <v>639.68330213605759</v>
      </c>
      <c r="J55" s="1">
        <v>193.25223650215753</v>
      </c>
      <c r="K55" s="1">
        <v>4.7612190738873399E-2</v>
      </c>
      <c r="L55" s="1">
        <v>6.4352010237360773</v>
      </c>
      <c r="M55" s="1">
        <v>-3.9349523758802137E-2</v>
      </c>
      <c r="N55" s="1">
        <v>40.407882218505776</v>
      </c>
      <c r="O55" s="1">
        <v>0.17315916588152716</v>
      </c>
      <c r="P55" s="1">
        <v>0.28686119216528477</v>
      </c>
      <c r="Q55" s="1">
        <v>117.29769748968461</v>
      </c>
      <c r="R55" s="1">
        <v>606.26585533207378</v>
      </c>
      <c r="S55" s="1">
        <v>5.2284608869840009E-2</v>
      </c>
      <c r="T55" s="1">
        <v>0.42333903536301826</v>
      </c>
      <c r="U55" s="1">
        <v>42.624728011702246</v>
      </c>
      <c r="V55" s="1">
        <v>255.81061795441644</v>
      </c>
      <c r="W55" s="1">
        <v>9.8088266351602435E-2</v>
      </c>
      <c r="X55" s="1">
        <v>4.2107969767970203E-2</v>
      </c>
      <c r="Y55" s="1">
        <v>29.590436211697217</v>
      </c>
      <c r="Z55" s="1">
        <v>35.695698522325088</v>
      </c>
      <c r="AA55" s="1">
        <v>25.187679130390631</v>
      </c>
      <c r="AB55" s="1">
        <v>-3.9493263058370193E-3</v>
      </c>
      <c r="AC55" s="1">
        <v>5.3793723680103468E-2</v>
      </c>
      <c r="AD55" s="1">
        <v>0.36425681494524598</v>
      </c>
      <c r="AE55" s="1">
        <v>1.9927923994478123</v>
      </c>
      <c r="AF55" s="1">
        <v>6.7842953504315476E-2</v>
      </c>
      <c r="AG55" s="1">
        <v>0.16536112357302574</v>
      </c>
      <c r="AH55" s="1">
        <v>2.5242908569210569E-3</v>
      </c>
      <c r="AJ55">
        <f t="shared" si="38"/>
        <v>63.090219786731815</v>
      </c>
      <c r="AK55">
        <f t="shared" si="39"/>
        <v>2625.1041523895215</v>
      </c>
      <c r="AL55">
        <f t="shared" si="40"/>
        <v>3734.9147560804381</v>
      </c>
      <c r="AM55">
        <f t="shared" si="41"/>
        <v>9740.9028665577098</v>
      </c>
      <c r="AN55">
        <f t="shared" si="42"/>
        <v>5446.6449322728313</v>
      </c>
      <c r="AO55">
        <f t="shared" si="43"/>
        <v>68507.927190028859</v>
      </c>
      <c r="AP55">
        <f t="shared" si="44"/>
        <v>20689.615683371852</v>
      </c>
      <c r="AQ55">
        <f t="shared" si="45"/>
        <v>5.0760054452711501</v>
      </c>
      <c r="AR55">
        <f t="shared" si="46"/>
        <v>0.70294548420457559</v>
      </c>
      <c r="AS55">
        <f t="shared" si="66"/>
        <v>3.4366053076717454E-3</v>
      </c>
      <c r="AT55">
        <f t="shared" si="67"/>
        <v>2.1661259573241769</v>
      </c>
      <c r="AU55">
        <f t="shared" si="68"/>
        <v>1.4491088283731494E-2</v>
      </c>
      <c r="AV55">
        <f t="shared" si="69"/>
        <v>-0.26544292002628794</v>
      </c>
      <c r="AW55">
        <f t="shared" si="70"/>
        <v>12.533373979380517</v>
      </c>
      <c r="AX55" s="10">
        <f t="shared" si="71"/>
        <v>62.881380981387565</v>
      </c>
      <c r="AY55">
        <f t="shared" si="48"/>
        <v>2.2441675321430046E-3</v>
      </c>
      <c r="AZ55">
        <f t="shared" si="49"/>
        <v>-3.4465874386321822E-2</v>
      </c>
      <c r="BA55">
        <f t="shared" si="50"/>
        <v>3.1192783052860977</v>
      </c>
      <c r="BB55">
        <f t="shared" si="51"/>
        <v>26.994714336097623</v>
      </c>
      <c r="BC55">
        <f t="shared" si="52"/>
        <v>7.2530002700620664E-3</v>
      </c>
      <c r="BD55">
        <f t="shared" si="53"/>
        <v>8.536591796959554E-5</v>
      </c>
      <c r="BE55">
        <f t="shared" si="54"/>
        <v>3.159425769702279</v>
      </c>
      <c r="BF55">
        <f t="shared" si="55"/>
        <v>3.7791660671007472</v>
      </c>
      <c r="BG55">
        <f t="shared" si="56"/>
        <v>2.6905368448080083</v>
      </c>
      <c r="BH55">
        <f t="shared" si="57"/>
        <v>-1.2618060884284573E-3</v>
      </c>
      <c r="BI55">
        <f t="shared" si="58"/>
        <v>3.3132022864012043E-3</v>
      </c>
      <c r="BJ55">
        <f t="shared" si="59"/>
        <v>3.6781624173084518E-2</v>
      </c>
      <c r="BK55">
        <f t="shared" si="60"/>
        <v>0.18643326414291664</v>
      </c>
      <c r="BL55">
        <f t="shared" si="61"/>
        <v>5.3874742434507515E-3</v>
      </c>
      <c r="BM55">
        <f t="shared" si="62"/>
        <v>1.209068591551986E-2</v>
      </c>
      <c r="BN55">
        <f t="shared" si="63"/>
        <v>-1.7247927764277851E-3</v>
      </c>
      <c r="BO55" s="34">
        <f t="shared" si="33"/>
        <v>62.881380981387565</v>
      </c>
      <c r="BP55">
        <f t="shared" si="34"/>
        <v>62881.380981387563</v>
      </c>
      <c r="BQ55">
        <f t="shared" si="72"/>
        <v>11.739953829225058</v>
      </c>
      <c r="BS55">
        <v>5</v>
      </c>
      <c r="BT55">
        <f t="shared" si="74"/>
        <v>12.864026372888867</v>
      </c>
      <c r="BU55">
        <f t="shared" si="75"/>
        <v>53.205527639828034</v>
      </c>
      <c r="CC55">
        <v>5</v>
      </c>
      <c r="CD55">
        <f t="shared" si="82"/>
        <v>22.164272016737421</v>
      </c>
      <c r="CE55">
        <f t="shared" si="76"/>
        <v>44.111982769743562</v>
      </c>
      <c r="CM55">
        <v>5</v>
      </c>
      <c r="CN55">
        <f t="shared" si="77"/>
        <v>12.498554307224154</v>
      </c>
      <c r="CO55">
        <f t="shared" si="78"/>
        <v>23.495566603975892</v>
      </c>
    </row>
    <row r="56" spans="1:99" x14ac:dyDescent="0.2">
      <c r="A56" t="s">
        <v>101</v>
      </c>
      <c r="B56" s="4">
        <v>0.19359999999999999</v>
      </c>
      <c r="C56" s="4">
        <v>20</v>
      </c>
      <c r="D56" s="1">
        <v>0.55020139414013869</v>
      </c>
      <c r="E56" s="1">
        <v>21.656429853183244</v>
      </c>
      <c r="F56" s="1">
        <v>25.253713991326634</v>
      </c>
      <c r="G56" s="1">
        <v>86.806543211116619</v>
      </c>
      <c r="H56" s="1">
        <v>65.519833138783966</v>
      </c>
      <c r="I56" s="1">
        <v>557.43509839182275</v>
      </c>
      <c r="J56" s="1">
        <v>247.85065814390995</v>
      </c>
      <c r="K56" s="1">
        <v>6.0954073356455751E-2</v>
      </c>
      <c r="L56" s="1">
        <v>4.3499387967919398</v>
      </c>
      <c r="M56" s="1">
        <v>-0.18721940700196163</v>
      </c>
      <c r="N56" s="1">
        <v>33.586917119891112</v>
      </c>
      <c r="O56" s="1">
        <v>0.21715115316928235</v>
      </c>
      <c r="P56" s="1">
        <v>2.6569270543173686E-2</v>
      </c>
      <c r="Q56" s="1">
        <v>125.95224303760202</v>
      </c>
      <c r="R56" s="1">
        <v>930.67278279970049</v>
      </c>
      <c r="S56" s="1">
        <v>5.0370063817066511E-2</v>
      </c>
      <c r="T56" s="1">
        <v>0.33189051388539015</v>
      </c>
      <c r="U56" s="1">
        <v>37.025577231916465</v>
      </c>
      <c r="V56" s="1">
        <v>243.91206071205875</v>
      </c>
      <c r="W56" s="1">
        <v>0.10647706529540503</v>
      </c>
      <c r="X56" s="1">
        <v>2.8769524630649291E-2</v>
      </c>
      <c r="Y56" s="1">
        <v>20.969227784087515</v>
      </c>
      <c r="Z56" s="1">
        <v>44.192635423366319</v>
      </c>
      <c r="AA56" s="1">
        <v>27.549132721713299</v>
      </c>
      <c r="AB56" s="1">
        <v>0.15341909997361047</v>
      </c>
      <c r="AC56" s="1">
        <v>3.7753865799569561E-2</v>
      </c>
      <c r="AD56" s="1">
        <v>0.34251614570476269</v>
      </c>
      <c r="AE56" s="1">
        <v>1.8771789643520838</v>
      </c>
      <c r="AF56" s="1">
        <v>4.7374596190009319E-2</v>
      </c>
      <c r="AG56" s="1">
        <v>0.20593858980011009</v>
      </c>
      <c r="AH56" s="1">
        <v>2.4711709870667018E-3</v>
      </c>
      <c r="AJ56">
        <f t="shared" si="38"/>
        <v>55.807227470668074</v>
      </c>
      <c r="AK56">
        <f t="shared" si="39"/>
        <v>2230.9078219199487</v>
      </c>
      <c r="AL56">
        <f t="shared" si="40"/>
        <v>2605.8391028732076</v>
      </c>
      <c r="AM56">
        <f t="shared" si="41"/>
        <v>8964.7222247344926</v>
      </c>
      <c r="AN56">
        <f t="shared" si="42"/>
        <v>6756.7181081674826</v>
      </c>
      <c r="AO56">
        <f t="shared" si="43"/>
        <v>57569.555431269066</v>
      </c>
      <c r="AP56">
        <f t="shared" si="44"/>
        <v>25592.560335333543</v>
      </c>
      <c r="AQ56">
        <f t="shared" si="45"/>
        <v>6.2733877530153448</v>
      </c>
      <c r="AR56">
        <f t="shared" si="46"/>
        <v>0.46247250703570003</v>
      </c>
      <c r="AS56">
        <f t="shared" si="66"/>
        <v>-1.1961691394219395E-2</v>
      </c>
      <c r="AT56">
        <f t="shared" si="67"/>
        <v>1.384278999277534</v>
      </c>
      <c r="AU56">
        <f t="shared" si="68"/>
        <v>1.8519245497560816E-2</v>
      </c>
      <c r="AV56">
        <f t="shared" si="69"/>
        <v>-0.28287206405656085</v>
      </c>
      <c r="AW56">
        <f t="shared" si="70"/>
        <v>12.980742938577949</v>
      </c>
      <c r="AX56" s="10">
        <f t="shared" si="71"/>
        <v>94.153369724057811</v>
      </c>
      <c r="AY56">
        <f t="shared" si="48"/>
        <v>1.9664007086551086E-3</v>
      </c>
      <c r="AZ56">
        <f t="shared" si="49"/>
        <v>-4.2684654842349408E-2</v>
      </c>
      <c r="BA56">
        <f t="shared" si="50"/>
        <v>2.4296810124028867</v>
      </c>
      <c r="BB56">
        <f t="shared" si="51"/>
        <v>24.803419533586112</v>
      </c>
      <c r="BC56">
        <f t="shared" si="52"/>
        <v>7.8611112050446276E-3</v>
      </c>
      <c r="BD56">
        <f t="shared" si="53"/>
        <v>-1.2956151129209443E-3</v>
      </c>
      <c r="BE56">
        <f t="shared" si="54"/>
        <v>2.1562015632811029</v>
      </c>
      <c r="BF56">
        <f t="shared" si="55"/>
        <v>4.5222574522135019</v>
      </c>
      <c r="BG56">
        <f t="shared" si="56"/>
        <v>2.8385965947939487</v>
      </c>
      <c r="BH56">
        <f t="shared" si="57"/>
        <v>1.5040234136773538E-2</v>
      </c>
      <c r="BI56">
        <f t="shared" si="58"/>
        <v>1.5381080023782372E-3</v>
      </c>
      <c r="BJ56">
        <f t="shared" si="59"/>
        <v>3.3224771943725279E-2</v>
      </c>
      <c r="BK56">
        <f t="shared" si="60"/>
        <v>0.16784515347917339</v>
      </c>
      <c r="BL56">
        <f t="shared" si="61"/>
        <v>3.0809622673870466E-3</v>
      </c>
      <c r="BM56">
        <f t="shared" si="62"/>
        <v>1.5851654881039491E-2</v>
      </c>
      <c r="BN56">
        <f t="shared" si="63"/>
        <v>-1.6688078964677406E-3</v>
      </c>
      <c r="BO56" s="34">
        <f t="shared" si="33"/>
        <v>94.153369724057811</v>
      </c>
      <c r="BP56">
        <f t="shared" si="34"/>
        <v>94153.369724057804</v>
      </c>
      <c r="BQ56">
        <f t="shared" si="72"/>
        <v>18.228092378577589</v>
      </c>
      <c r="BS56">
        <v>5</v>
      </c>
      <c r="BT56">
        <f t="shared" si="74"/>
        <v>11.739953829225058</v>
      </c>
      <c r="BU56">
        <f t="shared" si="75"/>
        <v>41.361487615772397</v>
      </c>
      <c r="CC56">
        <v>5</v>
      </c>
      <c r="CD56">
        <f t="shared" si="82"/>
        <v>22.589045153537914</v>
      </c>
      <c r="CE56">
        <f t="shared" si="76"/>
        <v>73.612289556444466</v>
      </c>
      <c r="CM56">
        <v>5</v>
      </c>
      <c r="CN56">
        <f t="shared" si="77"/>
        <v>8.9395981857406941</v>
      </c>
      <c r="CO56">
        <f t="shared" si="78"/>
        <v>22.080471460384945</v>
      </c>
    </row>
    <row r="57" spans="1:99" x14ac:dyDescent="0.2">
      <c r="A57" t="s">
        <v>102</v>
      </c>
      <c r="B57" s="4">
        <v>0.19739999999999999</v>
      </c>
      <c r="C57" s="4">
        <v>20</v>
      </c>
      <c r="D57" s="1">
        <v>0.60242284940580504</v>
      </c>
      <c r="E57" s="1">
        <v>27.745417851230314</v>
      </c>
      <c r="F57" s="1">
        <v>33.459215592829374</v>
      </c>
      <c r="G57" s="1">
        <v>91.213214921250312</v>
      </c>
      <c r="H57" s="1">
        <v>65.780241308193055</v>
      </c>
      <c r="I57" s="1">
        <v>617.69857119305891</v>
      </c>
      <c r="J57" s="1">
        <v>252.95714835219678</v>
      </c>
      <c r="K57" s="1">
        <v>6.1993719434417782E-2</v>
      </c>
      <c r="L57" s="1">
        <v>5.3494030118014173</v>
      </c>
      <c r="M57" s="1">
        <v>-0.18607555271758519</v>
      </c>
      <c r="N57" s="1">
        <v>32.441915840445041</v>
      </c>
      <c r="O57" s="1">
        <v>0.22932930356172673</v>
      </c>
      <c r="P57" s="1">
        <v>0.49577405511700745</v>
      </c>
      <c r="Q57" s="1">
        <v>131.44266659872076</v>
      </c>
      <c r="R57" s="1">
        <v>777.54107916676264</v>
      </c>
      <c r="S57" s="1">
        <v>7.3750878735081196E-2</v>
      </c>
      <c r="T57" s="1">
        <v>0.72614648491507905</v>
      </c>
      <c r="U57" s="1">
        <v>41.068053643277047</v>
      </c>
      <c r="V57" s="1">
        <v>254.4925929913137</v>
      </c>
      <c r="W57" s="1">
        <v>0.11928947587956178</v>
      </c>
      <c r="X57" s="1">
        <v>3.9640924889191402E-2</v>
      </c>
      <c r="Y57" s="1">
        <v>27.353826838833569</v>
      </c>
      <c r="Z57" s="1">
        <v>46.843907739225862</v>
      </c>
      <c r="AA57" s="1">
        <v>31.377792571982898</v>
      </c>
      <c r="AB57" s="1">
        <v>0.10719249305288764</v>
      </c>
      <c r="AC57" s="1">
        <v>3.802890663862573E-2</v>
      </c>
      <c r="AD57" s="1">
        <v>0.53464651918168316</v>
      </c>
      <c r="AE57" s="1">
        <v>2.5733364838872168</v>
      </c>
      <c r="AF57" s="1">
        <v>6.4419855255183012E-2</v>
      </c>
      <c r="AG57" s="1">
        <v>0.13254535095770223</v>
      </c>
      <c r="AH57" s="1">
        <v>2.2758885106636561E-3</v>
      </c>
      <c r="AJ57">
        <f t="shared" si="38"/>
        <v>60.023851791462342</v>
      </c>
      <c r="AK57">
        <f t="shared" si="39"/>
        <v>2804.8810247449014</v>
      </c>
      <c r="AL57">
        <f t="shared" si="40"/>
        <v>3387.0338518050039</v>
      </c>
      <c r="AM57">
        <f t="shared" si="41"/>
        <v>9238.6203490945882</v>
      </c>
      <c r="AN57">
        <f t="shared" si="42"/>
        <v>6653.0333795815932</v>
      </c>
      <c r="AO57">
        <f t="shared" si="43"/>
        <v>62567.048568988932</v>
      </c>
      <c r="AP57">
        <f t="shared" si="44"/>
        <v>25617.271960923557</v>
      </c>
      <c r="AQ57">
        <f t="shared" si="45"/>
        <v>6.2579573989007669</v>
      </c>
      <c r="AR57">
        <f t="shared" si="46"/>
        <v>0.55483263253445325</v>
      </c>
      <c r="AS57">
        <f t="shared" si="66"/>
        <v>-1.1615533780310773E-2</v>
      </c>
      <c r="AT57">
        <f t="shared" si="67"/>
        <v>1.2416230429139268</v>
      </c>
      <c r="AU57">
        <f t="shared" si="68"/>
        <v>1.9396600487217131E-2</v>
      </c>
      <c r="AV57">
        <f t="shared" si="69"/>
        <v>-0.22988822649378673</v>
      </c>
      <c r="AW57">
        <f t="shared" si="70"/>
        <v>13.287134266114823</v>
      </c>
      <c r="AX57" s="10">
        <f t="shared" si="71"/>
        <v>76.826029918535141</v>
      </c>
      <c r="AY57">
        <f t="shared" si="48"/>
        <v>4.2974238883278764E-3</v>
      </c>
      <c r="AZ57">
        <f t="shared" si="49"/>
        <v>-1.9180838747977062E-3</v>
      </c>
      <c r="BA57">
        <f t="shared" si="50"/>
        <v>2.7924811156454425</v>
      </c>
      <c r="BB57">
        <f t="shared" si="51"/>
        <v>25.397936511080907</v>
      </c>
      <c r="BC57">
        <f t="shared" si="52"/>
        <v>9.0078993970606619E-3</v>
      </c>
      <c r="BD57">
        <f t="shared" si="53"/>
        <v>-1.6921520106713545E-4</v>
      </c>
      <c r="BE57">
        <f t="shared" si="54"/>
        <v>2.7615633421790404</v>
      </c>
      <c r="BF57">
        <f t="shared" si="55"/>
        <v>4.7038221330583845</v>
      </c>
      <c r="BG57">
        <f t="shared" si="56"/>
        <v>3.1718616907674799</v>
      </c>
      <c r="BH57">
        <f t="shared" si="57"/>
        <v>1.0067159019579029E-2</v>
      </c>
      <c r="BI57">
        <f t="shared" si="58"/>
        <v>1.5363653801496963E-3</v>
      </c>
      <c r="BJ57">
        <f t="shared" si="59"/>
        <v>5.2051283271750889E-2</v>
      </c>
      <c r="BK57">
        <f t="shared" si="60"/>
        <v>0.2351467685120093</v>
      </c>
      <c r="BL57">
        <f t="shared" si="61"/>
        <v>4.7486295657021595E-3</v>
      </c>
      <c r="BM57">
        <f t="shared" si="62"/>
        <v>8.1105147321230385E-3</v>
      </c>
      <c r="BN57">
        <f t="shared" si="63"/>
        <v>-1.6564683803658334E-3</v>
      </c>
      <c r="BO57" s="34">
        <f t="shared" si="33"/>
        <v>76.826029918535141</v>
      </c>
      <c r="BP57">
        <f t="shared" si="34"/>
        <v>76826.029918535147</v>
      </c>
      <c r="BQ57">
        <f t="shared" si="72"/>
        <v>15.165458305918838</v>
      </c>
      <c r="BS57">
        <v>6</v>
      </c>
      <c r="BT57">
        <f t="shared" si="74"/>
        <v>18.228092378577589</v>
      </c>
      <c r="BU57">
        <f t="shared" si="75"/>
        <v>56.466338142227066</v>
      </c>
      <c r="BV57">
        <f>AVERAGE(BT57:BT59)</f>
        <v>19.909175005920535</v>
      </c>
      <c r="BW57">
        <f>STDEVA(BT57:BT59)</f>
        <v>5.7709155827510363</v>
      </c>
      <c r="BX57">
        <f>BW57/SQRT(3)</f>
        <v>3.3318396651719171</v>
      </c>
      <c r="BY57">
        <f>AVERAGE(BU57:BU59)</f>
        <v>49.38290909772396</v>
      </c>
      <c r="BZ57">
        <f>STDEVA(BU57:BU59)</f>
        <v>6.2841565152037271</v>
      </c>
      <c r="CA57">
        <f>BZ57/SQRT(3)</f>
        <v>3.6281594556826127</v>
      </c>
      <c r="CC57">
        <v>6</v>
      </c>
      <c r="CD57">
        <f t="shared" si="82"/>
        <v>25.170805257942511</v>
      </c>
      <c r="CE57">
        <f t="shared" si="76"/>
        <v>66.504473257245564</v>
      </c>
      <c r="CF57">
        <f>AVERAGE(CD57:CD59)</f>
        <v>22.15494437100325</v>
      </c>
      <c r="CG57">
        <f>STDEVA(CD57:CD59)</f>
        <v>5.0860902841642064</v>
      </c>
      <c r="CH57">
        <f t="shared" si="80"/>
        <v>2.9364555946849449</v>
      </c>
      <c r="CI57">
        <f>AVERAGE(CE57:CE59)</f>
        <v>55.419955034120569</v>
      </c>
      <c r="CJ57">
        <f>STDEVA(CE57:CE59)</f>
        <v>9.6211097348061543</v>
      </c>
      <c r="CK57">
        <f t="shared" si="83"/>
        <v>5.5547502952932621</v>
      </c>
      <c r="CM57">
        <v>6</v>
      </c>
      <c r="CN57">
        <f t="shared" si="77"/>
        <v>11.187578577028383</v>
      </c>
      <c r="CO57">
        <f t="shared" si="78"/>
        <v>32.401184010084819</v>
      </c>
      <c r="CP57">
        <f>AVERAGE(CN57:CN59)</f>
        <v>12.068649209371598</v>
      </c>
      <c r="CQ57">
        <f>STDEVA(CN57:CN59)</f>
        <v>1.0393271902833221</v>
      </c>
      <c r="CR57">
        <f>CQ57/SQRT(3)</f>
        <v>0.6000558330861735</v>
      </c>
      <c r="CS57">
        <f>AVERAGE(CO57:CO59)</f>
        <v>28.245978283938484</v>
      </c>
      <c r="CT57">
        <f>STDEVA(CO57:CO59)</f>
        <v>3.6525202903915011</v>
      </c>
      <c r="CU57">
        <f>CT57/SQRT(3)</f>
        <v>2.1087835728781035</v>
      </c>
    </row>
    <row r="58" spans="1:99" x14ac:dyDescent="0.2">
      <c r="A58" t="s">
        <v>103</v>
      </c>
      <c r="B58" s="4">
        <v>0.19109999999999999</v>
      </c>
      <c r="C58" s="4">
        <v>20</v>
      </c>
      <c r="D58" s="1">
        <v>0.68082540811569281</v>
      </c>
      <c r="E58" s="1">
        <v>20.788151197365011</v>
      </c>
      <c r="F58" s="1">
        <v>28.152560193231349</v>
      </c>
      <c r="G58" s="1">
        <v>92.32890314543495</v>
      </c>
      <c r="H58" s="1">
        <v>69.111475190377419</v>
      </c>
      <c r="I58" s="1">
        <v>603.56324875619237</v>
      </c>
      <c r="J58" s="1">
        <v>245.56785508484481</v>
      </c>
      <c r="K58" s="1">
        <v>5.9482269669630626E-2</v>
      </c>
      <c r="L58" s="1">
        <v>6.4087163771073774</v>
      </c>
      <c r="M58" s="1">
        <v>-0.13940117094546803</v>
      </c>
      <c r="N58" s="1">
        <v>29.85029521278765</v>
      </c>
      <c r="O58" s="1">
        <v>0.31087170811668996</v>
      </c>
      <c r="P58" s="1">
        <v>0.22096716016615714</v>
      </c>
      <c r="Q58" s="1">
        <v>133.82647451805715</v>
      </c>
      <c r="R58" s="1">
        <v>1335.9668805340796</v>
      </c>
      <c r="S58" s="1">
        <v>9.0915258030077717E-2</v>
      </c>
      <c r="T58" s="1">
        <v>0.74692937788004399</v>
      </c>
      <c r="U58" s="1">
        <v>37.483964942843912</v>
      </c>
      <c r="V58" s="1">
        <v>256.85554143468931</v>
      </c>
      <c r="W58" s="1">
        <v>0.14482112086148854</v>
      </c>
      <c r="X58" s="1">
        <v>3.8142527525115488E-2</v>
      </c>
      <c r="Y58" s="1">
        <v>26.695280168272575</v>
      </c>
      <c r="Z58" s="1">
        <v>44.470140488302391</v>
      </c>
      <c r="AA58" s="1">
        <v>29.867810261708037</v>
      </c>
      <c r="AB58" s="1">
        <v>8.4151698346440609E-2</v>
      </c>
      <c r="AC58" s="1">
        <v>5.20527387204721E-2</v>
      </c>
      <c r="AD58" s="1">
        <v>0.33721989326083007</v>
      </c>
      <c r="AE58" s="1">
        <v>3.0883260308744509</v>
      </c>
      <c r="AF58" s="1">
        <v>6.4219230145385178E-2</v>
      </c>
      <c r="AG58" s="1">
        <v>0.28328728916004103</v>
      </c>
      <c r="AH58" s="1">
        <v>3.2129789114687061E-3</v>
      </c>
      <c r="AJ58">
        <f t="shared" si="38"/>
        <v>70.208056084942029</v>
      </c>
      <c r="AK58">
        <f t="shared" si="39"/>
        <v>2169.2212517390758</v>
      </c>
      <c r="AL58">
        <f t="shared" si="40"/>
        <v>2943.3143608286096</v>
      </c>
      <c r="AM58">
        <f t="shared" si="41"/>
        <v>9659.9551093404734</v>
      </c>
      <c r="AN58">
        <f t="shared" si="42"/>
        <v>7221.0019192731224</v>
      </c>
      <c r="AO58">
        <f t="shared" si="43"/>
        <v>63150.334582841882</v>
      </c>
      <c r="AP58">
        <f t="shared" si="44"/>
        <v>25688.454315747098</v>
      </c>
      <c r="AQ58">
        <f t="shared" si="45"/>
        <v>6.2014222671233288</v>
      </c>
      <c r="AR58">
        <f t="shared" si="46"/>
        <v>0.68398863929053</v>
      </c>
      <c r="AS58">
        <f t="shared" si="66"/>
        <v>-7.1136511396703451E-3</v>
      </c>
      <c r="AT58">
        <f t="shared" si="67"/>
        <v>1.0113237892101585</v>
      </c>
      <c r="AU58">
        <f t="shared" si="68"/>
        <v>2.8570052471354926E-2</v>
      </c>
      <c r="AV58">
        <f t="shared" si="69"/>
        <v>-0.26622749245887234</v>
      </c>
      <c r="AW58">
        <f t="shared" si="70"/>
        <v>13.974654434943977</v>
      </c>
      <c r="AX58" s="10">
        <f t="shared" si="71"/>
        <v>137.80206349170683</v>
      </c>
      <c r="AY58">
        <f t="shared" si="48"/>
        <v>6.2354738956350245E-3</v>
      </c>
      <c r="AZ58">
        <f t="shared" si="49"/>
        <v>1.9376296396772164E-4</v>
      </c>
      <c r="BA58">
        <f t="shared" si="50"/>
        <v>2.5094400744099827</v>
      </c>
      <c r="BB58">
        <f t="shared" si="51"/>
        <v>26.482530801438429</v>
      </c>
      <c r="BC58">
        <f t="shared" si="52"/>
        <v>1.1976934801770331E-2</v>
      </c>
      <c r="BD58">
        <f t="shared" si="53"/>
        <v>-3.3161186798624185E-4</v>
      </c>
      <c r="BE58">
        <f t="shared" si="54"/>
        <v>2.783682210020527</v>
      </c>
      <c r="BF58">
        <f t="shared" si="55"/>
        <v>4.6104612456685281</v>
      </c>
      <c r="BG58">
        <f t="shared" si="56"/>
        <v>3.1183979673050937</v>
      </c>
      <c r="BH58">
        <f t="shared" si="57"/>
        <v>7.9876572283409733E-3</v>
      </c>
      <c r="BI58">
        <f t="shared" si="58"/>
        <v>3.0547104535765435E-3</v>
      </c>
      <c r="BJ58">
        <f t="shared" si="59"/>
        <v>3.3105132388417391E-2</v>
      </c>
      <c r="BK58">
        <f t="shared" si="60"/>
        <v>0.29679624826800272</v>
      </c>
      <c r="BL58">
        <f t="shared" si="61"/>
        <v>4.8841809213691755E-3</v>
      </c>
      <c r="BM58">
        <f t="shared" si="62"/>
        <v>2.4154130675917655E-2</v>
      </c>
      <c r="BN58">
        <f t="shared" si="63"/>
        <v>-1.6130039260497881E-3</v>
      </c>
      <c r="BO58" s="34">
        <f t="shared" si="33"/>
        <v>137.80206349170683</v>
      </c>
      <c r="BP58">
        <f t="shared" si="34"/>
        <v>137802.06349170682</v>
      </c>
      <c r="BQ58">
        <f t="shared" si="72"/>
        <v>26.333974333265175</v>
      </c>
      <c r="BS58">
        <v>6</v>
      </c>
      <c r="BT58">
        <f t="shared" si="74"/>
        <v>15.165458305918838</v>
      </c>
      <c r="BU58">
        <f t="shared" si="75"/>
        <v>44.477597187607032</v>
      </c>
      <c r="CC58">
        <v>6</v>
      </c>
      <c r="CD58">
        <f t="shared" si="82"/>
        <v>25.011272365303086</v>
      </c>
      <c r="CE58">
        <f t="shared" si="76"/>
        <v>49.232835976454368</v>
      </c>
      <c r="CM58">
        <v>6</v>
      </c>
      <c r="CN58">
        <f t="shared" si="77"/>
        <v>13.2148664043519</v>
      </c>
      <c r="CO58">
        <f t="shared" si="78"/>
        <v>25.542593109057194</v>
      </c>
    </row>
    <row r="59" spans="1:99" x14ac:dyDescent="0.2">
      <c r="A59" t="s">
        <v>104</v>
      </c>
      <c r="B59" s="4">
        <v>0.18540000000000001</v>
      </c>
      <c r="C59" s="4">
        <v>20</v>
      </c>
      <c r="D59" s="1">
        <v>0.65623330222003284</v>
      </c>
      <c r="E59" s="1">
        <v>18.896882085791187</v>
      </c>
      <c r="F59" s="1">
        <v>27.848310369141529</v>
      </c>
      <c r="G59" s="1">
        <v>98.816900577846937</v>
      </c>
      <c r="H59" s="1">
        <v>77.180989900493685</v>
      </c>
      <c r="I59" s="1">
        <v>586.52898087228834</v>
      </c>
      <c r="J59" s="1">
        <v>262.48212952757194</v>
      </c>
      <c r="K59" s="1">
        <v>6.4180264522753064E-2</v>
      </c>
      <c r="L59" s="1">
        <v>4.366151341445625</v>
      </c>
      <c r="M59" s="1">
        <v>-0.26660546049866685</v>
      </c>
      <c r="N59" s="1">
        <v>22.717831249142808</v>
      </c>
      <c r="O59" s="1">
        <v>0.34363715774783754</v>
      </c>
      <c r="P59" s="1">
        <v>0.14120801210451278</v>
      </c>
      <c r="Q59" s="1">
        <v>118.4382929540776</v>
      </c>
      <c r="R59" s="1">
        <v>1135.7880243275524</v>
      </c>
      <c r="S59" s="1">
        <v>6.421689606528258E-2</v>
      </c>
      <c r="T59" s="1">
        <v>0.46818815392109675</v>
      </c>
      <c r="U59" s="1">
        <v>37.331620211344806</v>
      </c>
      <c r="V59" s="1">
        <v>250.94161264986309</v>
      </c>
      <c r="W59" s="1">
        <v>8.242984499532334E-2</v>
      </c>
      <c r="X59" s="1">
        <v>4.647193141085925E-2</v>
      </c>
      <c r="Y59" s="1">
        <v>22.862749196323751</v>
      </c>
      <c r="Z59" s="1">
        <v>46.311476367718782</v>
      </c>
      <c r="AA59" s="1">
        <v>29.739071441609308</v>
      </c>
      <c r="AB59" s="1">
        <v>4.6113071465415014E-3</v>
      </c>
      <c r="AC59" s="1">
        <v>3.0947275134452688E-2</v>
      </c>
      <c r="AD59" s="1">
        <v>0.33405427722164932</v>
      </c>
      <c r="AE59" s="1">
        <v>2.4796657587196989</v>
      </c>
      <c r="AF59" s="1">
        <v>6.160898963209549E-2</v>
      </c>
      <c r="AG59" s="1">
        <v>0.2292473264810771</v>
      </c>
      <c r="AH59" s="1">
        <v>3.5100662033679987E-3</v>
      </c>
      <c r="AJ59">
        <f t="shared" si="38"/>
        <v>69.713686083706691</v>
      </c>
      <c r="AK59">
        <f t="shared" si="39"/>
        <v>2031.8921196109002</v>
      </c>
      <c r="AL59">
        <f t="shared" si="40"/>
        <v>3000.9836994204466</v>
      </c>
      <c r="AM59">
        <f t="shared" si="41"/>
        <v>10656.835868625696</v>
      </c>
      <c r="AN59">
        <f t="shared" si="42"/>
        <v>8313.504643880362</v>
      </c>
      <c r="AO59">
        <f t="shared" si="43"/>
        <v>63254.280372723857</v>
      </c>
      <c r="AP59">
        <f t="shared" si="44"/>
        <v>28302.853875910532</v>
      </c>
      <c r="AQ59">
        <f t="shared" si="45"/>
        <v>6.8988764417999837</v>
      </c>
      <c r="AR59">
        <f t="shared" si="46"/>
        <v>0.48467598843141974</v>
      </c>
      <c r="AS59">
        <f t="shared" si="66"/>
        <v>-2.1054501207416285E-2</v>
      </c>
      <c r="AT59">
        <f t="shared" si="67"/>
        <v>0.27300267985525595</v>
      </c>
      <c r="AU59">
        <f t="shared" si="68"/>
        <v>3.2982988241094267E-2</v>
      </c>
      <c r="AV59">
        <f t="shared" si="69"/>
        <v>-0.2830164874332437</v>
      </c>
      <c r="AW59">
        <f t="shared" si="70"/>
        <v>12.744297903118674</v>
      </c>
      <c r="AX59" s="10">
        <f t="shared" si="71"/>
        <v>120.44442939123317</v>
      </c>
      <c r="AY59">
        <f t="shared" si="48"/>
        <v>3.5470972069037241E-3</v>
      </c>
      <c r="AZ59">
        <f t="shared" si="49"/>
        <v>-2.9869451870359835E-2</v>
      </c>
      <c r="BA59">
        <f t="shared" si="50"/>
        <v>2.5701569772910764</v>
      </c>
      <c r="BB59">
        <f t="shared" si="51"/>
        <v>26.658754371404306</v>
      </c>
      <c r="BC59">
        <f t="shared" si="52"/>
        <v>5.6147072453883807E-3</v>
      </c>
      <c r="BD59">
        <f t="shared" si="53"/>
        <v>5.5672626614187938E-4</v>
      </c>
      <c r="BE59">
        <f t="shared" si="54"/>
        <v>2.455830910981371</v>
      </c>
      <c r="BF59">
        <f t="shared" si="55"/>
        <v>4.95084067764608</v>
      </c>
      <c r="BG59">
        <f t="shared" si="56"/>
        <v>3.2003833611112658</v>
      </c>
      <c r="BH59">
        <f t="shared" si="57"/>
        <v>-3.471765246063785E-4</v>
      </c>
      <c r="BI59">
        <f t="shared" si="58"/>
        <v>8.7187646147836697E-4</v>
      </c>
      <c r="BJ59">
        <f t="shared" si="59"/>
        <v>3.3781437317383749E-2</v>
      </c>
      <c r="BK59">
        <f t="shared" si="60"/>
        <v>0.24026190723257965</v>
      </c>
      <c r="BL59">
        <f t="shared" si="61"/>
        <v>4.7527624800855215E-3</v>
      </c>
      <c r="BM59">
        <f t="shared" si="62"/>
        <v>1.9067179711912539E-2</v>
      </c>
      <c r="BN59">
        <f t="shared" si="63"/>
        <v>-1.6305464100869937E-3</v>
      </c>
      <c r="BO59" s="34">
        <f t="shared" si="33"/>
        <v>120.44442939123317</v>
      </c>
      <c r="BP59">
        <f t="shared" si="34"/>
        <v>120444.42939123318</v>
      </c>
      <c r="BQ59">
        <f t="shared" si="72"/>
        <v>22.330397209134635</v>
      </c>
      <c r="BS59">
        <v>6</v>
      </c>
      <c r="BT59">
        <f t="shared" si="74"/>
        <v>26.333974333265175</v>
      </c>
      <c r="BU59">
        <f t="shared" si="75"/>
        <v>47.204791963337797</v>
      </c>
      <c r="CC59">
        <v>6</v>
      </c>
      <c r="CD59">
        <f t="shared" si="82"/>
        <v>16.282755489764153</v>
      </c>
      <c r="CE59">
        <f t="shared" si="76"/>
        <v>50.52255586866179</v>
      </c>
      <c r="CM59">
        <v>6</v>
      </c>
      <c r="CN59">
        <f t="shared" si="77"/>
        <v>11.803502646734508</v>
      </c>
      <c r="CO59">
        <f t="shared" si="78"/>
        <v>26.794157732673447</v>
      </c>
    </row>
    <row r="60" spans="1:99" x14ac:dyDescent="0.2">
      <c r="A60" t="s">
        <v>105</v>
      </c>
      <c r="B60" s="4">
        <v>0.1951</v>
      </c>
      <c r="C60" s="4">
        <v>20</v>
      </c>
      <c r="D60" s="1">
        <v>0.62990260315223467</v>
      </c>
      <c r="E60" s="1">
        <v>27.380442015740897</v>
      </c>
      <c r="F60" s="1">
        <v>28.605785639715382</v>
      </c>
      <c r="G60" s="1">
        <v>87.329302839859864</v>
      </c>
      <c r="H60" s="1">
        <v>73.800952818670908</v>
      </c>
      <c r="I60" s="1">
        <v>618.03276452213152</v>
      </c>
      <c r="J60" s="1">
        <v>259.07831458939654</v>
      </c>
      <c r="K60" s="1">
        <v>6.2494860509749804E-2</v>
      </c>
      <c r="L60" s="1">
        <v>5.7558489033418487</v>
      </c>
      <c r="M60" s="1">
        <v>-0.12325443990815783</v>
      </c>
      <c r="N60" s="1">
        <v>15.344997882142525</v>
      </c>
      <c r="O60" s="1">
        <v>0.3061684366697035</v>
      </c>
      <c r="P60" s="1">
        <v>3.9736122316094732E-2</v>
      </c>
      <c r="Q60" s="1">
        <v>121.97826370594026</v>
      </c>
      <c r="R60" s="1">
        <v>959.86555726239988</v>
      </c>
      <c r="S60" s="1">
        <v>7.9530740435997616E-2</v>
      </c>
      <c r="T60" s="1">
        <v>0.42258448425511941</v>
      </c>
      <c r="U60" s="1">
        <v>37.724408635598785</v>
      </c>
      <c r="V60" s="1">
        <v>264.00501049209686</v>
      </c>
      <c r="W60" s="1">
        <v>0.12507978424779836</v>
      </c>
      <c r="X60" s="1">
        <v>4.6562517618186784E-2</v>
      </c>
      <c r="Y60" s="1">
        <v>25.429309570150419</v>
      </c>
      <c r="Z60" s="1">
        <v>46.278301772493016</v>
      </c>
      <c r="AA60" s="1">
        <v>29.103913087928039</v>
      </c>
      <c r="AB60" s="1">
        <v>1.3698868154147795E-2</v>
      </c>
      <c r="AC60" s="1">
        <v>6.7335766307804232E-2</v>
      </c>
      <c r="AD60" s="1">
        <v>0.34156757443561853</v>
      </c>
      <c r="AE60" s="1">
        <v>2.1298881794218927</v>
      </c>
      <c r="AF60" s="1">
        <v>6.7775562617931884E-2</v>
      </c>
      <c r="AG60" s="1">
        <v>0.18730868180238711</v>
      </c>
      <c r="AH60" s="1">
        <v>3.5378065817142268E-3</v>
      </c>
      <c r="AJ60">
        <f t="shared" si="38"/>
        <v>63.548454221236589</v>
      </c>
      <c r="AK60">
        <f t="shared" si="39"/>
        <v>2800.5330475389806</v>
      </c>
      <c r="AL60">
        <f t="shared" si="40"/>
        <v>2929.4304627577035</v>
      </c>
      <c r="AM60">
        <f t="shared" si="41"/>
        <v>8949.3870593719257</v>
      </c>
      <c r="AN60">
        <f t="shared" si="42"/>
        <v>7553.6802631417913</v>
      </c>
      <c r="AO60">
        <f t="shared" si="43"/>
        <v>63338.899303433456</v>
      </c>
      <c r="AP60">
        <f t="shared" si="44"/>
        <v>26546.759660842159</v>
      </c>
      <c r="AQ60">
        <f t="shared" si="45"/>
        <v>6.3831041109669489</v>
      </c>
      <c r="AR60">
        <f t="shared" si="46"/>
        <v>0.60303884927273044</v>
      </c>
      <c r="AS60">
        <f t="shared" si="66"/>
        <v>-5.3125787393377708E-3</v>
      </c>
      <c r="AT60">
        <f t="shared" si="67"/>
        <v>-0.49637094051686931</v>
      </c>
      <c r="AU60">
        <f t="shared" si="68"/>
        <v>2.7502160934578152E-2</v>
      </c>
      <c r="AV60">
        <f t="shared" si="69"/>
        <v>-0.27934748624239752</v>
      </c>
      <c r="AW60">
        <f t="shared" si="70"/>
        <v>12.473563538059741</v>
      </c>
      <c r="AX60" s="10">
        <f t="shared" si="71"/>
        <v>96.422080306671347</v>
      </c>
      <c r="AY60">
        <f t="shared" si="48"/>
        <v>4.9405879527127175E-3</v>
      </c>
      <c r="AZ60">
        <f t="shared" si="49"/>
        <v>-3.3059301743127933E-2</v>
      </c>
      <c r="BA60">
        <f t="shared" si="50"/>
        <v>2.4826390162729122</v>
      </c>
      <c r="BB60">
        <f t="shared" si="51"/>
        <v>26.672480867775676</v>
      </c>
      <c r="BC60">
        <f t="shared" si="52"/>
        <v>9.7076653426166407E-3</v>
      </c>
      <c r="BD60">
        <f t="shared" si="53"/>
        <v>5.3833302864815535E-4</v>
      </c>
      <c r="BE60">
        <f t="shared" si="54"/>
        <v>2.5968337179522276</v>
      </c>
      <c r="BF60">
        <f t="shared" si="55"/>
        <v>4.7012935403950182</v>
      </c>
      <c r="BG60">
        <f t="shared" si="56"/>
        <v>2.9761553463680341</v>
      </c>
      <c r="BH60">
        <f t="shared" si="57"/>
        <v>6.0166423623835615E-4</v>
      </c>
      <c r="BI60">
        <f t="shared" si="58"/>
        <v>4.5587684235013845E-3</v>
      </c>
      <c r="BJ60">
        <f t="shared" si="59"/>
        <v>3.287208827740816E-2</v>
      </c>
      <c r="BK60">
        <f t="shared" si="60"/>
        <v>0.19246030761129751</v>
      </c>
      <c r="BL60">
        <f t="shared" si="61"/>
        <v>5.1486090390803884E-3</v>
      </c>
      <c r="BM60">
        <f t="shared" si="62"/>
        <v>1.3820001153330522E-2</v>
      </c>
      <c r="BN60">
        <f t="shared" si="63"/>
        <v>-1.5466350428662431E-3</v>
      </c>
      <c r="BO60" s="34">
        <f t="shared" si="33"/>
        <v>96.422080306671347</v>
      </c>
      <c r="BP60">
        <f t="shared" si="34"/>
        <v>96422.080306671342</v>
      </c>
      <c r="BQ60">
        <f t="shared" si="72"/>
        <v>18.811947867831581</v>
      </c>
      <c r="BS60">
        <v>7</v>
      </c>
      <c r="BT60">
        <f t="shared" si="74"/>
        <v>22.330397209134635</v>
      </c>
      <c r="BU60">
        <f t="shared" si="75"/>
        <v>32.185262438382892</v>
      </c>
      <c r="BV60">
        <f>AVERAGE(BT60:BT62)</f>
        <v>19.704276855334388</v>
      </c>
      <c r="BW60">
        <f>STDEVA(BT60:BT62)</f>
        <v>2.3128760922744265</v>
      </c>
      <c r="BX60">
        <f>BW60/SQRT(3)</f>
        <v>1.33533963447689</v>
      </c>
      <c r="BY60">
        <f>AVERAGE(BU60:BU62)</f>
        <v>43.405290683921329</v>
      </c>
      <c r="BZ60">
        <f>STDEVA(BU60:BU62)</f>
        <v>10.590793714858126</v>
      </c>
      <c r="CA60">
        <f>BZ60/SQRT(3)</f>
        <v>6.1145976022051363</v>
      </c>
      <c r="CC60">
        <v>7</v>
      </c>
      <c r="CD60">
        <f t="shared" si="82"/>
        <v>28.345625980440239</v>
      </c>
      <c r="CE60">
        <f t="shared" si="76"/>
        <v>55.250178931750476</v>
      </c>
      <c r="CF60">
        <f>AVERAGE(CD60:CD62)</f>
        <v>25.38317157125795</v>
      </c>
      <c r="CG60">
        <f>STDEVA(CD60:CD62)</f>
        <v>2.5681351749266175</v>
      </c>
      <c r="CH60">
        <f t="shared" si="80"/>
        <v>1.4827135345592293</v>
      </c>
      <c r="CI60">
        <f>AVERAGE(CE60:CE62)</f>
        <v>60.714861013886377</v>
      </c>
      <c r="CJ60">
        <f>STDEVA(CE60:CE62)</f>
        <v>5.7551588058373238</v>
      </c>
      <c r="CK60">
        <f t="shared" si="83"/>
        <v>3.3227424857792243</v>
      </c>
      <c r="CM60">
        <v>7</v>
      </c>
      <c r="CN60">
        <f t="shared" si="77"/>
        <v>10.146666989538835</v>
      </c>
      <c r="CO60">
        <f t="shared" si="78"/>
        <v>25.837037498648428</v>
      </c>
      <c r="CP60">
        <f>AVERAGE(CN60:CN62)</f>
        <v>12.899142767720486</v>
      </c>
      <c r="CQ60">
        <f>STDEVA(CN60:CN62)</f>
        <v>2.472882168616279</v>
      </c>
      <c r="CR60">
        <f>CQ60/SQRT(3)</f>
        <v>1.4277191857248344</v>
      </c>
      <c r="CS60">
        <f>AVERAGE(CO60:CO62)</f>
        <v>28.432668701615881</v>
      </c>
      <c r="CT60">
        <f>STDEVA(CO60:CO62)</f>
        <v>3.9961730828577013</v>
      </c>
      <c r="CU60">
        <f>CT60/SQRT(3)</f>
        <v>2.3071916051162304</v>
      </c>
    </row>
    <row r="61" spans="1:99" x14ac:dyDescent="0.2">
      <c r="A61" t="s">
        <v>106</v>
      </c>
      <c r="B61" s="4">
        <v>0.19600000000000001</v>
      </c>
      <c r="C61" s="4">
        <v>20</v>
      </c>
      <c r="D61" s="1">
        <v>0.60421032604015201</v>
      </c>
      <c r="E61" s="1">
        <v>22.978477289498713</v>
      </c>
      <c r="F61" s="1">
        <v>24.136735060098648</v>
      </c>
      <c r="G61" s="1">
        <v>86.787425767585773</v>
      </c>
      <c r="H61" s="1">
        <v>71.179248992506061</v>
      </c>
      <c r="I61" s="1">
        <v>543.34494520887381</v>
      </c>
      <c r="J61" s="1">
        <v>242.34973644046829</v>
      </c>
      <c r="K61" s="1">
        <v>5.9064225986894085E-2</v>
      </c>
      <c r="L61" s="1">
        <v>5.5438614744628145</v>
      </c>
      <c r="M61" s="1">
        <v>-0.20382389515826368</v>
      </c>
      <c r="N61" s="1">
        <v>19.950904374241237</v>
      </c>
      <c r="O61" s="1">
        <v>0.27152173295974086</v>
      </c>
      <c r="P61" s="1">
        <v>8.9790821525431039E-2</v>
      </c>
      <c r="Q61" s="1">
        <v>123.04886115381883</v>
      </c>
      <c r="R61" s="1">
        <v>917.79243832266866</v>
      </c>
      <c r="S61" s="1">
        <v>7.3722580204668778E-2</v>
      </c>
      <c r="T61" s="1">
        <v>0.28947712743953263</v>
      </c>
      <c r="U61" s="1">
        <v>33.866802644781892</v>
      </c>
      <c r="V61" s="1">
        <v>233.6804590283009</v>
      </c>
      <c r="W61" s="1">
        <v>0.13101519092919051</v>
      </c>
      <c r="X61" s="1">
        <v>4.5229265004584032E-2</v>
      </c>
      <c r="Y61" s="1">
        <v>21.877764404244392</v>
      </c>
      <c r="Z61" s="1">
        <v>42.833837898116379</v>
      </c>
      <c r="AA61" s="1">
        <v>27.499718902069144</v>
      </c>
      <c r="AB61" s="1">
        <v>2.0465073171679954E-3</v>
      </c>
      <c r="AC61" s="1">
        <v>4.1920902172963737E-2</v>
      </c>
      <c r="AD61" s="1">
        <v>0.24198132549748558</v>
      </c>
      <c r="AE61" s="1">
        <v>2.4390668217097842</v>
      </c>
      <c r="AF61" s="1">
        <v>5.5089295155450781E-2</v>
      </c>
      <c r="AG61" s="1">
        <v>0.19294448094140848</v>
      </c>
      <c r="AH61" s="1">
        <v>3.0453573211397336E-3</v>
      </c>
      <c r="AJ61">
        <f t="shared" si="38"/>
        <v>60.634989164906145</v>
      </c>
      <c r="AK61">
        <f t="shared" si="39"/>
        <v>2338.4933829082211</v>
      </c>
      <c r="AL61">
        <f t="shared" si="40"/>
        <v>2459.9534269984347</v>
      </c>
      <c r="AM61">
        <f t="shared" si="41"/>
        <v>8852.9993563162298</v>
      </c>
      <c r="AN61">
        <f t="shared" si="42"/>
        <v>7251.4741980391145</v>
      </c>
      <c r="AO61">
        <f t="shared" si="43"/>
        <v>55426.85136650363</v>
      </c>
      <c r="AP61">
        <f t="shared" si="44"/>
        <v>24717.863504345612</v>
      </c>
      <c r="AQ61">
        <f t="shared" si="45"/>
        <v>6.0037291917986604</v>
      </c>
      <c r="AR61">
        <f t="shared" si="46"/>
        <v>0.5786384230384134</v>
      </c>
      <c r="AS61">
        <f t="shared" si="66"/>
        <v>-1.3509557229831205E-2</v>
      </c>
      <c r="AT61">
        <f t="shared" si="67"/>
        <v>-2.4101227820749839E-2</v>
      </c>
      <c r="AU61">
        <f t="shared" si="68"/>
        <v>2.3840497572127268E-2</v>
      </c>
      <c r="AV61">
        <f t="shared" si="69"/>
        <v>-0.27295714582502562</v>
      </c>
      <c r="AW61">
        <f t="shared" si="70"/>
        <v>12.525531608331772</v>
      </c>
      <c r="AX61" s="10">
        <f t="shared" si="71"/>
        <v>91.686150454270162</v>
      </c>
      <c r="AY61">
        <f t="shared" si="48"/>
        <v>4.3252321681003791E-3</v>
      </c>
      <c r="AZ61">
        <f t="shared" si="49"/>
        <v>-4.6489882175489772E-2</v>
      </c>
      <c r="BA61">
        <f t="shared" si="50"/>
        <v>2.0776058788699352</v>
      </c>
      <c r="BB61">
        <f t="shared" si="51"/>
        <v>23.45566320421997</v>
      </c>
      <c r="BC61">
        <f t="shared" si="52"/>
        <v>1.0268743071287497E-2</v>
      </c>
      <c r="BD61">
        <f t="shared" si="53"/>
        <v>3.9981490621020444E-4</v>
      </c>
      <c r="BE61">
        <f t="shared" si="54"/>
        <v>2.2225069135426483</v>
      </c>
      <c r="BF61">
        <f t="shared" si="55"/>
        <v>4.328230062467016</v>
      </c>
      <c r="BG61">
        <f t="shared" si="56"/>
        <v>2.7987960426491094</v>
      </c>
      <c r="BH61">
        <f t="shared" si="57"/>
        <v>-5.9011491964026887E-4</v>
      </c>
      <c r="BI61">
        <f t="shared" si="58"/>
        <v>1.9444818200423989E-3</v>
      </c>
      <c r="BJ61">
        <f t="shared" si="59"/>
        <v>2.2559282878365675E-2</v>
      </c>
      <c r="BK61">
        <f t="shared" si="60"/>
        <v>0.22312540235062231</v>
      </c>
      <c r="BL61">
        <f t="shared" si="61"/>
        <v>3.8304503789538843E-3</v>
      </c>
      <c r="BM61">
        <f t="shared" si="62"/>
        <v>1.4331623509159248E-2</v>
      </c>
      <c r="BN61">
        <f t="shared" si="63"/>
        <v>-1.589783071809663E-3</v>
      </c>
      <c r="BO61" s="34">
        <f t="shared" si="33"/>
        <v>91.686150454270162</v>
      </c>
      <c r="BP61">
        <f t="shared" si="34"/>
        <v>91686.150454270159</v>
      </c>
      <c r="BQ61">
        <f t="shared" si="72"/>
        <v>17.970485489036953</v>
      </c>
      <c r="BS61">
        <v>7</v>
      </c>
      <c r="BT61">
        <f t="shared" si="74"/>
        <v>18.811947867831581</v>
      </c>
      <c r="BU61">
        <f t="shared" si="75"/>
        <v>44.802451125672313</v>
      </c>
      <c r="CC61">
        <v>7</v>
      </c>
      <c r="CD61">
        <f t="shared" si="82"/>
        <v>23.786982712917876</v>
      </c>
      <c r="CE61">
        <f t="shared" si="76"/>
        <v>60.172329509908629</v>
      </c>
      <c r="CM61">
        <v>7</v>
      </c>
      <c r="CN61">
        <f t="shared" si="77"/>
        <v>14.933449070999961</v>
      </c>
      <c r="CO61">
        <f t="shared" si="78"/>
        <v>33.034485408092266</v>
      </c>
    </row>
    <row r="62" spans="1:99" x14ac:dyDescent="0.2">
      <c r="A62" t="s">
        <v>107</v>
      </c>
      <c r="B62" s="4">
        <v>0.1963</v>
      </c>
      <c r="C62" s="4">
        <v>20</v>
      </c>
      <c r="D62" s="1">
        <v>0.63180258597397743</v>
      </c>
      <c r="E62" s="1">
        <v>24.989861364715754</v>
      </c>
      <c r="F62" s="1">
        <v>29.088901505651037</v>
      </c>
      <c r="G62" s="1">
        <v>84.401279385618309</v>
      </c>
      <c r="H62" s="1">
        <v>69.896467845347004</v>
      </c>
      <c r="I62" s="1">
        <v>584.97395145996211</v>
      </c>
      <c r="J62" s="1">
        <v>245.9394601905523</v>
      </c>
      <c r="K62" s="1">
        <v>6.0501981305293183E-2</v>
      </c>
      <c r="L62" s="1">
        <v>5.1209544593392398</v>
      </c>
      <c r="M62" s="1">
        <v>-7.743968208967647E-2</v>
      </c>
      <c r="N62" s="1">
        <v>23.015195049414267</v>
      </c>
      <c r="O62" s="1">
        <v>0.26970691090999427</v>
      </c>
      <c r="P62" s="1">
        <v>0.13476688995166833</v>
      </c>
      <c r="Q62" s="1">
        <v>114.70894050843782</v>
      </c>
      <c r="R62" s="1">
        <v>965.97470081398831</v>
      </c>
      <c r="S62" s="1">
        <v>7.4769909316696803E-2</v>
      </c>
      <c r="T62" s="1">
        <v>0.58553498658961955</v>
      </c>
      <c r="U62" s="1">
        <v>41.441266640740153</v>
      </c>
      <c r="V62" s="1">
        <v>252.46921130754734</v>
      </c>
      <c r="W62" s="1">
        <v>0.1156018046224204</v>
      </c>
      <c r="X62" s="1">
        <v>3.256160494030489E-2</v>
      </c>
      <c r="Y62" s="1">
        <v>23.817437081154772</v>
      </c>
      <c r="Z62" s="1">
        <v>45.186016702112269</v>
      </c>
      <c r="AA62" s="1">
        <v>28.369256589669959</v>
      </c>
      <c r="AB62" s="1">
        <v>-2.6128129210626558E-3</v>
      </c>
      <c r="AC62" s="1">
        <v>4.6270418905490614E-2</v>
      </c>
      <c r="AD62" s="1">
        <v>0.35111738027975148</v>
      </c>
      <c r="AE62" s="1">
        <v>2.0554422268648018</v>
      </c>
      <c r="AF62" s="1">
        <v>5.7670090023292479E-2</v>
      </c>
      <c r="AG62" s="1">
        <v>0.19064246011583386</v>
      </c>
      <c r="AH62" s="1">
        <v>3.2455303117355063E-3</v>
      </c>
      <c r="AJ62">
        <f t="shared" si="38"/>
        <v>63.353556164025036</v>
      </c>
      <c r="AK62">
        <f t="shared" si="39"/>
        <v>2539.8491317083658</v>
      </c>
      <c r="AL62">
        <f t="shared" si="40"/>
        <v>2960.7447814709171</v>
      </c>
      <c r="AM62">
        <f t="shared" si="41"/>
        <v>8596.3573418167689</v>
      </c>
      <c r="AN62">
        <f t="shared" si="42"/>
        <v>7109.6959748980416</v>
      </c>
      <c r="AO62">
        <f t="shared" si="43"/>
        <v>59583.509897383992</v>
      </c>
      <c r="AP62">
        <f t="shared" si="44"/>
        <v>25045.826397623128</v>
      </c>
      <c r="AQ62">
        <f t="shared" si="45"/>
        <v>6.1410393681126809</v>
      </c>
      <c r="AR62">
        <f t="shared" si="46"/>
        <v>0.53466627923106225</v>
      </c>
      <c r="AS62">
        <f t="shared" si="66"/>
        <v>-6.1227180680168997E-4</v>
      </c>
      <c r="AT62">
        <f t="shared" si="67"/>
        <v>0.28814046281504652</v>
      </c>
      <c r="AU62">
        <f t="shared" si="68"/>
        <v>2.3619159873367358E-2</v>
      </c>
      <c r="AV62">
        <f t="shared" si="69"/>
        <v>-0.26795761188578848</v>
      </c>
      <c r="AW62">
        <f t="shared" si="70"/>
        <v>11.656677444347462</v>
      </c>
      <c r="AX62" s="10">
        <f t="shared" si="71"/>
        <v>96.455072536237125</v>
      </c>
      <c r="AY62">
        <f t="shared" si="48"/>
        <v>4.4253290228641615E-3</v>
      </c>
      <c r="AZ62">
        <f t="shared" si="49"/>
        <v>-1.6255016420755258E-2</v>
      </c>
      <c r="BA62">
        <f t="shared" si="50"/>
        <v>2.8461540100747458</v>
      </c>
      <c r="BB62">
        <f t="shared" si="51"/>
        <v>25.334106131492838</v>
      </c>
      <c r="BC62">
        <f t="shared" si="52"/>
        <v>8.6826587663624399E-3</v>
      </c>
      <c r="BD62">
        <f t="shared" si="53"/>
        <v>-8.914390202159081E-4</v>
      </c>
      <c r="BE62">
        <f t="shared" si="54"/>
        <v>2.4167336148373235</v>
      </c>
      <c r="BF62">
        <f t="shared" si="55"/>
        <v>4.5612667769916104</v>
      </c>
      <c r="BG62">
        <f t="shared" si="56"/>
        <v>2.8831114524260917</v>
      </c>
      <c r="BH62">
        <f t="shared" si="57"/>
        <v>-1.0639273001228006E-3</v>
      </c>
      <c r="BI62">
        <f t="shared" si="58"/>
        <v>2.3846600681551085E-3</v>
      </c>
      <c r="BJ62">
        <f t="shared" si="59"/>
        <v>3.3644118898649981E-2</v>
      </c>
      <c r="BK62">
        <f t="shared" si="60"/>
        <v>0.18369886379940054</v>
      </c>
      <c r="BL62">
        <f t="shared" si="61"/>
        <v>4.0875403547213206E-3</v>
      </c>
      <c r="BM62">
        <f t="shared" si="62"/>
        <v>1.4075179782392868E-2</v>
      </c>
      <c r="BN62">
        <f t="shared" si="63"/>
        <v>-1.5669588500396255E-3</v>
      </c>
      <c r="BO62" s="34">
        <f t="shared" si="33"/>
        <v>96.455072536237125</v>
      </c>
      <c r="BP62">
        <f t="shared" si="34"/>
        <v>96455.07253623713</v>
      </c>
      <c r="BQ62">
        <f t="shared" si="72"/>
        <v>18.934130738863349</v>
      </c>
      <c r="BS62">
        <v>7</v>
      </c>
      <c r="BT62">
        <f t="shared" si="74"/>
        <v>17.970485489036953</v>
      </c>
      <c r="BU62">
        <f t="shared" si="75"/>
        <v>53.228158487708775</v>
      </c>
      <c r="CC62">
        <v>7</v>
      </c>
      <c r="CD62">
        <f t="shared" si="82"/>
        <v>24.016906020415743</v>
      </c>
      <c r="CE62">
        <f t="shared" si="76"/>
        <v>66.722074600000013</v>
      </c>
      <c r="CM62">
        <v>7</v>
      </c>
      <c r="CN62">
        <f t="shared" si="77"/>
        <v>13.617312242622667</v>
      </c>
      <c r="CO62">
        <f t="shared" si="78"/>
        <v>26.426483198106951</v>
      </c>
    </row>
    <row r="63" spans="1:99" x14ac:dyDescent="0.2">
      <c r="A63" t="s">
        <v>108</v>
      </c>
      <c r="B63" s="4">
        <v>0.18790000000000001</v>
      </c>
      <c r="C63" s="4">
        <v>20</v>
      </c>
      <c r="D63" s="1">
        <v>0.56381741851746547</v>
      </c>
      <c r="E63" s="1">
        <v>22.806134210434788</v>
      </c>
      <c r="F63" s="1">
        <v>24.918942130407931</v>
      </c>
      <c r="G63" s="1">
        <v>76.996725897157958</v>
      </c>
      <c r="H63" s="1">
        <v>65.85775742911936</v>
      </c>
      <c r="I63" s="1">
        <v>564.05307185413812</v>
      </c>
      <c r="J63" s="1">
        <v>229.78127568074464</v>
      </c>
      <c r="K63" s="1">
        <v>5.5984283594044941E-2</v>
      </c>
      <c r="L63" s="1">
        <v>7.6334665812890057</v>
      </c>
      <c r="M63" s="1">
        <v>-6.2438184406915481E-2</v>
      </c>
      <c r="N63" s="1">
        <v>23.822662764315794</v>
      </c>
      <c r="O63" s="1">
        <v>0.25048585175024923</v>
      </c>
      <c r="P63" s="1">
        <v>0.92964805528025396</v>
      </c>
      <c r="Q63" s="1">
        <v>99.013914579224263</v>
      </c>
      <c r="R63" s="1">
        <v>938.54908314434203</v>
      </c>
      <c r="S63" s="1">
        <v>7.7210608068079223E-2</v>
      </c>
      <c r="T63" s="1">
        <v>0.76279822464814639</v>
      </c>
      <c r="U63" s="1">
        <v>35.686142193915309</v>
      </c>
      <c r="V63" s="1">
        <v>234.08823505575012</v>
      </c>
      <c r="W63" s="1">
        <v>9.3323867677171143E-2</v>
      </c>
      <c r="X63" s="1">
        <v>4.3039661165072948E-2</v>
      </c>
      <c r="Y63" s="1">
        <v>25.539977153902033</v>
      </c>
      <c r="Z63" s="1">
        <v>43.726512265155421</v>
      </c>
      <c r="AA63" s="1">
        <v>26.53882287621942</v>
      </c>
      <c r="AB63" s="1">
        <v>-1.5176486143854463E-3</v>
      </c>
      <c r="AC63" s="1">
        <v>4.4766254942437723E-2</v>
      </c>
      <c r="AD63" s="1">
        <v>0.3242782732438319</v>
      </c>
      <c r="AE63" s="1">
        <v>2.1770327440695167</v>
      </c>
      <c r="AF63" s="1">
        <v>5.7725785896236621E-2</v>
      </c>
      <c r="AG63" s="1">
        <v>0.24040984225328385</v>
      </c>
      <c r="AH63" s="1">
        <v>2.8262169012409728E-3</v>
      </c>
      <c r="AJ63">
        <f t="shared" si="38"/>
        <v>58.949439733197849</v>
      </c>
      <c r="AK63">
        <f t="shared" si="39"/>
        <v>2420.9571126595683</v>
      </c>
      <c r="AL63">
        <f t="shared" si="40"/>
        <v>2649.2549925379399</v>
      </c>
      <c r="AM63">
        <f t="shared" si="41"/>
        <v>8192.5166387941699</v>
      </c>
      <c r="AN63">
        <f t="shared" si="42"/>
        <v>6997.6536005744147</v>
      </c>
      <c r="AO63">
        <f t="shared" si="43"/>
        <v>60020.358705375191</v>
      </c>
      <c r="AP63">
        <f t="shared" si="44"/>
        <v>24445.620179123292</v>
      </c>
      <c r="AQ63">
        <f t="shared" si="45"/>
        <v>5.9347103445213119</v>
      </c>
      <c r="AR63">
        <f t="shared" si="46"/>
        <v>0.8259991115064016</v>
      </c>
      <c r="AS63">
        <f t="shared" si="66"/>
        <v>9.5711015423122962E-4</v>
      </c>
      <c r="AT63">
        <f t="shared" si="67"/>
        <v>0.38696821260576991</v>
      </c>
      <c r="AU63">
        <f t="shared" si="68"/>
        <v>2.2629163916695644E-2</v>
      </c>
      <c r="AV63">
        <f t="shared" si="69"/>
        <v>-0.19532972808200405</v>
      </c>
      <c r="AW63">
        <f t="shared" si="70"/>
        <v>10.507212686222115</v>
      </c>
      <c r="AX63" s="10">
        <f t="shared" si="71"/>
        <v>97.847889225494526</v>
      </c>
      <c r="AY63">
        <f t="shared" si="48"/>
        <v>4.8829487079078407E-3</v>
      </c>
      <c r="AZ63">
        <f t="shared" si="49"/>
        <v>1.8861364437268745E-3</v>
      </c>
      <c r="BA63">
        <f t="shared" si="50"/>
        <v>2.3608171540243514</v>
      </c>
      <c r="BB63">
        <f t="shared" si="51"/>
        <v>24.51019429790367</v>
      </c>
      <c r="BC63">
        <f t="shared" si="52"/>
        <v>6.6995592173068764E-3</v>
      </c>
      <c r="BD63">
        <f t="shared" si="53"/>
        <v>1.8398959460871943E-4</v>
      </c>
      <c r="BE63">
        <f t="shared" si="54"/>
        <v>2.708119265819648</v>
      </c>
      <c r="BF63">
        <f t="shared" si="55"/>
        <v>4.6098274592033857</v>
      </c>
      <c r="BG63">
        <f t="shared" si="56"/>
        <v>2.8171692594051669</v>
      </c>
      <c r="BH63">
        <f t="shared" si="57"/>
        <v>-9.9492093071081185E-4</v>
      </c>
      <c r="BI63">
        <f t="shared" si="58"/>
        <v>2.3311628106321976E-3</v>
      </c>
      <c r="BJ63">
        <f t="shared" si="59"/>
        <v>3.2291423092531121E-2</v>
      </c>
      <c r="BK63">
        <f t="shared" si="60"/>
        <v>0.20485309903095597</v>
      </c>
      <c r="BL63">
        <f t="shared" si="61"/>
        <v>4.2762005805783831E-3</v>
      </c>
      <c r="BM63">
        <f t="shared" si="62"/>
        <v>2.000162551374518E-2</v>
      </c>
      <c r="BN63">
        <f t="shared" si="63"/>
        <v>-1.6816407156608256E-3</v>
      </c>
      <c r="BO63" s="34">
        <f t="shared" si="33"/>
        <v>97.847889225494526</v>
      </c>
      <c r="BP63">
        <f t="shared" si="34"/>
        <v>97847.889225494524</v>
      </c>
      <c r="BQ63">
        <f t="shared" si="72"/>
        <v>18.385618385470423</v>
      </c>
      <c r="BS63">
        <v>8</v>
      </c>
      <c r="BT63">
        <f t="shared" si="74"/>
        <v>18.934130738863349</v>
      </c>
      <c r="BU63">
        <f t="shared" si="75"/>
        <v>47.583779593245524</v>
      </c>
      <c r="BV63">
        <f>AVERAGE(BT63:BT65)</f>
        <v>18.705708679268664</v>
      </c>
      <c r="BW63">
        <f>STDEVA(BT63:BT65)</f>
        <v>0.28551488459914037</v>
      </c>
      <c r="BX63">
        <f>BW63/SQRT(3)</f>
        <v>0.16484209548095863</v>
      </c>
      <c r="BY63">
        <f>AVERAGE(BU63:BU65)</f>
        <v>46.62006528168488</v>
      </c>
      <c r="BZ63">
        <f>STDEVA(BU63:BU65)</f>
        <v>0.84186135301884579</v>
      </c>
      <c r="CA63">
        <f>BZ63/SQRT(3)</f>
        <v>0.48604887878577319</v>
      </c>
      <c r="CC63">
        <v>8</v>
      </c>
      <c r="CD63">
        <f t="shared" si="82"/>
        <v>29.927997725918914</v>
      </c>
      <c r="CE63">
        <f t="shared" si="76"/>
        <v>62.592041176814831</v>
      </c>
      <c r="CF63">
        <f>AVERAGE(CD63:CD65)</f>
        <v>27.063259958443428</v>
      </c>
      <c r="CG63">
        <f>STDEVA(CE63:CE65)</f>
        <v>4.246477123265727</v>
      </c>
      <c r="CH63">
        <f t="shared" si="80"/>
        <v>2.4517047102250551</v>
      </c>
      <c r="CI63">
        <f>AVERAGE(CE63:CE65)</f>
        <v>61.115169132753657</v>
      </c>
      <c r="CJ63">
        <f>STDEVA(CE63:CE65)</f>
        <v>4.246477123265727</v>
      </c>
      <c r="CK63">
        <f t="shared" si="83"/>
        <v>2.4517047102250551</v>
      </c>
      <c r="CM63">
        <v>8</v>
      </c>
      <c r="CN63">
        <f t="shared" si="77"/>
        <v>13.105122384374297</v>
      </c>
      <c r="CO63">
        <f t="shared" si="78"/>
        <v>40.894607097342934</v>
      </c>
      <c r="CP63">
        <f>AVERAGE(CN63:CN65)</f>
        <v>12.553577945627966</v>
      </c>
      <c r="CQ63">
        <f>STDEVA(CN63:CN65)</f>
        <v>0.96679799091935092</v>
      </c>
      <c r="CR63">
        <f>CQ63/SQRT(3)</f>
        <v>0.5581810803092766</v>
      </c>
      <c r="CS63">
        <f>AVERAGE(CO63:CO65)</f>
        <v>31.799868240763129</v>
      </c>
      <c r="CT63">
        <f>STDEVA(CO63:CO65)</f>
        <v>8.098002094408697</v>
      </c>
      <c r="CU63">
        <f>CT63/SQRT(3)</f>
        <v>4.6753836891050149</v>
      </c>
    </row>
    <row r="64" spans="1:99" x14ac:dyDescent="0.2">
      <c r="A64" t="s">
        <v>109</v>
      </c>
      <c r="B64" s="4">
        <v>0.1951</v>
      </c>
      <c r="C64" s="4">
        <v>20</v>
      </c>
      <c r="D64" s="1">
        <v>0.61474102029886235</v>
      </c>
      <c r="E64" s="1">
        <v>17.771282679879949</v>
      </c>
      <c r="F64" s="1">
        <v>25.680865572009278</v>
      </c>
      <c r="G64" s="1">
        <v>88.959749947947032</v>
      </c>
      <c r="H64" s="1">
        <v>70.575597366725148</v>
      </c>
      <c r="I64" s="1">
        <v>579.93608410889476</v>
      </c>
      <c r="J64" s="1">
        <v>261.36622248499174</v>
      </c>
      <c r="K64" s="1">
        <v>6.4401466796507226E-2</v>
      </c>
      <c r="L64" s="1">
        <v>5.7685323802425597</v>
      </c>
      <c r="M64" s="1">
        <v>-0.20334285589021808</v>
      </c>
      <c r="N64" s="1">
        <v>39.939141002221035</v>
      </c>
      <c r="O64" s="1">
        <v>0.26941547741494654</v>
      </c>
      <c r="P64" s="1">
        <v>0.10471676225478926</v>
      </c>
      <c r="Q64" s="1">
        <v>109.5024663544169</v>
      </c>
      <c r="R64" s="1">
        <v>959.13700954443209</v>
      </c>
      <c r="S64" s="1">
        <v>6.2729725178914633E-2</v>
      </c>
      <c r="T64" s="1">
        <v>0.39128545701728223</v>
      </c>
      <c r="U64" s="1">
        <v>36.185820869938638</v>
      </c>
      <c r="V64" s="1">
        <v>245.33683042493823</v>
      </c>
      <c r="W64" s="1">
        <v>0.1150592739697029</v>
      </c>
      <c r="X64" s="1">
        <v>4.0976619762633615E-2</v>
      </c>
      <c r="Y64" s="1">
        <v>23.107367003150276</v>
      </c>
      <c r="Z64" s="1">
        <v>46.518417655760786</v>
      </c>
      <c r="AA64" s="1">
        <v>25.679761463267241</v>
      </c>
      <c r="AB64" s="1">
        <v>4.7205609114610476E-3</v>
      </c>
      <c r="AC64" s="1">
        <v>3.7848886462144245E-2</v>
      </c>
      <c r="AD64" s="1">
        <v>0.2453359392453498</v>
      </c>
      <c r="AE64" s="1">
        <v>2.6911089916599198</v>
      </c>
      <c r="AF64" s="1">
        <v>5.4853810018350206E-2</v>
      </c>
      <c r="AG64" s="1">
        <v>0.19214714304321856</v>
      </c>
      <c r="AH64" s="1">
        <v>2.893874258225836E-3</v>
      </c>
      <c r="AJ64">
        <f t="shared" si="38"/>
        <v>61.994217127092838</v>
      </c>
      <c r="AK64">
        <f t="shared" si="39"/>
        <v>1815.4833975276072</v>
      </c>
      <c r="AL64">
        <f t="shared" si="40"/>
        <v>2629.592424038472</v>
      </c>
      <c r="AM64">
        <f t="shared" si="41"/>
        <v>9116.5266911594372</v>
      </c>
      <c r="AN64">
        <f t="shared" si="42"/>
        <v>7223.0441327526823</v>
      </c>
      <c r="AO64">
        <f t="shared" si="43"/>
        <v>59433.550209303598</v>
      </c>
      <c r="AP64">
        <f t="shared" si="44"/>
        <v>26781.296605546948</v>
      </c>
      <c r="AQ64">
        <f t="shared" si="45"/>
        <v>6.5785532433869829</v>
      </c>
      <c r="AR64">
        <f t="shared" si="46"/>
        <v>0.60433905192785198</v>
      </c>
      <c r="AS64">
        <f t="shared" si="66"/>
        <v>-1.3522565000953378E-2</v>
      </c>
      <c r="AT64">
        <f t="shared" si="67"/>
        <v>2.0248123624127579</v>
      </c>
      <c r="AU64">
        <f t="shared" si="68"/>
        <v>2.373455875572044E-2</v>
      </c>
      <c r="AV64">
        <f t="shared" si="69"/>
        <v>-0.27268622125637038</v>
      </c>
      <c r="AW64">
        <f t="shared" si="70"/>
        <v>11.194650431804142</v>
      </c>
      <c r="AX64" s="10">
        <f t="shared" si="71"/>
        <v>96.347395763568557</v>
      </c>
      <c r="AY64">
        <f t="shared" si="48"/>
        <v>3.2182901303566967E-3</v>
      </c>
      <c r="AZ64">
        <f t="shared" si="49"/>
        <v>-3.6267812992521804E-2</v>
      </c>
      <c r="BA64">
        <f t="shared" si="50"/>
        <v>2.3249160264563931</v>
      </c>
      <c r="BB64">
        <f t="shared" si="51"/>
        <v>24.758777119220202</v>
      </c>
      <c r="BC64">
        <f t="shared" si="52"/>
        <v>8.6804474771019855E-3</v>
      </c>
      <c r="BD64">
        <f t="shared" si="53"/>
        <v>-3.4285921177899959E-5</v>
      </c>
      <c r="BE64">
        <f t="shared" si="54"/>
        <v>2.3588078269219719</v>
      </c>
      <c r="BF64">
        <f t="shared" si="55"/>
        <v>4.7259081875777724</v>
      </c>
      <c r="BG64">
        <f t="shared" si="56"/>
        <v>2.6251403156493458</v>
      </c>
      <c r="BH64">
        <f t="shared" si="57"/>
        <v>-3.1871579889098756E-4</v>
      </c>
      <c r="BI64">
        <f t="shared" si="58"/>
        <v>1.5360231804813962E-3</v>
      </c>
      <c r="BJ64">
        <f t="shared" si="59"/>
        <v>2.3007235874510285E-2</v>
      </c>
      <c r="BK64">
        <f t="shared" si="60"/>
        <v>0.24999191317132083</v>
      </c>
      <c r="BL64">
        <f t="shared" si="61"/>
        <v>3.823980376898769E-3</v>
      </c>
      <c r="BM64">
        <f t="shared" si="62"/>
        <v>1.4315999230299407E-2</v>
      </c>
      <c r="BN64">
        <f t="shared" si="63"/>
        <v>-1.6126455322038537E-3</v>
      </c>
      <c r="BO64" s="34">
        <f t="shared" si="33"/>
        <v>96.347395763568557</v>
      </c>
      <c r="BP64">
        <f t="shared" si="34"/>
        <v>96347.395763568551</v>
      </c>
      <c r="BQ64">
        <f t="shared" si="72"/>
        <v>18.797376913472224</v>
      </c>
      <c r="BS64">
        <v>8</v>
      </c>
      <c r="BT64">
        <f t="shared" si="74"/>
        <v>18.385618385470423</v>
      </c>
      <c r="BU64">
        <f t="shared" si="75"/>
        <v>46.027883233080551</v>
      </c>
      <c r="CC64">
        <v>8</v>
      </c>
      <c r="CD64">
        <f t="shared" si="82"/>
        <v>22.931181375898372</v>
      </c>
      <c r="CE64">
        <f t="shared" si="76"/>
        <v>64.4260175762209</v>
      </c>
      <c r="CM64">
        <v>8</v>
      </c>
      <c r="CN64">
        <f t="shared" si="77"/>
        <v>11.437241984286539</v>
      </c>
      <c r="CO64">
        <f t="shared" si="78"/>
        <v>25.370496748443951</v>
      </c>
    </row>
    <row r="65" spans="1:99" x14ac:dyDescent="0.2">
      <c r="A65" t="s">
        <v>110</v>
      </c>
      <c r="B65" s="4">
        <v>0.1933</v>
      </c>
      <c r="C65" s="4">
        <v>20</v>
      </c>
      <c r="D65" s="1">
        <v>0.65229737294313639</v>
      </c>
      <c r="E65" s="1">
        <v>19.854364168437058</v>
      </c>
      <c r="F65" s="1">
        <v>30.5507960693092</v>
      </c>
      <c r="G65" s="1">
        <v>94.217029948586955</v>
      </c>
      <c r="H65" s="1">
        <v>83.812382373429216</v>
      </c>
      <c r="I65" s="1">
        <v>633.40865451100512</v>
      </c>
      <c r="J65" s="1">
        <v>260.47503686804021</v>
      </c>
      <c r="K65" s="1">
        <v>6.305922149882702E-2</v>
      </c>
      <c r="L65" s="1">
        <v>5.9293560820529789</v>
      </c>
      <c r="M65" s="1">
        <v>-0.26660546049866685</v>
      </c>
      <c r="N65" s="1">
        <v>21.616559517821678</v>
      </c>
      <c r="O65" s="1">
        <v>0.33396527472587473</v>
      </c>
      <c r="P65" s="1">
        <v>8.0464341761623037E-2</v>
      </c>
      <c r="Q65" s="1">
        <v>115.97031443951549</v>
      </c>
      <c r="R65" s="1">
        <v>1139.3195670839386</v>
      </c>
      <c r="S65" s="1">
        <v>8.6533238565630929E-2</v>
      </c>
      <c r="T65" s="1">
        <v>0.72379174750802311</v>
      </c>
      <c r="U65" s="1">
        <v>46.291996681715716</v>
      </c>
      <c r="V65" s="1">
        <v>275.09772659256885</v>
      </c>
      <c r="W65" s="1">
        <v>8.2317697011568366E-2</v>
      </c>
      <c r="X65" s="1">
        <v>4.2924513967482404E-2</v>
      </c>
      <c r="Y65" s="1">
        <v>24.121020271158798</v>
      </c>
      <c r="Z65" s="1">
        <v>45.580753792550617</v>
      </c>
      <c r="AA65" s="1">
        <v>30.719732756049027</v>
      </c>
      <c r="AB65" s="1">
        <v>5.412927374585352E-3</v>
      </c>
      <c r="AC65" s="1">
        <v>3.7906104771161978E-2</v>
      </c>
      <c r="AD65" s="1">
        <v>0.92230182588290421</v>
      </c>
      <c r="AE65" s="1">
        <v>2.3376407165782203</v>
      </c>
      <c r="AF65" s="1">
        <v>5.5287688520108388E-2</v>
      </c>
      <c r="AG65" s="1">
        <v>0.24816524644490209</v>
      </c>
      <c r="AH65" s="1">
        <v>2.7610915873953665E-3</v>
      </c>
      <c r="AJ65">
        <f t="shared" si="38"/>
        <v>66.457314094057381</v>
      </c>
      <c r="AK65">
        <f t="shared" si="39"/>
        <v>2047.9174372932141</v>
      </c>
      <c r="AL65">
        <f t="shared" si="40"/>
        <v>3157.9518462281649</v>
      </c>
      <c r="AM65">
        <f t="shared" si="41"/>
        <v>9745.369671277831</v>
      </c>
      <c r="AN65">
        <f t="shared" si="42"/>
        <v>8659.8634787073443</v>
      </c>
      <c r="AO65">
        <f t="shared" si="43"/>
        <v>65519.591587570299</v>
      </c>
      <c r="AP65">
        <f t="shared" si="44"/>
        <v>26938.475196084732</v>
      </c>
      <c r="AQ65">
        <f t="shared" si="45"/>
        <v>6.5009354983507297</v>
      </c>
      <c r="AR65">
        <f t="shared" si="46"/>
        <v>0.62660643076736833</v>
      </c>
      <c r="AS65">
        <f t="shared" si="66"/>
        <v>-2.0194022368623794E-2</v>
      </c>
      <c r="AT65">
        <f t="shared" si="67"/>
        <v>0.14790099440632101</v>
      </c>
      <c r="AU65">
        <f t="shared" si="68"/>
        <v>3.0634290530054946E-2</v>
      </c>
      <c r="AV65">
        <f t="shared" si="69"/>
        <v>-0.27773476553016646</v>
      </c>
      <c r="AW65">
        <f t="shared" si="70"/>
        <v>11.968097573445217</v>
      </c>
      <c r="AX65" s="10">
        <f t="shared" si="71"/>
        <v>115.88736711982595</v>
      </c>
      <c r="AY65">
        <f t="shared" si="48"/>
        <v>5.7111157380595841E-3</v>
      </c>
      <c r="AZ65">
        <f t="shared" si="49"/>
        <v>-2.2024030265193274E-3</v>
      </c>
      <c r="BA65">
        <f t="shared" si="50"/>
        <v>3.3922122762399578</v>
      </c>
      <c r="BB65">
        <f t="shared" si="51"/>
        <v>28.068573922982278</v>
      </c>
      <c r="BC65">
        <f t="shared" si="52"/>
        <v>5.3736356110703903E-3</v>
      </c>
      <c r="BD65">
        <f t="shared" si="53"/>
        <v>1.6693585553630369E-4</v>
      </c>
      <c r="BE65">
        <f t="shared" si="54"/>
        <v>2.4856516937022612</v>
      </c>
      <c r="BF65">
        <f t="shared" si="55"/>
        <v>4.6728991729550957</v>
      </c>
      <c r="BG65">
        <f t="shared" si="56"/>
        <v>3.1710517405008956</v>
      </c>
      <c r="BH65">
        <f t="shared" si="57"/>
        <v>-2.5004719659154462E-4</v>
      </c>
      <c r="BI65">
        <f t="shared" si="58"/>
        <v>1.5562467081855925E-3</v>
      </c>
      <c r="BJ65">
        <f t="shared" si="59"/>
        <v>9.3264508286953166E-2</v>
      </c>
      <c r="BK65">
        <f t="shared" si="60"/>
        <v>0.21574783630672895</v>
      </c>
      <c r="BL65">
        <f t="shared" si="61"/>
        <v>3.9044808151480273E-3</v>
      </c>
      <c r="BM65">
        <f t="shared" si="62"/>
        <v>2.0245284624237379E-2</v>
      </c>
      <c r="BN65">
        <f t="shared" si="63"/>
        <v>-1.6414009143796236E-3</v>
      </c>
      <c r="BO65" s="34">
        <f t="shared" si="33"/>
        <v>115.88736711982595</v>
      </c>
      <c r="BP65">
        <f t="shared" si="34"/>
        <v>115887.36711982595</v>
      </c>
      <c r="BQ65">
        <f t="shared" si="72"/>
        <v>22.401028064262359</v>
      </c>
      <c r="BS65">
        <v>8</v>
      </c>
      <c r="BT65">
        <f t="shared" si="74"/>
        <v>18.797376913472224</v>
      </c>
      <c r="BU65">
        <f t="shared" si="75"/>
        <v>46.248533018728594</v>
      </c>
      <c r="CC65">
        <v>8</v>
      </c>
      <c r="CD65">
        <f t="shared" si="82"/>
        <v>28.330600773513005</v>
      </c>
      <c r="CE65">
        <f t="shared" si="76"/>
        <v>56.327448645225232</v>
      </c>
      <c r="CM65">
        <v>8</v>
      </c>
      <c r="CN65">
        <f t="shared" si="77"/>
        <v>13.118369468223067</v>
      </c>
      <c r="CO65">
        <f t="shared" si="78"/>
        <v>29.134500876502507</v>
      </c>
    </row>
    <row r="66" spans="1:99" x14ac:dyDescent="0.2">
      <c r="A66" t="s">
        <v>111</v>
      </c>
      <c r="B66" s="4">
        <v>0.19359999999999999</v>
      </c>
      <c r="C66" s="4">
        <v>20</v>
      </c>
      <c r="D66" s="1">
        <v>0.64619596056568362</v>
      </c>
      <c r="E66" s="1">
        <v>23.770038486645685</v>
      </c>
      <c r="F66" s="1">
        <v>26.574101688860612</v>
      </c>
      <c r="G66" s="1">
        <v>83.220278185569541</v>
      </c>
      <c r="H66" s="1">
        <v>73.170198133450285</v>
      </c>
      <c r="I66" s="1">
        <v>607.27095733287058</v>
      </c>
      <c r="J66" s="1">
        <v>241.76497760125957</v>
      </c>
      <c r="K66" s="1">
        <v>5.9421821813424147E-2</v>
      </c>
      <c r="L66" s="1">
        <v>5.2114160560066889</v>
      </c>
      <c r="M66" s="1">
        <v>-0.20424391148067378</v>
      </c>
      <c r="N66" s="1">
        <v>23.785449284579276</v>
      </c>
      <c r="O66" s="1">
        <v>0.28606611768995643</v>
      </c>
      <c r="P66" s="1">
        <v>3.9231497127712137E-2</v>
      </c>
      <c r="Q66" s="1">
        <v>100.5793540516808</v>
      </c>
      <c r="R66" s="1">
        <v>945.41470185908281</v>
      </c>
      <c r="S66" s="1">
        <v>6.0486002497711751E-2</v>
      </c>
      <c r="T66" s="1">
        <v>0.55706275156089835</v>
      </c>
      <c r="U66" s="1">
        <v>38.675002860691507</v>
      </c>
      <c r="V66" s="1">
        <v>563.20375870637031</v>
      </c>
      <c r="W66" s="1">
        <v>6.2252882737029482E-2</v>
      </c>
      <c r="X66" s="1">
        <v>4.4579236699918458E-2</v>
      </c>
      <c r="Y66" s="1">
        <v>23.552320877341952</v>
      </c>
      <c r="Z66" s="1">
        <v>42.48517577961664</v>
      </c>
      <c r="AA66" s="1">
        <v>27.14611801584261</v>
      </c>
      <c r="AB66" s="1">
        <v>4.2521360371322002E-3</v>
      </c>
      <c r="AC66" s="1">
        <v>3.6548831419002281E-2</v>
      </c>
      <c r="AD66" s="1">
        <v>0.38793528413764367</v>
      </c>
      <c r="AE66" s="1">
        <v>2.0371205090921047</v>
      </c>
      <c r="AF66" s="1">
        <v>5.2512226885881044E-2</v>
      </c>
      <c r="AG66" s="1">
        <v>0.20982179038075655</v>
      </c>
      <c r="AH66" s="1">
        <v>2.4500210376901428E-3</v>
      </c>
      <c r="AJ66">
        <f t="shared" si="38"/>
        <v>65.724021522893793</v>
      </c>
      <c r="AK66">
        <f t="shared" si="39"/>
        <v>2449.2558212445811</v>
      </c>
      <c r="AL66">
        <f t="shared" si="40"/>
        <v>2742.2427906349817</v>
      </c>
      <c r="AM66">
        <f t="shared" si="41"/>
        <v>8594.2403006077293</v>
      </c>
      <c r="AN66">
        <f t="shared" si="42"/>
        <v>7547.0450704264003</v>
      </c>
      <c r="AO66">
        <f t="shared" si="43"/>
        <v>62717.887966501279</v>
      </c>
      <c r="AP66">
        <f t="shared" si="44"/>
        <v>24963.874328861395</v>
      </c>
      <c r="AQ66">
        <f t="shared" si="45"/>
        <v>6.1150973043550545</v>
      </c>
      <c r="AR66">
        <f t="shared" si="46"/>
        <v>0.55146809166532285</v>
      </c>
      <c r="AS66">
        <f t="shared" si="66"/>
        <v>-1.3720421195739246E-2</v>
      </c>
      <c r="AT66">
        <f t="shared" si="67"/>
        <v>0.3717306691833358</v>
      </c>
      <c r="AU66">
        <f t="shared" si="68"/>
        <v>2.5638560014159383E-2</v>
      </c>
      <c r="AV66">
        <f t="shared" si="69"/>
        <v>-0.28156398279782752</v>
      </c>
      <c r="AW66">
        <f t="shared" si="70"/>
        <v>10.359576721024101</v>
      </c>
      <c r="AX66" s="10">
        <f t="shared" si="71"/>
        <v>95.676295246721267</v>
      </c>
      <c r="AY66">
        <f t="shared" si="48"/>
        <v>3.0114356963250721E-3</v>
      </c>
      <c r="AZ66">
        <f t="shared" si="49"/>
        <v>-1.9423060041160543E-2</v>
      </c>
      <c r="BA66">
        <f t="shared" si="50"/>
        <v>2.6000762219870848</v>
      </c>
      <c r="BB66">
        <f t="shared" si="51"/>
        <v>57.788099078453016</v>
      </c>
      <c r="BC66">
        <f t="shared" si="52"/>
        <v>3.2924973043859957E-3</v>
      </c>
      <c r="BD66">
        <f t="shared" si="53"/>
        <v>3.3761960497876337E-4</v>
      </c>
      <c r="BE66">
        <f t="shared" si="54"/>
        <v>2.4230500233280488</v>
      </c>
      <c r="BF66">
        <f t="shared" si="55"/>
        <v>4.3458669931484533</v>
      </c>
      <c r="BG66">
        <f t="shared" si="56"/>
        <v>2.796962844187473</v>
      </c>
      <c r="BH66">
        <f t="shared" si="57"/>
        <v>-3.6957618724281315E-4</v>
      </c>
      <c r="BI66">
        <f t="shared" si="58"/>
        <v>1.413620979592361E-3</v>
      </c>
      <c r="BJ66">
        <f t="shared" si="59"/>
        <v>3.7916831699188198E-2</v>
      </c>
      <c r="BK66">
        <f t="shared" si="60"/>
        <v>0.18436804033248133</v>
      </c>
      <c r="BL66">
        <f t="shared" si="61"/>
        <v>3.6117092401010682E-3</v>
      </c>
      <c r="BM66">
        <f t="shared" si="62"/>
        <v>1.6252811965817016E-2</v>
      </c>
      <c r="BN66">
        <f t="shared" si="63"/>
        <v>-1.670992808593418E-3</v>
      </c>
      <c r="BO66" s="34">
        <f t="shared" si="33"/>
        <v>95.676295246721267</v>
      </c>
      <c r="BP66">
        <f t="shared" si="34"/>
        <v>95676.29524672126</v>
      </c>
      <c r="BQ66">
        <f t="shared" si="72"/>
        <v>18.522930759765238</v>
      </c>
      <c r="BS66">
        <v>9</v>
      </c>
      <c r="BT66">
        <f t="shared" si="74"/>
        <v>22.401028064262359</v>
      </c>
      <c r="BU66">
        <f t="shared" si="75"/>
        <v>49.328917023818889</v>
      </c>
      <c r="BV66">
        <f>AVERAGE(BT66:BT68)</f>
        <v>23.748664151387487</v>
      </c>
      <c r="BW66">
        <f>STDEVA(BT66:BT68)</f>
        <v>6.0138838867975073</v>
      </c>
      <c r="BX66">
        <f>BW66/SQRT(3)</f>
        <v>3.472117480917694</v>
      </c>
      <c r="BY66">
        <f>AVERAGE(BU66:BU68)</f>
        <v>47.187765180360373</v>
      </c>
      <c r="BZ66">
        <f>STDEVA(BU66:BU68)</f>
        <v>2.4295502843640921</v>
      </c>
      <c r="CA66">
        <f>BZ66/SQRT(3)</f>
        <v>1.4027015106873406</v>
      </c>
      <c r="CC66">
        <v>9</v>
      </c>
      <c r="CD66">
        <f t="shared" si="82"/>
        <v>19.904701127030389</v>
      </c>
      <c r="CE66">
        <f t="shared" si="76"/>
        <v>67.22644505206209</v>
      </c>
      <c r="CF66">
        <f>AVERAGE(CD66:CD68)</f>
        <v>24.895306603888969</v>
      </c>
      <c r="CG66">
        <f>STDEVA(CD66:CD68)</f>
        <v>4.8749806882243991</v>
      </c>
      <c r="CH66">
        <f>CG66/SQRT(3)</f>
        <v>2.8145714126405839</v>
      </c>
      <c r="CI66">
        <f>AVERAGE(CE66:CE68)</f>
        <v>61.684016812329112</v>
      </c>
      <c r="CJ66">
        <f>STDEVA(CE66:CE68)</f>
        <v>7.0136054232874079</v>
      </c>
      <c r="CK66">
        <f t="shared" si="83"/>
        <v>4.049306979124804</v>
      </c>
      <c r="CM66">
        <v>9</v>
      </c>
      <c r="CN66">
        <f t="shared" si="77"/>
        <v>50.315717178090473</v>
      </c>
      <c r="CO66">
        <f t="shared" si="78"/>
        <v>32.482539503236161</v>
      </c>
      <c r="CP66">
        <f>AVERAGE(CN66:CN68)</f>
        <v>23.402884875860149</v>
      </c>
      <c r="CQ66">
        <f>STDEVA(CN66:CN68)</f>
        <v>23.327736512719444</v>
      </c>
      <c r="CR66">
        <f>CQ66/SQRT(3)</f>
        <v>13.468274955203233</v>
      </c>
      <c r="CS66">
        <f>AVERAGE(CO66:CO68)</f>
        <v>29.34092195651823</v>
      </c>
      <c r="CT66">
        <f>STDEVA(CO66:CO68)</f>
        <v>4.1535116094526296</v>
      </c>
      <c r="CU66">
        <f>CT66/SQRT(3)</f>
        <v>2.3980310457997116</v>
      </c>
    </row>
    <row r="67" spans="1:99" x14ac:dyDescent="0.2">
      <c r="A67" t="s">
        <v>112</v>
      </c>
      <c r="B67" s="4">
        <v>0.19359999999999999</v>
      </c>
      <c r="C67" s="4">
        <v>20</v>
      </c>
      <c r="D67" s="1">
        <v>0.68928737695252795</v>
      </c>
      <c r="E67" s="1">
        <v>22.823832014851643</v>
      </c>
      <c r="F67" s="1">
        <v>31.081614669731291</v>
      </c>
      <c r="G67" s="1">
        <v>96.342873486397764</v>
      </c>
      <c r="H67" s="1">
        <v>84.595617008973335</v>
      </c>
      <c r="I67" s="1">
        <v>581.46380461415663</v>
      </c>
      <c r="J67" s="1">
        <v>262.77583896060065</v>
      </c>
      <c r="K67" s="1">
        <v>6.4166059924084987E-2</v>
      </c>
      <c r="L67" s="1">
        <v>7.6833511935839844</v>
      </c>
      <c r="M67" s="1">
        <v>-0.26660546049866685</v>
      </c>
      <c r="N67" s="1">
        <v>43.030397593823601</v>
      </c>
      <c r="O67" s="1">
        <v>0.38661449160085087</v>
      </c>
      <c r="P67" s="1">
        <v>0.14040569436000239</v>
      </c>
      <c r="Q67" s="1">
        <v>114.8147467303605</v>
      </c>
      <c r="R67" s="1">
        <v>1535.3698453775644</v>
      </c>
      <c r="S67" s="1">
        <v>9.1614791054539652E-2</v>
      </c>
      <c r="T67" s="1">
        <v>4.076875598125322</v>
      </c>
      <c r="U67" s="1">
        <v>45.749135191544497</v>
      </c>
      <c r="V67" s="1">
        <v>265.9787364252162</v>
      </c>
      <c r="W67" s="1">
        <v>0.107570952811366</v>
      </c>
      <c r="X67" s="1">
        <v>4.2585295866039721E-2</v>
      </c>
      <c r="Y67" s="1">
        <v>23.747736678953633</v>
      </c>
      <c r="Z67" s="1">
        <v>47.257600792463627</v>
      </c>
      <c r="AA67" s="1">
        <v>29.727271795838991</v>
      </c>
      <c r="AB67" s="1">
        <v>3.8273645613831847E-4</v>
      </c>
      <c r="AC67" s="1">
        <v>3.9771704632385045E-2</v>
      </c>
      <c r="AD67" s="1">
        <v>0.71821226939294824</v>
      </c>
      <c r="AE67" s="1">
        <v>2.5859207916469198</v>
      </c>
      <c r="AF67" s="1">
        <v>5.6192762069494459E-2</v>
      </c>
      <c r="AG67" s="1">
        <v>0.22222328065810135</v>
      </c>
      <c r="AH67" s="1">
        <v>3.2033789868407955E-3</v>
      </c>
      <c r="AJ67">
        <f t="shared" si="38"/>
        <v>70.175614124840521</v>
      </c>
      <c r="AK67">
        <f t="shared" si="39"/>
        <v>2351.5072187865185</v>
      </c>
      <c r="AL67">
        <f t="shared" si="40"/>
        <v>3207.8949580803005</v>
      </c>
      <c r="AM67">
        <f t="shared" si="41"/>
        <v>9949.8803110238678</v>
      </c>
      <c r="AN67">
        <f t="shared" si="42"/>
        <v>8727.3569377325002</v>
      </c>
      <c r="AO67">
        <f t="shared" si="43"/>
        <v>60051.859793080417</v>
      </c>
      <c r="AP67">
        <f t="shared" si="44"/>
        <v>27134.417857718945</v>
      </c>
      <c r="AQ67">
        <f t="shared" si="45"/>
        <v>6.605204547191919</v>
      </c>
      <c r="AR67">
        <f t="shared" si="46"/>
        <v>0.80683329182826669</v>
      </c>
      <c r="AS67">
        <f t="shared" si="66"/>
        <v>-2.0162729978589769E-2</v>
      </c>
      <c r="AT67">
        <f t="shared" si="67"/>
        <v>2.3598451639399811</v>
      </c>
      <c r="AU67">
        <f t="shared" si="68"/>
        <v>3.6025788723962525E-2</v>
      </c>
      <c r="AV67">
        <f t="shared" si="69"/>
        <v>-0.27111210291845866</v>
      </c>
      <c r="AW67">
        <f t="shared" si="70"/>
        <v>11.83017513824308</v>
      </c>
      <c r="AX67" s="10">
        <f t="shared" si="71"/>
        <v>156.62207453582062</v>
      </c>
      <c r="AY67">
        <f t="shared" si="48"/>
        <v>6.2272196381461366E-3</v>
      </c>
      <c r="AZ67">
        <f t="shared" si="49"/>
        <v>0.34419396956260218</v>
      </c>
      <c r="BA67">
        <f t="shared" si="50"/>
        <v>3.3308750164966914</v>
      </c>
      <c r="BB67">
        <f t="shared" si="51"/>
        <v>27.083034793209819</v>
      </c>
      <c r="BC67">
        <f t="shared" si="52"/>
        <v>7.9741161137182812E-3</v>
      </c>
      <c r="BD67">
        <f t="shared" si="53"/>
        <v>1.316339816441831E-4</v>
      </c>
      <c r="BE67">
        <f t="shared" si="54"/>
        <v>2.4432376061391725</v>
      </c>
      <c r="BF67">
        <f t="shared" si="55"/>
        <v>4.8388861060458694</v>
      </c>
      <c r="BG67">
        <f t="shared" si="56"/>
        <v>3.0636109619556944</v>
      </c>
      <c r="BH67">
        <f t="shared" si="57"/>
        <v>-7.693075489157348E-4</v>
      </c>
      <c r="BI67">
        <f t="shared" si="58"/>
        <v>1.7465624272558697E-3</v>
      </c>
      <c r="BJ67">
        <f t="shared" si="59"/>
        <v>7.2036354969364294E-2</v>
      </c>
      <c r="BK67">
        <f t="shared" si="60"/>
        <v>0.2410622843980614</v>
      </c>
      <c r="BL67">
        <f t="shared" si="61"/>
        <v>3.9919298169206361E-3</v>
      </c>
      <c r="BM67">
        <f t="shared" si="62"/>
        <v>1.7533957655625362E-2</v>
      </c>
      <c r="BN67">
        <f t="shared" si="63"/>
        <v>-1.5931665741770284E-3</v>
      </c>
      <c r="BO67" s="34">
        <f t="shared" si="33"/>
        <v>156.62207453582062</v>
      </c>
      <c r="BP67">
        <f t="shared" si="34"/>
        <v>156622.0745358206</v>
      </c>
      <c r="BQ67">
        <f t="shared" si="72"/>
        <v>30.322033630134868</v>
      </c>
      <c r="BS67">
        <v>9</v>
      </c>
      <c r="BT67">
        <f t="shared" si="74"/>
        <v>18.522930759765238</v>
      </c>
      <c r="BU67">
        <f t="shared" si="75"/>
        <v>44.547375202223705</v>
      </c>
      <c r="CC67">
        <v>9</v>
      </c>
      <c r="CD67">
        <f t="shared" si="82"/>
        <v>29.645787703628667</v>
      </c>
      <c r="CE67">
        <f t="shared" si="76"/>
        <v>64.026683600259005</v>
      </c>
      <c r="CM67">
        <v>9</v>
      </c>
      <c r="CN67">
        <f t="shared" si="77"/>
        <v>10.925184163922857</v>
      </c>
      <c r="CO67">
        <f t="shared" si="78"/>
        <v>30.908478694452221</v>
      </c>
    </row>
    <row r="68" spans="1:99" x14ac:dyDescent="0.2">
      <c r="A68" t="s">
        <v>113</v>
      </c>
      <c r="B68" s="4">
        <v>9.1600000000000001E-2</v>
      </c>
      <c r="C68" s="4">
        <v>20</v>
      </c>
      <c r="D68" s="1">
        <v>9.624979956366124E-2</v>
      </c>
      <c r="E68" s="1">
        <v>47.843517782216715</v>
      </c>
      <c r="F68" s="1">
        <v>25.480625082777095</v>
      </c>
      <c r="G68" s="1">
        <v>41.777168045917634</v>
      </c>
      <c r="H68" s="1">
        <v>26.338823690178021</v>
      </c>
      <c r="I68" s="1">
        <v>126.17791949723566</v>
      </c>
      <c r="J68" s="1">
        <v>39.940040565640459</v>
      </c>
      <c r="K68" s="1">
        <v>7.1161971885902883E-2</v>
      </c>
      <c r="L68" s="1">
        <v>4.9424604793019906</v>
      </c>
      <c r="M68" s="1">
        <v>-0.20244862666806124</v>
      </c>
      <c r="N68" s="1">
        <v>977.95604891841049</v>
      </c>
      <c r="O68" s="1">
        <v>4.9730382385526939</v>
      </c>
      <c r="P68" s="1">
        <v>3.3693963494662285</v>
      </c>
      <c r="Q68" s="1">
        <v>121.91765230596059</v>
      </c>
      <c r="R68" s="1">
        <v>2328.8768316065839</v>
      </c>
      <c r="S68" s="1">
        <v>0.73712990483354057</v>
      </c>
      <c r="T68" s="1">
        <v>2.2985249851865972</v>
      </c>
      <c r="U68" s="1">
        <v>36.90624415647158</v>
      </c>
      <c r="V68" s="1">
        <v>93.336817047227839</v>
      </c>
      <c r="W68" s="1">
        <v>2.9597706716153787</v>
      </c>
      <c r="X68" s="1">
        <v>3.5690002493997397E-2</v>
      </c>
      <c r="Y68" s="1">
        <v>12.577610734254939</v>
      </c>
      <c r="Z68" s="1">
        <v>15.514595912592373</v>
      </c>
      <c r="AA68" s="1">
        <v>24.64321727858994</v>
      </c>
      <c r="AB68" s="1">
        <v>2.5135470855577727E-2</v>
      </c>
      <c r="AC68" s="1">
        <v>0.11954652204728007</v>
      </c>
      <c r="AD68" s="1">
        <v>0.329066352601463</v>
      </c>
      <c r="AE68" s="1">
        <v>24.167844029243639</v>
      </c>
      <c r="AF68" s="1">
        <v>3.62605443543094E-2</v>
      </c>
      <c r="AG68" s="1">
        <v>0.29635878170479679</v>
      </c>
      <c r="AH68" s="1">
        <v>3.0164368245651697E-2</v>
      </c>
      <c r="AJ68">
        <f t="shared" si="38"/>
        <v>18.834578021744438</v>
      </c>
      <c r="AK68">
        <f t="shared" si="39"/>
        <v>10432.811276248598</v>
      </c>
      <c r="AL68">
        <f t="shared" si="40"/>
        <v>5557.0815736382337</v>
      </c>
      <c r="AM68">
        <f t="shared" si="41"/>
        <v>9115.5318712294575</v>
      </c>
      <c r="AN68">
        <f t="shared" si="42"/>
        <v>5725.7689603614153</v>
      </c>
      <c r="AO68">
        <f t="shared" si="43"/>
        <v>27514.436174693757</v>
      </c>
      <c r="AP68">
        <f t="shared" si="44"/>
        <v>8695.494861956151</v>
      </c>
      <c r="AQ68">
        <f t="shared" si="45"/>
        <v>15.487836676558006</v>
      </c>
      <c r="AR68">
        <f t="shared" si="46"/>
        <v>1.1068243560296129</v>
      </c>
      <c r="AS68">
        <f t="shared" si="66"/>
        <v>-2.860663588693086E-2</v>
      </c>
      <c r="AT68">
        <f t="shared" si="67"/>
        <v>209.11985862697071</v>
      </c>
      <c r="AU68">
        <f t="shared" si="68"/>
        <v>1.0775444065065067</v>
      </c>
      <c r="AV68">
        <f t="shared" si="69"/>
        <v>0.1320143010601629</v>
      </c>
      <c r="AW68">
        <f t="shared" si="70"/>
        <v>26.554367011745217</v>
      </c>
      <c r="AX68" s="10">
        <f t="shared" si="71"/>
        <v>504.28136850125833</v>
      </c>
      <c r="AY68">
        <f t="shared" si="48"/>
        <v>0.15410362442713002</v>
      </c>
      <c r="AZ68">
        <f t="shared" si="49"/>
        <v>0.3391805703989661</v>
      </c>
      <c r="BA68">
        <f t="shared" si="50"/>
        <v>5.1091657477325452</v>
      </c>
      <c r="BB68">
        <f t="shared" si="51"/>
        <v>19.546257078664343</v>
      </c>
      <c r="BC68">
        <f t="shared" si="52"/>
        <v>0.63960462069537238</v>
      </c>
      <c r="BD68">
        <f t="shared" si="53"/>
        <v>-1.2273092641324525E-3</v>
      </c>
      <c r="BE68">
        <f t="shared" si="54"/>
        <v>2.7249812407704144</v>
      </c>
      <c r="BF68">
        <f t="shared" si="55"/>
        <v>3.2963783027626112</v>
      </c>
      <c r="BG68">
        <f t="shared" si="56"/>
        <v>5.364999911458967</v>
      </c>
      <c r="BH68">
        <f t="shared" si="57"/>
        <v>3.7785671017325538E-3</v>
      </c>
      <c r="BI68">
        <f t="shared" si="58"/>
        <v>2.1109506923740577E-2</v>
      </c>
      <c r="BJ68">
        <f t="shared" si="59"/>
        <v>6.7285152688201108E-2</v>
      </c>
      <c r="BK68">
        <f t="shared" si="60"/>
        <v>5.2217043996877628</v>
      </c>
      <c r="BL68">
        <f t="shared" si="61"/>
        <v>4.0850792385604129E-3</v>
      </c>
      <c r="BM68">
        <f t="shared" si="62"/>
        <v>5.3245460950469205E-2</v>
      </c>
      <c r="BN68">
        <f t="shared" si="63"/>
        <v>2.5194621879426351E-3</v>
      </c>
      <c r="BO68" s="34">
        <f t="shared" si="33"/>
        <v>504.28136850125833</v>
      </c>
      <c r="BP68">
        <f t="shared" si="34"/>
        <v>504281.36850125832</v>
      </c>
      <c r="BQ68">
        <f t="shared" si="72"/>
        <v>46.192173354715258</v>
      </c>
      <c r="BS68">
        <v>9</v>
      </c>
      <c r="BT68">
        <f t="shared" si="74"/>
        <v>30.322033630134868</v>
      </c>
      <c r="BU68">
        <f t="shared" si="75"/>
        <v>47.687003315038531</v>
      </c>
      <c r="CC68">
        <v>9</v>
      </c>
      <c r="CD68">
        <f t="shared" si="82"/>
        <v>25.13543098100785</v>
      </c>
      <c r="CE68">
        <f t="shared" si="76"/>
        <v>53.798921784666241</v>
      </c>
      <c r="CM68">
        <v>9</v>
      </c>
      <c r="CN68">
        <f t="shared" si="77"/>
        <v>8.9677532855671149</v>
      </c>
      <c r="CO68">
        <f t="shared" si="78"/>
        <v>24.631747671866311</v>
      </c>
    </row>
    <row r="69" spans="1:99" x14ac:dyDescent="0.2">
      <c r="A69" t="s">
        <v>114</v>
      </c>
      <c r="B69" s="4">
        <v>0.1041</v>
      </c>
      <c r="C69" s="4">
        <v>20</v>
      </c>
      <c r="D69" s="1">
        <v>9.9566963551830881E-2</v>
      </c>
      <c r="E69" s="1">
        <v>35.163149002143065</v>
      </c>
      <c r="F69" s="1">
        <v>24.854521671094414</v>
      </c>
      <c r="G69" s="1">
        <v>44.402389747123571</v>
      </c>
      <c r="H69" s="1">
        <v>29.267440762696925</v>
      </c>
      <c r="I69" s="1">
        <v>127.85965697859302</v>
      </c>
      <c r="J69" s="1">
        <v>50.322137491686554</v>
      </c>
      <c r="K69" s="1">
        <v>8.0553471282791375E-2</v>
      </c>
      <c r="L69" s="1">
        <v>5.3605617405557826</v>
      </c>
      <c r="M69" s="1">
        <v>-4.735724218375098E-2</v>
      </c>
      <c r="N69" s="1">
        <v>772.27210254249235</v>
      </c>
      <c r="O69" s="1">
        <v>4.2136134961027016</v>
      </c>
      <c r="P69" s="1">
        <v>1.5911825247891169</v>
      </c>
      <c r="Q69" s="1">
        <v>121.52673908722979</v>
      </c>
      <c r="R69" s="1">
        <v>2832.929659579705</v>
      </c>
      <c r="S69" s="1">
        <v>0.61577427039573929</v>
      </c>
      <c r="T69" s="1">
        <v>1.2802593466998402</v>
      </c>
      <c r="U69" s="1">
        <v>37.629817535204474</v>
      </c>
      <c r="V69" s="1">
        <v>99.561571113949469</v>
      </c>
      <c r="W69" s="1">
        <v>2.6112978861427978</v>
      </c>
      <c r="X69" s="1">
        <v>4.4140585294169629E-2</v>
      </c>
      <c r="Y69" s="1">
        <v>11.691590741584754</v>
      </c>
      <c r="Z69" s="1">
        <v>17.161021865095982</v>
      </c>
      <c r="AA69" s="1">
        <v>28.714818380132023</v>
      </c>
      <c r="AB69" s="1">
        <v>5.7205320471616757E-2</v>
      </c>
      <c r="AC69" s="1">
        <v>9.6727161478144114E-2</v>
      </c>
      <c r="AD69" s="1">
        <v>0.68123945423665266</v>
      </c>
      <c r="AE69" s="1">
        <v>24.653868232058148</v>
      </c>
      <c r="AF69" s="1">
        <v>3.155736632187571E-2</v>
      </c>
      <c r="AG69" s="1">
        <v>0.30241663050057749</v>
      </c>
      <c r="AH69" s="1">
        <v>3.0541856201771581E-2</v>
      </c>
      <c r="AJ69">
        <f t="shared" si="38"/>
        <v>17.210284597071887</v>
      </c>
      <c r="AK69">
        <f t="shared" si="39"/>
        <v>6743.8822027175656</v>
      </c>
      <c r="AL69">
        <f t="shared" si="40"/>
        <v>4769.5158877195827</v>
      </c>
      <c r="AM69">
        <f t="shared" si="41"/>
        <v>8525.3328859628928</v>
      </c>
      <c r="AN69">
        <f t="shared" si="42"/>
        <v>5600.8912413014768</v>
      </c>
      <c r="AO69">
        <f t="shared" si="43"/>
        <v>24533.689752440881</v>
      </c>
      <c r="AP69">
        <f t="shared" si="44"/>
        <v>9646.0064157166707</v>
      </c>
      <c r="AQ69">
        <f t="shared" si="45"/>
        <v>15.432428698467659</v>
      </c>
      <c r="AR69">
        <f t="shared" si="46"/>
        <v>1.0542472261036349</v>
      </c>
      <c r="AS69">
        <f t="shared" si="66"/>
        <v>4.6249744711175612E-3</v>
      </c>
      <c r="AT69">
        <f t="shared" si="67"/>
        <v>144.49279656784012</v>
      </c>
      <c r="AU69">
        <f t="shared" si="68"/>
        <v>0.80225334089333489</v>
      </c>
      <c r="AV69">
        <f t="shared" si="69"/>
        <v>-0.22547326144506541</v>
      </c>
      <c r="AW69">
        <f t="shared" si="70"/>
        <v>23.290698884738195</v>
      </c>
      <c r="AX69" s="10">
        <f t="shared" si="71"/>
        <v>540.56897131774917</v>
      </c>
      <c r="AY69">
        <f t="shared" si="48"/>
        <v>0.11228414321584133</v>
      </c>
      <c r="AZ69">
        <f t="shared" si="49"/>
        <v>0.10282062899913694</v>
      </c>
      <c r="BA69">
        <f t="shared" si="50"/>
        <v>4.6346882811427381</v>
      </c>
      <c r="BB69">
        <f t="shared" si="51"/>
        <v>18.39512228376644</v>
      </c>
      <c r="BC69">
        <f t="shared" si="52"/>
        <v>0.49585329054989907</v>
      </c>
      <c r="BD69">
        <f t="shared" si="53"/>
        <v>5.4361313553229597E-4</v>
      </c>
      <c r="BE69">
        <f t="shared" si="54"/>
        <v>2.2275492968411745</v>
      </c>
      <c r="BF69">
        <f t="shared" si="55"/>
        <v>3.2168758077149606</v>
      </c>
      <c r="BG69">
        <f t="shared" si="56"/>
        <v>5.5030356764695787</v>
      </c>
      <c r="BH69">
        <f t="shared" si="57"/>
        <v>9.486203062819238E-3</v>
      </c>
      <c r="BI69">
        <f t="shared" si="58"/>
        <v>1.4190620776483361E-2</v>
      </c>
      <c r="BJ69">
        <f t="shared" si="59"/>
        <v>0.12686630181501457</v>
      </c>
      <c r="BK69">
        <f t="shared" si="60"/>
        <v>4.6880749958471588</v>
      </c>
      <c r="BL69">
        <f t="shared" si="61"/>
        <v>2.6909673160755046E-3</v>
      </c>
      <c r="BM69">
        <f t="shared" si="62"/>
        <v>4.8015765600178603E-2</v>
      </c>
      <c r="BN69">
        <f t="shared" si="63"/>
        <v>2.2894572097785114E-3</v>
      </c>
      <c r="BO69" s="34">
        <f t="shared" ref="BO69:BO132" si="84">AX69</f>
        <v>540.56897131774917</v>
      </c>
      <c r="BP69">
        <f t="shared" ref="BP69:BP132" si="85">BO69*1000</f>
        <v>540568.97131774912</v>
      </c>
      <c r="BQ69">
        <f t="shared" si="72"/>
        <v>56.273229914177683</v>
      </c>
    </row>
    <row r="70" spans="1:99" x14ac:dyDescent="0.2">
      <c r="A70" t="s">
        <v>115</v>
      </c>
      <c r="B70" s="4">
        <v>6.54E-2</v>
      </c>
      <c r="C70" s="4">
        <v>20</v>
      </c>
      <c r="D70" s="1">
        <v>6.3632958545825527E-2</v>
      </c>
      <c r="E70" s="1">
        <v>26.326719291116618</v>
      </c>
      <c r="F70" s="1">
        <v>17.543347837422164</v>
      </c>
      <c r="G70" s="1">
        <v>24.068840999285566</v>
      </c>
      <c r="H70" s="1">
        <v>19.335004551892471</v>
      </c>
      <c r="I70" s="1">
        <v>96.218457462987502</v>
      </c>
      <c r="J70" s="1">
        <v>25.917119741510408</v>
      </c>
      <c r="K70" s="1">
        <v>2.6200442269290952E-2</v>
      </c>
      <c r="L70" s="1">
        <v>1.998269629295671</v>
      </c>
      <c r="M70" s="1">
        <v>-6.4003209392941504E-2</v>
      </c>
      <c r="N70" s="1">
        <v>321.02768310153721</v>
      </c>
      <c r="O70" s="1">
        <v>1.7085068671530759</v>
      </c>
      <c r="P70" s="1">
        <v>0.91063451573276777</v>
      </c>
      <c r="Q70" s="1">
        <v>70.224681280704402</v>
      </c>
      <c r="R70" s="1">
        <v>817.79041004674673</v>
      </c>
      <c r="S70" s="1">
        <v>0.18939418048805079</v>
      </c>
      <c r="T70" s="1">
        <v>0.49106440481724001</v>
      </c>
      <c r="U70" s="1">
        <v>24.662656169446034</v>
      </c>
      <c r="V70" s="1">
        <v>68.831044595833873</v>
      </c>
      <c r="W70" s="1">
        <v>0.90082882862795066</v>
      </c>
      <c r="X70" s="1">
        <v>2.2816702696394651E-2</v>
      </c>
      <c r="Y70" s="1">
        <v>6.1305968740765628</v>
      </c>
      <c r="Z70" s="1">
        <v>10.168860955115578</v>
      </c>
      <c r="AA70" s="1">
        <v>17.498225183956922</v>
      </c>
      <c r="AB70" s="1">
        <v>1.8455260041152999E-2</v>
      </c>
      <c r="AC70" s="1">
        <v>4.9591117325641101E-2</v>
      </c>
      <c r="AD70" s="1">
        <v>0.1667293747975922</v>
      </c>
      <c r="AE70" s="1">
        <v>8.9100138379559546</v>
      </c>
      <c r="AF70" s="1">
        <v>1.9210217166158887E-2</v>
      </c>
      <c r="AG70" s="1">
        <v>0.17540778196735909</v>
      </c>
      <c r="AH70" s="1">
        <v>1.9815080301353413E-2</v>
      </c>
      <c r="AJ70">
        <f t="shared" si="38"/>
        <v>16.405359731423182</v>
      </c>
      <c r="AK70">
        <f t="shared" si="39"/>
        <v>8032.2560104337845</v>
      </c>
      <c r="AL70">
        <f t="shared" si="40"/>
        <v>5356.0111198495961</v>
      </c>
      <c r="AM70">
        <f t="shared" si="41"/>
        <v>7351.9293344338976</v>
      </c>
      <c r="AN70">
        <f t="shared" si="42"/>
        <v>5877.7378287980837</v>
      </c>
      <c r="AO70">
        <f t="shared" si="43"/>
        <v>29375.124050718423</v>
      </c>
      <c r="AP70">
        <f t="shared" si="44"/>
        <v>7890.6561601312324</v>
      </c>
      <c r="AQ70">
        <f t="shared" si="45"/>
        <v>7.9427407834934982</v>
      </c>
      <c r="AR70">
        <f t="shared" si="46"/>
        <v>0.64986688092027756</v>
      </c>
      <c r="AS70">
        <f t="shared" ref="AS70:AS101" si="86">(M70-AVERAGE(M$4:M$23))*$C70*0.001/$B70</f>
        <v>2.2712614412771803E-3</v>
      </c>
      <c r="AT70">
        <f t="shared" ref="AT70:AT101" si="87">(N70-AVERAGE(N$4:N$23))*$C70*0.001/$B70</f>
        <v>92.000179417324972</v>
      </c>
      <c r="AU70">
        <f t="shared" ref="AU70:AU101" si="88">(O70-AVERAGE(O$4:O$23))*$C70*0.001/$B70</f>
        <v>0.51089358116213524</v>
      </c>
      <c r="AV70">
        <f t="shared" ref="AV70:AV101" si="89">(P70-AVERAGE(P$4:P$23))*$C70*0.001/$B70</f>
        <v>-0.56701416968743568</v>
      </c>
      <c r="AW70">
        <f t="shared" ref="AW70:AW101" si="90">(Q70-AVERAGE(Q$4:Q$23))*$C70*0.001/$B70</f>
        <v>21.384106999552571</v>
      </c>
      <c r="AX70" s="10">
        <f t="shared" ref="AX70:AX101" si="91">(R70-AVERAGE(R$4:R$23))*$C70*0.001/$B70</f>
        <v>244.19640555838711</v>
      </c>
      <c r="AY70">
        <f t="shared" si="48"/>
        <v>4.8336047562925297E-2</v>
      </c>
      <c r="AZ70">
        <f t="shared" si="49"/>
        <v>-7.7679990196358545E-2</v>
      </c>
      <c r="BA70">
        <f t="shared" si="50"/>
        <v>3.4117404090487797</v>
      </c>
      <c r="BB70">
        <f t="shared" si="51"/>
        <v>19.882594791709089</v>
      </c>
      <c r="BC70">
        <f t="shared" si="52"/>
        <v>0.26619184091662929</v>
      </c>
      <c r="BD70">
        <f t="shared" si="53"/>
        <v>-5.6557725465839082E-3</v>
      </c>
      <c r="BE70">
        <f t="shared" si="54"/>
        <v>1.8450765206575297</v>
      </c>
      <c r="BF70">
        <f t="shared" si="55"/>
        <v>2.9821644248244534</v>
      </c>
      <c r="BG70">
        <f t="shared" si="56"/>
        <v>5.3292683485776911</v>
      </c>
      <c r="BH70">
        <f t="shared" si="57"/>
        <v>3.2494270677401738E-3</v>
      </c>
      <c r="BI70">
        <f t="shared" si="58"/>
        <v>8.1731305777042428E-3</v>
      </c>
      <c r="BJ70">
        <f t="shared" si="59"/>
        <v>4.459603104222943E-2</v>
      </c>
      <c r="BK70">
        <f t="shared" si="60"/>
        <v>2.6475767459578807</v>
      </c>
      <c r="BL70">
        <f t="shared" si="61"/>
        <v>5.0744211757069633E-4</v>
      </c>
      <c r="BM70">
        <f t="shared" si="62"/>
        <v>3.7588138047618111E-2</v>
      </c>
      <c r="BN70">
        <f t="shared" si="63"/>
        <v>3.6386815794464325E-4</v>
      </c>
      <c r="BO70" s="34">
        <f t="shared" si="84"/>
        <v>244.19640555838711</v>
      </c>
      <c r="BP70">
        <f t="shared" si="85"/>
        <v>244196.40555838711</v>
      </c>
      <c r="BQ70">
        <f t="shared" si="72"/>
        <v>15.970444923518517</v>
      </c>
    </row>
    <row r="71" spans="1:99" x14ac:dyDescent="0.2">
      <c r="A71" t="s">
        <v>116</v>
      </c>
      <c r="B71" s="4">
        <v>0.1095</v>
      </c>
      <c r="C71" s="4">
        <v>20</v>
      </c>
      <c r="D71" s="1">
        <v>0.11324341837972522</v>
      </c>
      <c r="E71" s="1">
        <v>43.229064492357303</v>
      </c>
      <c r="F71" s="1">
        <v>31.325673518663887</v>
      </c>
      <c r="G71" s="1">
        <v>54.908736341224426</v>
      </c>
      <c r="H71" s="1">
        <v>46.491250496673445</v>
      </c>
      <c r="I71" s="1">
        <v>152.969921216556</v>
      </c>
      <c r="J71" s="1">
        <v>65.90371424104778</v>
      </c>
      <c r="K71" s="1">
        <v>5.741248873935792E-2</v>
      </c>
      <c r="L71" s="1">
        <v>5.0753418296380497</v>
      </c>
      <c r="M71" s="1">
        <v>-0.12323495996956291</v>
      </c>
      <c r="N71" s="1">
        <v>535.40235744001507</v>
      </c>
      <c r="O71" s="1">
        <v>4.3598983773287463</v>
      </c>
      <c r="P71" s="1">
        <v>0.59955366263344867</v>
      </c>
      <c r="Q71" s="1">
        <v>139.22017730719003</v>
      </c>
      <c r="R71" s="1">
        <v>1735.041894681088</v>
      </c>
      <c r="S71" s="1">
        <v>0.40881787298323141</v>
      </c>
      <c r="T71" s="1">
        <v>0.78908325687536973</v>
      </c>
      <c r="U71" s="1">
        <v>44.567153286193182</v>
      </c>
      <c r="V71" s="1">
        <v>95.871813751233304</v>
      </c>
      <c r="W71" s="1">
        <v>2.0943026561233653</v>
      </c>
      <c r="X71" s="1">
        <v>2.4548594186898927E-2</v>
      </c>
      <c r="Y71" s="1">
        <v>11.326056307310305</v>
      </c>
      <c r="Z71" s="1">
        <v>19.044107916682673</v>
      </c>
      <c r="AA71" s="1">
        <v>41.31713108075359</v>
      </c>
      <c r="AB71" s="1">
        <v>3.9007456395432981E-2</v>
      </c>
      <c r="AC71" s="1">
        <v>4.9389033463132705E-2</v>
      </c>
      <c r="AD71" s="1">
        <v>0.3069757922258804</v>
      </c>
      <c r="AE71" s="1">
        <v>16.370398241126885</v>
      </c>
      <c r="AF71" s="1">
        <v>2.8876997471875641E-2</v>
      </c>
      <c r="AG71" s="1">
        <v>0.44812325106213258</v>
      </c>
      <c r="AH71" s="1">
        <v>2.8583611902444631E-2</v>
      </c>
      <c r="AJ71">
        <f t="shared" si="38"/>
        <v>18.85954085034767</v>
      </c>
      <c r="AK71">
        <f t="shared" si="39"/>
        <v>7884.5337635359201</v>
      </c>
      <c r="AL71">
        <f t="shared" si="40"/>
        <v>5716.252427972584</v>
      </c>
      <c r="AM71">
        <f t="shared" si="41"/>
        <v>10023.872925212369</v>
      </c>
      <c r="AN71">
        <f t="shared" si="42"/>
        <v>8470.5842273882572</v>
      </c>
      <c r="AO71">
        <f t="shared" si="43"/>
        <v>27910.158794414205</v>
      </c>
      <c r="AP71">
        <f t="shared" si="44"/>
        <v>12016.263039847763</v>
      </c>
      <c r="AQ71">
        <f t="shared" si="45"/>
        <v>10.444713941934376</v>
      </c>
      <c r="AR71">
        <f t="shared" si="46"/>
        <v>0.95016199104140386</v>
      </c>
      <c r="AS71">
        <f t="shared" si="86"/>
        <v>-9.4620503495242061E-3</v>
      </c>
      <c r="AT71">
        <f t="shared" si="87"/>
        <v>94.103244024316069</v>
      </c>
      <c r="AU71">
        <f t="shared" si="88"/>
        <v>0.78940886220563522</v>
      </c>
      <c r="AV71">
        <f t="shared" si="89"/>
        <v>-0.39547345899127556</v>
      </c>
      <c r="AW71">
        <f t="shared" si="90"/>
        <v>25.373794687675353</v>
      </c>
      <c r="AX71" s="10">
        <f t="shared" si="91"/>
        <v>313.38332982835931</v>
      </c>
      <c r="AY71">
        <f t="shared" si="48"/>
        <v>6.8946587767296133E-2</v>
      </c>
      <c r="AZ71">
        <f t="shared" si="49"/>
        <v>8.0374948157145801E-3</v>
      </c>
      <c r="BA71">
        <f t="shared" si="50"/>
        <v>5.6732215989656005</v>
      </c>
      <c r="BB71">
        <f t="shared" si="51"/>
        <v>16.814037282975004</v>
      </c>
      <c r="BC71">
        <f t="shared" si="52"/>
        <v>0.37697189904891182</v>
      </c>
      <c r="BD71">
        <f t="shared" si="53"/>
        <v>-3.0616410478219364E-3</v>
      </c>
      <c r="BE71">
        <f t="shared" si="54"/>
        <v>2.050933270462806</v>
      </c>
      <c r="BF71">
        <f t="shared" si="55"/>
        <v>3.4021780147475909</v>
      </c>
      <c r="BG71">
        <f t="shared" si="56"/>
        <v>7.5334453692503596</v>
      </c>
      <c r="BH71">
        <f t="shared" si="57"/>
        <v>5.6945795188658175E-3</v>
      </c>
      <c r="BI71">
        <f t="shared" si="58"/>
        <v>4.8445759135314122E-3</v>
      </c>
      <c r="BJ71">
        <f t="shared" si="59"/>
        <v>5.2251221723539437E-2</v>
      </c>
      <c r="BK71">
        <f t="shared" si="60"/>
        <v>2.9439197009046945</v>
      </c>
      <c r="BL71">
        <f t="shared" si="61"/>
        <v>2.0686969918124075E-3</v>
      </c>
      <c r="BM71">
        <f t="shared" si="62"/>
        <v>7.2260946211960678E-2</v>
      </c>
      <c r="BN71">
        <f t="shared" si="63"/>
        <v>1.8188822790082559E-3</v>
      </c>
      <c r="BO71" s="34">
        <f t="shared" si="84"/>
        <v>313.38332982835931</v>
      </c>
      <c r="BP71">
        <f t="shared" si="85"/>
        <v>313383.3298283593</v>
      </c>
      <c r="BQ71">
        <f t="shared" si="72"/>
        <v>34.315474616205343</v>
      </c>
      <c r="BS71" s="28" t="s">
        <v>322</v>
      </c>
      <c r="BT71" s="28" t="s">
        <v>330</v>
      </c>
      <c r="BU71" s="28" t="s">
        <v>331</v>
      </c>
      <c r="CC71" s="28" t="s">
        <v>322</v>
      </c>
      <c r="CD71" s="28" t="s">
        <v>330</v>
      </c>
      <c r="CE71" s="28" t="s">
        <v>331</v>
      </c>
      <c r="CF71" s="28"/>
      <c r="CM71" s="28" t="s">
        <v>322</v>
      </c>
      <c r="CN71" s="28" t="s">
        <v>330</v>
      </c>
      <c r="CO71" s="28" t="s">
        <v>331</v>
      </c>
      <c r="CP71" s="28"/>
    </row>
    <row r="72" spans="1:99" x14ac:dyDescent="0.2">
      <c r="A72" t="s">
        <v>117</v>
      </c>
      <c r="B72" s="4">
        <v>9.06E-2</v>
      </c>
      <c r="C72" s="4">
        <v>20</v>
      </c>
      <c r="D72" s="1">
        <v>8.7676999252435842E-2</v>
      </c>
      <c r="E72" s="1">
        <v>43.380720570661161</v>
      </c>
      <c r="F72" s="1">
        <v>23.660883218896501</v>
      </c>
      <c r="G72" s="1">
        <v>42.720516671711884</v>
      </c>
      <c r="H72" s="1">
        <v>33.996277177872521</v>
      </c>
      <c r="I72" s="1">
        <v>126.47056768763612</v>
      </c>
      <c r="J72" s="1">
        <v>47.480009085188136</v>
      </c>
      <c r="K72" s="1">
        <v>4.6128467760499371E-2</v>
      </c>
      <c r="L72" s="1">
        <v>4.8333051655616499</v>
      </c>
      <c r="M72" s="1">
        <v>-0.20322364146891175</v>
      </c>
      <c r="N72" s="1">
        <v>555.75134749041194</v>
      </c>
      <c r="O72" s="1">
        <v>3.4857012496242197</v>
      </c>
      <c r="P72" s="1">
        <v>0.37677621899226349</v>
      </c>
      <c r="Q72" s="1">
        <v>113.2428619690785</v>
      </c>
      <c r="R72" s="1">
        <v>1323.081673106404</v>
      </c>
      <c r="S72" s="1">
        <v>0.48105794765756765</v>
      </c>
      <c r="T72" s="1">
        <v>0.73768088571315105</v>
      </c>
      <c r="U72" s="1">
        <v>36.82073390710508</v>
      </c>
      <c r="V72" s="1">
        <v>80.649048825003831</v>
      </c>
      <c r="W72" s="1">
        <v>2.6290086128183314</v>
      </c>
      <c r="X72" s="1">
        <v>1.6092770466499012E-2</v>
      </c>
      <c r="Y72" s="1">
        <v>10.045231438936792</v>
      </c>
      <c r="Z72" s="1">
        <v>15.537575129559134</v>
      </c>
      <c r="AA72" s="1">
        <v>28.852842513753629</v>
      </c>
      <c r="AB72" s="1">
        <v>2.1159041684309807E-2</v>
      </c>
      <c r="AC72" s="1">
        <v>4.052653162465112E-2</v>
      </c>
      <c r="AD72" s="1">
        <v>0.26552044150004206</v>
      </c>
      <c r="AE72" s="1">
        <v>11.784986131597682</v>
      </c>
      <c r="AF72" s="1">
        <v>2.8041833224834323E-2</v>
      </c>
      <c r="AG72" s="1">
        <v>0.29015363705341762</v>
      </c>
      <c r="AH72" s="1">
        <v>2.1587629065394884E-2</v>
      </c>
      <c r="AJ72">
        <f t="shared" si="38"/>
        <v>17.150014796548376</v>
      </c>
      <c r="AK72">
        <f t="shared" si="39"/>
        <v>9562.798771228041</v>
      </c>
      <c r="AL72">
        <f t="shared" si="40"/>
        <v>5216.7089941241757</v>
      </c>
      <c r="AM72">
        <f t="shared" si="41"/>
        <v>9424.3895355463937</v>
      </c>
      <c r="AN72">
        <f t="shared" si="42"/>
        <v>7479.3543766335051</v>
      </c>
      <c r="AO72">
        <f t="shared" si="43"/>
        <v>27882.729772736835</v>
      </c>
      <c r="AP72">
        <f t="shared" si="44"/>
        <v>10455.923838257584</v>
      </c>
      <c r="AQ72">
        <f t="shared" si="45"/>
        <v>10.132624250161625</v>
      </c>
      <c r="AR72">
        <f t="shared" si="46"/>
        <v>1.0949448646523809</v>
      </c>
      <c r="AS72">
        <f t="shared" si="86"/>
        <v>-2.9093467364899307E-2</v>
      </c>
      <c r="AT72">
        <f t="shared" si="87"/>
        <v>118.22610399194863</v>
      </c>
      <c r="AU72">
        <f t="shared" si="88"/>
        <v>0.76110737149477392</v>
      </c>
      <c r="AV72">
        <f t="shared" si="89"/>
        <v>-0.52715113280759796</v>
      </c>
      <c r="AW72">
        <f t="shared" si="90"/>
        <v>24.932496816095149</v>
      </c>
      <c r="AX72" s="10">
        <f t="shared" si="91"/>
        <v>287.81755170763427</v>
      </c>
      <c r="AY72">
        <f t="shared" si="48"/>
        <v>9.9276521567391307E-2</v>
      </c>
      <c r="AZ72">
        <f t="shared" si="49"/>
        <v>-1.6329110477221549E-3</v>
      </c>
      <c r="BA72">
        <f t="shared" si="50"/>
        <v>5.1466818709157955</v>
      </c>
      <c r="BB72">
        <f t="shared" si="51"/>
        <v>16.961167593390435</v>
      </c>
      <c r="BC72">
        <f t="shared" si="52"/>
        <v>0.57364836732621605</v>
      </c>
      <c r="BD72">
        <f t="shared" si="53"/>
        <v>-5.5669555093211956E-3</v>
      </c>
      <c r="BE72">
        <f t="shared" si="54"/>
        <v>2.1960341694062584</v>
      </c>
      <c r="BF72">
        <f t="shared" si="55"/>
        <v>3.3378348440661187</v>
      </c>
      <c r="BG72">
        <f t="shared" si="56"/>
        <v>6.3534933398776516</v>
      </c>
      <c r="BH72">
        <f t="shared" si="57"/>
        <v>2.9424742063282956E-3</v>
      </c>
      <c r="BI72">
        <f t="shared" si="58"/>
        <v>3.8987971938416991E-3</v>
      </c>
      <c r="BJ72">
        <f t="shared" si="59"/>
        <v>5.4000019472525404E-2</v>
      </c>
      <c r="BK72">
        <f t="shared" si="60"/>
        <v>2.5458163913739504</v>
      </c>
      <c r="BL72">
        <f t="shared" si="61"/>
        <v>2.3158833958347932E-3</v>
      </c>
      <c r="BM72">
        <f t="shared" si="62"/>
        <v>5.2463370088690897E-2</v>
      </c>
      <c r="BN72">
        <f t="shared" si="63"/>
        <v>6.5395091402217548E-4</v>
      </c>
      <c r="BO72" s="34">
        <f t="shared" si="84"/>
        <v>287.81755170763427</v>
      </c>
      <c r="BP72">
        <f t="shared" si="85"/>
        <v>287817.55170763424</v>
      </c>
      <c r="BQ72">
        <f t="shared" si="72"/>
        <v>26.076270184711664</v>
      </c>
      <c r="BS72">
        <v>0</v>
      </c>
      <c r="BT72">
        <f>BV39</f>
        <v>12.064558268104564</v>
      </c>
      <c r="BU72">
        <f>BY39</f>
        <v>39.47861606413715</v>
      </c>
      <c r="CC72">
        <v>0</v>
      </c>
      <c r="CD72">
        <f>CF39</f>
        <v>11.203601776163941</v>
      </c>
      <c r="CE72">
        <f>CI39</f>
        <v>25.697247037404765</v>
      </c>
      <c r="CM72">
        <v>0</v>
      </c>
      <c r="CN72">
        <f>CP39</f>
        <v>10.531414013461294</v>
      </c>
      <c r="CO72">
        <f>CS39</f>
        <v>21.306968089815605</v>
      </c>
    </row>
    <row r="73" spans="1:99" x14ac:dyDescent="0.2">
      <c r="A73" t="s">
        <v>118</v>
      </c>
      <c r="B73" s="4">
        <v>9.1499999999999998E-2</v>
      </c>
      <c r="C73" s="4">
        <v>20</v>
      </c>
      <c r="D73" s="1">
        <v>8.4799379288644408E-2</v>
      </c>
      <c r="E73" s="1">
        <v>43.989757472143388</v>
      </c>
      <c r="F73" s="1">
        <v>25.121623907293486</v>
      </c>
      <c r="G73" s="1">
        <v>42.395032701134262</v>
      </c>
      <c r="H73" s="1">
        <v>31.26035857621973</v>
      </c>
      <c r="I73" s="1">
        <v>147.96216860519269</v>
      </c>
      <c r="J73" s="1">
        <v>42.049858688747847</v>
      </c>
      <c r="K73" s="1">
        <v>4.2501165563082276E-2</v>
      </c>
      <c r="L73" s="1">
        <v>3.9576000481336751</v>
      </c>
      <c r="M73" s="1">
        <v>-0.26660546049866685</v>
      </c>
      <c r="N73" s="1">
        <v>517.24008779821202</v>
      </c>
      <c r="O73" s="1">
        <v>3.2437223824322494</v>
      </c>
      <c r="P73" s="1">
        <v>0.60913190841012466</v>
      </c>
      <c r="Q73" s="1">
        <v>133.79002629170563</v>
      </c>
      <c r="R73" s="1">
        <v>1537.5422049298154</v>
      </c>
      <c r="S73" s="1">
        <v>0.3594593341214678</v>
      </c>
      <c r="T73" s="1">
        <v>0.82672163611672356</v>
      </c>
      <c r="U73" s="1">
        <v>34.842645353864256</v>
      </c>
      <c r="V73" s="1">
        <v>94.935264422602927</v>
      </c>
      <c r="W73" s="1">
        <v>1.3162345795979189</v>
      </c>
      <c r="X73" s="1">
        <v>2.7195435684358883E-2</v>
      </c>
      <c r="Y73" s="1">
        <v>10.136619624970024</v>
      </c>
      <c r="Z73" s="1">
        <v>13.926843285840278</v>
      </c>
      <c r="AA73" s="1">
        <v>29.185383469483337</v>
      </c>
      <c r="AB73" s="1">
        <v>2.1902202872343336E-2</v>
      </c>
      <c r="AC73" s="1">
        <v>4.970154175065155E-2</v>
      </c>
      <c r="AD73" s="1">
        <v>0.73175912016375733</v>
      </c>
      <c r="AE73" s="1">
        <v>12.963982475075154</v>
      </c>
      <c r="AF73" s="1">
        <v>2.8199388685178978E-2</v>
      </c>
      <c r="AG73" s="1">
        <v>0.26439318934244349</v>
      </c>
      <c r="AH73" s="1">
        <v>3.6449419989229841E-2</v>
      </c>
      <c r="AJ73">
        <f t="shared" si="38"/>
        <v>16.352338156190754</v>
      </c>
      <c r="AK73">
        <f t="shared" si="39"/>
        <v>9601.8612754415844</v>
      </c>
      <c r="AL73">
        <f t="shared" si="40"/>
        <v>5484.6846845419677</v>
      </c>
      <c r="AM73">
        <f t="shared" si="41"/>
        <v>9260.5465847972773</v>
      </c>
      <c r="AN73">
        <f t="shared" si="42"/>
        <v>6807.7719616386867</v>
      </c>
      <c r="AO73">
        <f t="shared" si="43"/>
        <v>32306.09110121409</v>
      </c>
      <c r="AP73">
        <f t="shared" si="44"/>
        <v>9166.1605663096307</v>
      </c>
      <c r="AQ73">
        <f t="shared" si="45"/>
        <v>9.2401061542765159</v>
      </c>
      <c r="AR73">
        <f t="shared" si="46"/>
        <v>0.89276396053493146</v>
      </c>
      <c r="AS73">
        <f t="shared" si="86"/>
        <v>-4.2661251626830377E-2</v>
      </c>
      <c r="AT73">
        <f t="shared" si="87"/>
        <v>108.64546259919726</v>
      </c>
      <c r="AU73">
        <f t="shared" si="88"/>
        <v>0.70072951380969528</v>
      </c>
      <c r="AV73">
        <f t="shared" si="89"/>
        <v>-0.47117791086350991</v>
      </c>
      <c r="AW73">
        <f t="shared" si="90"/>
        <v>29.17844260099195</v>
      </c>
      <c r="AX73" s="10">
        <f t="shared" si="91"/>
        <v>331.86317837355074</v>
      </c>
      <c r="AY73">
        <f t="shared" si="48"/>
        <v>7.1721099270859623E-2</v>
      </c>
      <c r="AZ73">
        <f t="shared" si="49"/>
        <v>1.7845609477025386E-2</v>
      </c>
      <c r="BA73">
        <f t="shared" si="50"/>
        <v>4.6636896878705425</v>
      </c>
      <c r="BB73">
        <f t="shared" si="51"/>
        <v>19.917006512712085</v>
      </c>
      <c r="BC73">
        <f t="shared" si="52"/>
        <v>0.28106078049559474</v>
      </c>
      <c r="BD73">
        <f t="shared" si="53"/>
        <v>-3.0853865004076826E-3</v>
      </c>
      <c r="BE73">
        <f t="shared" si="54"/>
        <v>2.1944093931024224</v>
      </c>
      <c r="BF73">
        <f t="shared" si="55"/>
        <v>2.9529311475192701</v>
      </c>
      <c r="BG73">
        <f t="shared" si="56"/>
        <v>6.3636865104645839</v>
      </c>
      <c r="BH73">
        <f t="shared" si="57"/>
        <v>3.0759714410274765E-3</v>
      </c>
      <c r="BI73">
        <f t="shared" si="58"/>
        <v>5.8659150631919831E-3</v>
      </c>
      <c r="BJ73">
        <f t="shared" si="59"/>
        <v>0.15537896543699573</v>
      </c>
      <c r="BK73">
        <f t="shared" si="60"/>
        <v>2.7784796932025069</v>
      </c>
      <c r="BL73">
        <f t="shared" si="61"/>
        <v>2.3275425668800587E-3</v>
      </c>
      <c r="BM73">
        <f t="shared" si="62"/>
        <v>4.6316637987059157E-2</v>
      </c>
      <c r="BN73">
        <f t="shared" si="63"/>
        <v>3.8959975004055547E-3</v>
      </c>
      <c r="BO73" s="34">
        <f t="shared" si="84"/>
        <v>331.86317837355074</v>
      </c>
      <c r="BP73">
        <f t="shared" si="85"/>
        <v>331863.17837355076</v>
      </c>
      <c r="BQ73">
        <f t="shared" si="72"/>
        <v>30.365480821179894</v>
      </c>
      <c r="BS73">
        <v>1</v>
      </c>
      <c r="BT73">
        <f>BV43</f>
        <v>12.880676062000427</v>
      </c>
      <c r="BU73">
        <f>BY43</f>
        <v>30.252408540698969</v>
      </c>
      <c r="CC73">
        <v>1</v>
      </c>
      <c r="CD73">
        <f>CF43</f>
        <v>11.749349086587685</v>
      </c>
      <c r="CE73">
        <v>38.411900000000003</v>
      </c>
      <c r="CM73">
        <v>1</v>
      </c>
      <c r="CN73">
        <f>CP42</f>
        <v>13.931692629723685</v>
      </c>
      <c r="CO73">
        <v>30.256979999999999</v>
      </c>
    </row>
    <row r="74" spans="1:99" x14ac:dyDescent="0.2">
      <c r="A74" t="s">
        <v>154</v>
      </c>
      <c r="B74" s="4">
        <v>0.11799999999999999</v>
      </c>
      <c r="C74" s="4">
        <v>20</v>
      </c>
      <c r="D74" s="1">
        <v>0.11029805584738162</v>
      </c>
      <c r="E74" s="1">
        <v>58.858008761843514</v>
      </c>
      <c r="F74" s="1">
        <v>32.773282820026942</v>
      </c>
      <c r="G74" s="1">
        <v>55.383449131265728</v>
      </c>
      <c r="H74" s="1">
        <v>59.128551216996804</v>
      </c>
      <c r="I74" s="1">
        <v>183.05457338717497</v>
      </c>
      <c r="J74" s="1">
        <v>62.489289709528407</v>
      </c>
      <c r="K74" s="1">
        <v>7.1922874887606528E-2</v>
      </c>
      <c r="L74" s="1">
        <v>5.625105807875852</v>
      </c>
      <c r="M74" s="1">
        <v>2.8569453353939085E-2</v>
      </c>
      <c r="N74" s="1">
        <v>872.12069330816985</v>
      </c>
      <c r="O74" s="1">
        <v>4.3217053791262803</v>
      </c>
      <c r="P74" s="1">
        <v>1.6700479483206292</v>
      </c>
      <c r="Q74" s="1">
        <v>173.13728173669375</v>
      </c>
      <c r="R74" s="1">
        <v>2385.9715467681435</v>
      </c>
      <c r="S74" s="1">
        <v>0.56960070034701682</v>
      </c>
      <c r="T74" s="1">
        <v>1.0769411315985631</v>
      </c>
      <c r="U74" s="1">
        <v>45.112170763278179</v>
      </c>
      <c r="V74" s="1">
        <v>114.13882110537367</v>
      </c>
      <c r="W74" s="1">
        <v>1.5047997459539275</v>
      </c>
      <c r="X74" s="1">
        <v>0.14003022789576147</v>
      </c>
      <c r="Y74" s="1">
        <v>12.366706537707643</v>
      </c>
      <c r="Z74" s="1">
        <v>20.550133625919766</v>
      </c>
      <c r="AA74" s="1">
        <v>43.879090101678692</v>
      </c>
      <c r="AB74" s="1">
        <v>6.9391979867008943E-2</v>
      </c>
      <c r="AC74" s="1">
        <v>3.591578922234636E-2</v>
      </c>
      <c r="AD74" s="1">
        <v>0.322069339647652</v>
      </c>
      <c r="AE74" s="1">
        <v>23.139570234652631</v>
      </c>
      <c r="AF74" s="1">
        <v>4.7837264786480149E-2</v>
      </c>
      <c r="AG74" s="1">
        <v>0.48906636806121984</v>
      </c>
      <c r="AH74" s="1">
        <v>4.6253742922937942E-2</v>
      </c>
      <c r="AJ74">
        <f t="shared" ref="AJ74:AJ137" si="92">(D74-AVERAGE(D$4:D$23))*$C74/$B74</f>
        <v>17.001800614120324</v>
      </c>
      <c r="AK74">
        <f t="shared" ref="AK74:AK137" si="93">(E74-AVERAGE(E$4:E$23))*$C74/$B74</f>
        <v>9965.5536652280298</v>
      </c>
      <c r="AL74">
        <f t="shared" ref="AL74:AL137" si="94">(F74-AVERAGE(F$4:F$23))*$C74/$B74</f>
        <v>5549.8459905954169</v>
      </c>
      <c r="AM74">
        <f t="shared" ref="AM74:AM137" si="95">(G74-AVERAGE(G$4:G$23))*$C74/$B74</f>
        <v>9382.2740772167817</v>
      </c>
      <c r="AN74">
        <f t="shared" ref="AN74:AN137" si="96">(H74-AVERAGE(H$4:H$23))*$C74/$B74</f>
        <v>10002.33040089391</v>
      </c>
      <c r="AO74">
        <f t="shared" ref="AO74:AO137" si="97">(I74-AVERAGE(I$4:I$23))*$C74/$B74</f>
        <v>30998.774842379109</v>
      </c>
      <c r="AP74">
        <f t="shared" ref="AP74:AP137" si="98">(J74-AVERAGE(J$4:J$23))*$C74/$B74</f>
        <v>10571.968747736801</v>
      </c>
      <c r="AQ74">
        <f t="shared" ref="AQ74:AQ137" si="99">(K74-AVERAGE(K$4:K$23))*$C74/$B74</f>
        <v>12.151727962769376</v>
      </c>
      <c r="AR74">
        <f t="shared" ref="AR74:AR137" si="100">(L74-AVERAGE(L$4:L$23))*$C74*0.001/$B74</f>
        <v>0.97489845409991338</v>
      </c>
      <c r="AS74">
        <f t="shared" si="86"/>
        <v>1.6949099603365589E-2</v>
      </c>
      <c r="AT74">
        <f t="shared" si="87"/>
        <v>144.39552489852292</v>
      </c>
      <c r="AU74">
        <f t="shared" si="88"/>
        <v>0.72607127497854018</v>
      </c>
      <c r="AV74">
        <f t="shared" si="89"/>
        <v>-0.18554625462543275</v>
      </c>
      <c r="AW74">
        <f t="shared" si="90"/>
        <v>29.294683109241745</v>
      </c>
      <c r="AX74" s="10">
        <f t="shared" si="91"/>
        <v>401.13616659276653</v>
      </c>
      <c r="AY74">
        <f t="shared" ref="AY74:AY137" si="101">(S74-AVERAGE(S$4:S$23))*$C74*0.001/$B74</f>
        <v>9.1231422947412169E-2</v>
      </c>
      <c r="AZ74">
        <f t="shared" ref="AZ74:AZ137" si="102">(T74-AVERAGE(T$4:T$23))*$C74*0.001/$B74</f>
        <v>5.6247993023598425E-2</v>
      </c>
      <c r="BA74">
        <f t="shared" ref="BA74:BA137" si="103">(U74-AVERAGE(U$4:U$23))*$C74*0.001/$B74</f>
        <v>5.3569331748172306</v>
      </c>
      <c r="BB74">
        <f t="shared" ref="BB74:BB137" si="104">(V74-AVERAGE(V$4:V$23))*$C74*0.001/$B74</f>
        <v>18.698959572615003</v>
      </c>
      <c r="BC74">
        <f t="shared" ref="BC74:BC137" si="105">(W74-AVERAGE(W$4:W$23))*$C74*0.001/$B74</f>
        <v>0.24990139612260248</v>
      </c>
      <c r="BD74">
        <f t="shared" ref="BD74:BD137" si="106">(X74-AVERAGE(X$4:X$23))*$C74*0.001/$B74</f>
        <v>1.6732059147802958E-2</v>
      </c>
      <c r="BE74">
        <f t="shared" ref="BE74:BE137" si="107">(Y74-AVERAGE(Y$4:Y$23))*$C74*0.001/$B74</f>
        <v>2.0795779468103728</v>
      </c>
      <c r="BF74">
        <f t="shared" ref="BF74:BF137" si="108">(Z74-AVERAGE(Z$4:Z$23))*$C74*0.001/$B74</f>
        <v>3.4123644644034159</v>
      </c>
      <c r="BG74">
        <f t="shared" ref="BG74:BG137" si="109">(AA74-AVERAGE(AA$4:AA$23))*$C74*0.001/$B74</f>
        <v>7.4250122741645459</v>
      </c>
      <c r="BH74">
        <f t="shared" ref="BH74:BH137" si="110">(AB74-AVERAGE(AB$4:AB$23))*$C74*0.001/$B74</f>
        <v>1.0434295989384121E-2</v>
      </c>
      <c r="BI74">
        <f t="shared" ref="BI74:BI137" si="111">(AC74-AVERAGE(AC$4:AC$23))*$C74*0.001/$B74</f>
        <v>2.2120015060674799E-3</v>
      </c>
      <c r="BJ74">
        <f t="shared" ref="BJ74:BJ137" si="112">(AD74-AVERAGE(AD$4:AD$23))*$C74*0.001/$B74</f>
        <v>5.1045590908161027E-2</v>
      </c>
      <c r="BK74">
        <f t="shared" ref="BK74:BK137" si="113">(AE74-AVERAGE(AE$4:AE$23))*$C74*0.001/$B74</f>
        <v>3.8791749755896521</v>
      </c>
      <c r="BL74">
        <f t="shared" ref="BL74:BL137" si="114">(AF74-AVERAGE(AF$4:AF$23))*$C74*0.001/$B74</f>
        <v>5.1332853126741422E-3</v>
      </c>
      <c r="BM74">
        <f t="shared" ref="BM74:BM137" si="115">(AG74-AVERAGE(AG$4:AG$23))*$C74*0.001/$B74</f>
        <v>7.3995219916876617E-2</v>
      </c>
      <c r="BN74">
        <f t="shared" ref="BN74:BN137" si="116">(AH74-AVERAGE(AH$4:AH$23))*$C74*0.001/$B74</f>
        <v>4.6827985589938158E-3</v>
      </c>
      <c r="BO74" s="34">
        <f t="shared" si="84"/>
        <v>401.13616659276653</v>
      </c>
      <c r="BP74">
        <f t="shared" si="85"/>
        <v>401136.16659276653</v>
      </c>
      <c r="BQ74">
        <f t="shared" si="72"/>
        <v>47.334067657946449</v>
      </c>
      <c r="BS74">
        <v>2</v>
      </c>
      <c r="BT74">
        <f>BV45</f>
        <v>13.494970232066931</v>
      </c>
      <c r="BU74">
        <f>BY45</f>
        <v>37.585669147997613</v>
      </c>
      <c r="CC74">
        <v>2</v>
      </c>
      <c r="CD74">
        <f>CF45</f>
        <v>12.307672463613349</v>
      </c>
      <c r="CE74">
        <v>46.194000000000003</v>
      </c>
      <c r="CM74">
        <v>2</v>
      </c>
      <c r="CN74">
        <f>CP45</f>
        <v>11.06532578354574</v>
      </c>
      <c r="CO74">
        <f>CS45</f>
        <v>23.186066771188308</v>
      </c>
    </row>
    <row r="75" spans="1:99" x14ac:dyDescent="0.2">
      <c r="A75" t="s">
        <v>155</v>
      </c>
      <c r="B75" s="4">
        <v>0.12230000000000001</v>
      </c>
      <c r="C75" s="4">
        <v>20</v>
      </c>
      <c r="D75" s="1">
        <v>0.10361380715221462</v>
      </c>
      <c r="E75" s="1">
        <v>44.815327443938315</v>
      </c>
      <c r="F75" s="1">
        <v>29.986363359711561</v>
      </c>
      <c r="G75" s="1">
        <v>56.048686544586111</v>
      </c>
      <c r="H75" s="1">
        <v>51.661123340719179</v>
      </c>
      <c r="I75" s="1">
        <v>195.04420859425306</v>
      </c>
      <c r="J75" s="1">
        <v>60.533316000839555</v>
      </c>
      <c r="K75" s="1">
        <v>7.0204968925696221E-2</v>
      </c>
      <c r="L75" s="1">
        <v>3.7664744525309892</v>
      </c>
      <c r="M75" s="1">
        <v>0.11518652949566702</v>
      </c>
      <c r="N75" s="1">
        <v>1006.2070775053839</v>
      </c>
      <c r="O75" s="1">
        <v>4.3574920034017861</v>
      </c>
      <c r="P75" s="1">
        <v>0.58058828959786368</v>
      </c>
      <c r="Q75" s="1">
        <v>162.18237937001149</v>
      </c>
      <c r="R75" s="1">
        <v>2016.3868163768409</v>
      </c>
      <c r="S75" s="1">
        <v>0.48715765569247516</v>
      </c>
      <c r="T75" s="1">
        <v>0.89305505290461407</v>
      </c>
      <c r="U75" s="1">
        <v>41.297142209025644</v>
      </c>
      <c r="V75" s="1">
        <v>178.87874161698468</v>
      </c>
      <c r="W75" s="1">
        <v>1.9552272678658786</v>
      </c>
      <c r="X75" s="1">
        <v>0.15437836783867201</v>
      </c>
      <c r="Y75" s="1">
        <v>13.504200614693943</v>
      </c>
      <c r="Z75" s="1">
        <v>20.311256148515334</v>
      </c>
      <c r="AA75" s="1">
        <v>40.615038347810682</v>
      </c>
      <c r="AB75" s="1">
        <v>9.8174728547683693E-2</v>
      </c>
      <c r="AC75" s="1">
        <v>6.6064664562100583E-2</v>
      </c>
      <c r="AD75" s="1">
        <v>0.31361662228984555</v>
      </c>
      <c r="AE75" s="1">
        <v>44.438058878773674</v>
      </c>
      <c r="AF75" s="1">
        <v>4.9040348544831351E-2</v>
      </c>
      <c r="AG75" s="1">
        <v>0.42561189257873505</v>
      </c>
      <c r="AH75" s="1">
        <v>4.9530188088724579E-2</v>
      </c>
      <c r="AJ75">
        <f t="shared" si="92"/>
        <v>15.310936210652969</v>
      </c>
      <c r="AK75">
        <f t="shared" si="93"/>
        <v>7318.738398518426</v>
      </c>
      <c r="AL75">
        <f t="shared" si="94"/>
        <v>4898.9651486831681</v>
      </c>
      <c r="AM75">
        <f t="shared" si="95"/>
        <v>9161.1863399671947</v>
      </c>
      <c r="AN75">
        <f t="shared" si="96"/>
        <v>8429.4883874074312</v>
      </c>
      <c r="AO75">
        <f t="shared" si="97"/>
        <v>31869.567747688441</v>
      </c>
      <c r="AP75">
        <f t="shared" si="98"/>
        <v>9880.3993300013517</v>
      </c>
      <c r="AQ75">
        <f t="shared" si="99"/>
        <v>11.44354685501701</v>
      </c>
      <c r="AR75">
        <f t="shared" si="100"/>
        <v>0.63667531052242443</v>
      </c>
      <c r="AS75">
        <f t="shared" si="86"/>
        <v>3.0517868160520833E-2</v>
      </c>
      <c r="AT75">
        <f t="shared" si="87"/>
        <v>161.24611301692551</v>
      </c>
      <c r="AU75">
        <f t="shared" si="88"/>
        <v>0.70639528154519904</v>
      </c>
      <c r="AV75">
        <f t="shared" si="89"/>
        <v>-0.35718439264314283</v>
      </c>
      <c r="AW75">
        <f t="shared" si="90"/>
        <v>26.473217984929519</v>
      </c>
      <c r="AX75" s="10">
        <f t="shared" si="91"/>
        <v>326.59340188160581</v>
      </c>
      <c r="AY75">
        <f t="shared" si="101"/>
        <v>7.454167632627802E-2</v>
      </c>
      <c r="AZ75">
        <f t="shared" si="102"/>
        <v>2.4199031912556283E-2</v>
      </c>
      <c r="BA75">
        <f t="shared" si="103"/>
        <v>4.5447059979017368</v>
      </c>
      <c r="BB75">
        <f t="shared" si="104"/>
        <v>28.628582500415295</v>
      </c>
      <c r="BC75">
        <f t="shared" si="105"/>
        <v>0.31477444955605977</v>
      </c>
      <c r="BD75">
        <f t="shared" si="106"/>
        <v>1.8490153542918723E-2</v>
      </c>
      <c r="BE75">
        <f t="shared" si="107"/>
        <v>2.1924781624149632</v>
      </c>
      <c r="BF75">
        <f t="shared" si="108"/>
        <v>3.253323444411401</v>
      </c>
      <c r="BG75">
        <f t="shared" si="109"/>
        <v>6.6301750880953065</v>
      </c>
      <c r="BH75">
        <f t="shared" si="110"/>
        <v>1.4774340967790851E-2</v>
      </c>
      <c r="BI75">
        <f t="shared" si="111"/>
        <v>7.0645436182424134E-3</v>
      </c>
      <c r="BJ75">
        <f t="shared" si="112"/>
        <v>4.7868564022950706E-2</v>
      </c>
      <c r="BK75">
        <f t="shared" si="113"/>
        <v>7.2257761243008964</v>
      </c>
      <c r="BL75">
        <f t="shared" si="114"/>
        <v>5.1495449064805623E-3</v>
      </c>
      <c r="BM75">
        <f t="shared" si="115"/>
        <v>6.1016732956187598E-2</v>
      </c>
      <c r="BN75">
        <f t="shared" si="116"/>
        <v>5.0539585713573415E-3</v>
      </c>
      <c r="BO75" s="34">
        <f t="shared" si="84"/>
        <v>326.59340188160581</v>
      </c>
      <c r="BP75">
        <f t="shared" si="85"/>
        <v>326593.40188160579</v>
      </c>
      <c r="BQ75">
        <f t="shared" si="72"/>
        <v>39.942373050120388</v>
      </c>
      <c r="BS75">
        <v>3</v>
      </c>
      <c r="BT75">
        <f>BV48</f>
        <v>15.513800311261654</v>
      </c>
      <c r="BU75">
        <f>BY48</f>
        <v>56.165587456419217</v>
      </c>
      <c r="CC75">
        <v>3</v>
      </c>
      <c r="CD75">
        <f>CF48</f>
        <v>16.715917437800684</v>
      </c>
      <c r="CE75">
        <v>49.691200000000002</v>
      </c>
      <c r="CM75">
        <v>3</v>
      </c>
      <c r="CN75">
        <f>CP48</f>
        <v>14.721143275627265</v>
      </c>
      <c r="CO75">
        <f>CS48</f>
        <v>26.153223176711862</v>
      </c>
    </row>
    <row r="76" spans="1:99" x14ac:dyDescent="0.2">
      <c r="A76" t="s">
        <v>156</v>
      </c>
      <c r="B76" s="4">
        <v>0.1234</v>
      </c>
      <c r="C76" s="4">
        <v>20</v>
      </c>
      <c r="D76" s="1">
        <v>0.11132169386431556</v>
      </c>
      <c r="E76" s="1">
        <v>50.440837158015711</v>
      </c>
      <c r="F76" s="1">
        <v>36.14766208068734</v>
      </c>
      <c r="G76" s="1">
        <v>58.424341495262475</v>
      </c>
      <c r="H76" s="1">
        <v>61.095678482588319</v>
      </c>
      <c r="I76" s="1">
        <v>170.48003930690473</v>
      </c>
      <c r="J76" s="1">
        <v>70.957317548638557</v>
      </c>
      <c r="K76" s="1">
        <v>2.5420040506801772E-2</v>
      </c>
      <c r="L76" s="1">
        <v>4.5756686068730588</v>
      </c>
      <c r="M76" s="1">
        <v>-3.7855975272382505E-2</v>
      </c>
      <c r="N76" s="1">
        <v>468.9318007514982</v>
      </c>
      <c r="O76" s="1">
        <v>3.2181626425753422</v>
      </c>
      <c r="P76" s="1">
        <v>0.29561701855475225</v>
      </c>
      <c r="Q76" s="1">
        <v>181.82651370877414</v>
      </c>
      <c r="R76" s="1">
        <v>1293.2965006671213</v>
      </c>
      <c r="S76" s="1">
        <v>0.1686440992881259</v>
      </c>
      <c r="T76" s="1">
        <v>0.39251051138754312</v>
      </c>
      <c r="U76" s="1">
        <v>48.172196271730527</v>
      </c>
      <c r="V76" s="1">
        <v>107.44245030984393</v>
      </c>
      <c r="W76" s="1">
        <v>1.8864356922895387</v>
      </c>
      <c r="X76" s="1">
        <v>0.13848509422198788</v>
      </c>
      <c r="Y76" s="1">
        <v>9.9478476317209701</v>
      </c>
      <c r="Z76" s="1">
        <v>22.042377741673054</v>
      </c>
      <c r="AA76" s="1">
        <v>51.114959639215229</v>
      </c>
      <c r="AB76" s="1">
        <v>0.22701771801048495</v>
      </c>
      <c r="AC76" s="1">
        <v>7.5829000568942817E-2</v>
      </c>
      <c r="AD76" s="1">
        <v>0.8595975326078763</v>
      </c>
      <c r="AE76" s="1">
        <v>7.9910111677357598</v>
      </c>
      <c r="AF76" s="1">
        <v>4.3027703213277924E-2</v>
      </c>
      <c r="AG76" s="1">
        <v>0.34083224278035196</v>
      </c>
      <c r="AH76" s="1">
        <v>4.2192229478258389E-2</v>
      </c>
      <c r="AJ76">
        <f t="shared" si="92"/>
        <v>16.423705290152977</v>
      </c>
      <c r="AK76">
        <f t="shared" si="93"/>
        <v>8165.2504085927994</v>
      </c>
      <c r="AL76">
        <f t="shared" si="94"/>
        <v>5853.8850251496524</v>
      </c>
      <c r="AM76">
        <f t="shared" si="95"/>
        <v>9464.5558216492318</v>
      </c>
      <c r="AN76">
        <f t="shared" si="96"/>
        <v>9883.4484004644382</v>
      </c>
      <c r="AO76">
        <f t="shared" si="97"/>
        <v>27604.252429459724</v>
      </c>
      <c r="AP76">
        <f t="shared" si="98"/>
        <v>11481.789862359365</v>
      </c>
      <c r="AQ76">
        <f t="shared" si="99"/>
        <v>4.0830406158078709</v>
      </c>
      <c r="AR76">
        <f t="shared" si="100"/>
        <v>0.76214970473042065</v>
      </c>
      <c r="AS76">
        <f t="shared" si="86"/>
        <v>5.4415330686443083E-3</v>
      </c>
      <c r="AT76">
        <f t="shared" si="87"/>
        <v>72.730097948883909</v>
      </c>
      <c r="AU76">
        <f t="shared" si="88"/>
        <v>0.51544210467138563</v>
      </c>
      <c r="AV76">
        <f t="shared" si="89"/>
        <v>-0.40018700681619612</v>
      </c>
      <c r="AW76">
        <f t="shared" si="90"/>
        <v>29.421047377083742</v>
      </c>
      <c r="AX76" s="10">
        <f t="shared" si="91"/>
        <v>206.48757484542958</v>
      </c>
      <c r="AY76">
        <f t="shared" si="101"/>
        <v>2.2254261641951514E-2</v>
      </c>
      <c r="AZ76">
        <f t="shared" si="102"/>
        <v>-5.7142214160743811E-2</v>
      </c>
      <c r="BA76">
        <f t="shared" si="103"/>
        <v>5.6184653549228525</v>
      </c>
      <c r="BB76">
        <f t="shared" si="104"/>
        <v>16.795379365137567</v>
      </c>
      <c r="BC76">
        <f t="shared" si="105"/>
        <v>0.30081915453143693</v>
      </c>
      <c r="BD76">
        <f t="shared" si="106"/>
        <v>1.5749435218519264E-2</v>
      </c>
      <c r="BE76">
        <f t="shared" si="107"/>
        <v>1.5965398671303936</v>
      </c>
      <c r="BF76">
        <f t="shared" si="108"/>
        <v>3.5048937529551765</v>
      </c>
      <c r="BG76">
        <f t="shared" si="109"/>
        <v>8.2728431045554878</v>
      </c>
      <c r="BH76">
        <f t="shared" si="110"/>
        <v>3.5524811099001997E-2</v>
      </c>
      <c r="BI76">
        <f t="shared" si="111"/>
        <v>8.5841199728354297E-3</v>
      </c>
      <c r="BJ76">
        <f t="shared" si="112"/>
        <v>0.13593147152647883</v>
      </c>
      <c r="BK76">
        <f t="shared" si="113"/>
        <v>1.2542258167037399</v>
      </c>
      <c r="BL76">
        <f t="shared" si="114"/>
        <v>4.1291445334805865E-3</v>
      </c>
      <c r="BM76">
        <f t="shared" si="115"/>
        <v>4.6732199712918004E-2</v>
      </c>
      <c r="BN76">
        <f t="shared" si="116"/>
        <v>3.8196107055727649E-3</v>
      </c>
      <c r="BO76" s="34">
        <f t="shared" si="84"/>
        <v>206.48757484542958</v>
      </c>
      <c r="BP76">
        <f t="shared" si="85"/>
        <v>206487.57484542957</v>
      </c>
      <c r="BQ76">
        <f t="shared" si="72"/>
        <v>25.480566735926008</v>
      </c>
      <c r="BS76">
        <v>4</v>
      </c>
      <c r="BT76">
        <f>BV51</f>
        <v>18.765412326005897</v>
      </c>
      <c r="BU76">
        <f>BY51</f>
        <v>47.570501589798049</v>
      </c>
      <c r="CC76">
        <v>4</v>
      </c>
      <c r="CD76">
        <f>CF51</f>
        <v>16.199890677345604</v>
      </c>
      <c r="CE76">
        <v>44.982900000000001</v>
      </c>
      <c r="CM76">
        <v>4</v>
      </c>
      <c r="CN76">
        <f>CP51</f>
        <v>11.689088288064754</v>
      </c>
      <c r="CO76">
        <f>CS51</f>
        <v>29.138702388270818</v>
      </c>
    </row>
    <row r="77" spans="1:99" x14ac:dyDescent="0.2">
      <c r="A77" t="s">
        <v>157</v>
      </c>
      <c r="B77" s="4">
        <v>0.17249999999999999</v>
      </c>
      <c r="C77" s="4">
        <v>20</v>
      </c>
      <c r="D77" s="1">
        <v>0.16831351232839173</v>
      </c>
      <c r="E77" s="1">
        <v>54.190859016815402</v>
      </c>
      <c r="F77" s="1">
        <v>41.360679842349036</v>
      </c>
      <c r="G77" s="1">
        <v>75.689835778765314</v>
      </c>
      <c r="H77" s="1">
        <v>81.648141793946351</v>
      </c>
      <c r="I77" s="1">
        <v>214.48725273889161</v>
      </c>
      <c r="J77" s="1">
        <v>110.73157782756665</v>
      </c>
      <c r="K77" s="1">
        <v>8.2004002928354289E-2</v>
      </c>
      <c r="L77" s="1">
        <v>5.9497338891446656</v>
      </c>
      <c r="M77" s="1">
        <v>3.7575004112557028E-2</v>
      </c>
      <c r="N77" s="1">
        <v>1303.349505920781</v>
      </c>
      <c r="O77" s="1">
        <v>6.0157309227361386</v>
      </c>
      <c r="P77" s="1">
        <v>1.0694925951870162</v>
      </c>
      <c r="Q77" s="1">
        <v>204.3452229957459</v>
      </c>
      <c r="R77" s="1">
        <v>3294.7985413934084</v>
      </c>
      <c r="S77" s="1">
        <v>0.63328882293316346</v>
      </c>
      <c r="T77" s="1">
        <v>1.8496353608375746</v>
      </c>
      <c r="U77" s="1">
        <v>62.256369869390795</v>
      </c>
      <c r="V77" s="1">
        <v>118.5621279011491</v>
      </c>
      <c r="W77" s="1">
        <v>2.3799873620161867</v>
      </c>
      <c r="X77" s="1">
        <v>0.16188178459280331</v>
      </c>
      <c r="Y77" s="1">
        <v>13.656520467243881</v>
      </c>
      <c r="Z77" s="1">
        <v>31.635403984479922</v>
      </c>
      <c r="AA77" s="1">
        <v>64.184637579390838</v>
      </c>
      <c r="AB77" s="1">
        <v>9.8275990635150176E-2</v>
      </c>
      <c r="AC77" s="1">
        <v>7.039292844573386E-2</v>
      </c>
      <c r="AD77" s="1">
        <v>0.41214188799496981</v>
      </c>
      <c r="AE77" s="1">
        <v>28.717028112609608</v>
      </c>
      <c r="AF77" s="1">
        <v>4.9327762122496621E-2</v>
      </c>
      <c r="AG77" s="1">
        <v>0.68289483603819412</v>
      </c>
      <c r="AH77" s="1">
        <v>6.5858778391364836E-2</v>
      </c>
      <c r="AJ77">
        <f t="shared" si="92"/>
        <v>18.356646968616815</v>
      </c>
      <c r="AK77">
        <f t="shared" si="93"/>
        <v>6275.8976092541761</v>
      </c>
      <c r="AL77">
        <f t="shared" si="94"/>
        <v>4792.0566222417456</v>
      </c>
      <c r="AM77">
        <f t="shared" si="95"/>
        <v>8772.3830380380987</v>
      </c>
      <c r="AN77">
        <f t="shared" si="96"/>
        <v>9453.1408628665067</v>
      </c>
      <c r="AO77">
        <f t="shared" si="97"/>
        <v>24849.327643101842</v>
      </c>
      <c r="AP77">
        <f t="shared" si="98"/>
        <v>12825.148258514248</v>
      </c>
      <c r="AQ77">
        <f t="shared" si="99"/>
        <v>9.4813128140390823</v>
      </c>
      <c r="AR77">
        <f t="shared" si="100"/>
        <v>0.70452509686473064</v>
      </c>
      <c r="AS77">
        <f t="shared" si="86"/>
        <v>1.2638288512286946E-2</v>
      </c>
      <c r="AT77">
        <f t="shared" si="87"/>
        <v>148.77245327697349</v>
      </c>
      <c r="AU77">
        <f t="shared" si="88"/>
        <v>0.69308360185312989</v>
      </c>
      <c r="AV77">
        <f t="shared" si="89"/>
        <v>-0.19655400062883085</v>
      </c>
      <c r="AW77">
        <f t="shared" si="90"/>
        <v>23.657573519255472</v>
      </c>
      <c r="AX77" s="10">
        <f t="shared" si="91"/>
        <v>379.77163797363335</v>
      </c>
      <c r="AY77">
        <f t="shared" si="101"/>
        <v>6.9791712229087352E-2</v>
      </c>
      <c r="AZ77">
        <f t="shared" si="102"/>
        <v>0.12806462470472374</v>
      </c>
      <c r="BA77">
        <f t="shared" si="103"/>
        <v>5.6521860681199154</v>
      </c>
      <c r="BB77">
        <f t="shared" si="104"/>
        <v>13.30401951005263</v>
      </c>
      <c r="BC77">
        <f t="shared" si="105"/>
        <v>0.27241806993456391</v>
      </c>
      <c r="BD77">
        <f t="shared" si="106"/>
        <v>1.3979212251487454E-2</v>
      </c>
      <c r="BE77">
        <f t="shared" si="107"/>
        <v>1.5720955148657902</v>
      </c>
      <c r="BF77">
        <f t="shared" si="108"/>
        <v>3.6195038491061227</v>
      </c>
      <c r="BG77">
        <f t="shared" si="109"/>
        <v>7.4334052052501995</v>
      </c>
      <c r="BH77">
        <f t="shared" si="110"/>
        <v>1.0486534157160296E-2</v>
      </c>
      <c r="BI77">
        <f t="shared" si="111"/>
        <v>5.5104867372968852E-3</v>
      </c>
      <c r="BJ77">
        <f t="shared" si="112"/>
        <v>4.5361337357155695E-2</v>
      </c>
      <c r="BK77">
        <f t="shared" si="113"/>
        <v>3.3002423459635852</v>
      </c>
      <c r="BL77">
        <f t="shared" si="114"/>
        <v>3.6842760209616142E-3</v>
      </c>
      <c r="BM77">
        <f t="shared" si="115"/>
        <v>7.3089885853512615E-2</v>
      </c>
      <c r="BN77">
        <f t="shared" si="116"/>
        <v>5.4763532714771487E-3</v>
      </c>
      <c r="BO77" s="34">
        <f t="shared" si="84"/>
        <v>379.77163797363335</v>
      </c>
      <c r="BP77">
        <f t="shared" si="85"/>
        <v>379771.63797363336</v>
      </c>
      <c r="BQ77">
        <f t="shared" si="72"/>
        <v>65.510607550451752</v>
      </c>
      <c r="BS77">
        <v>5</v>
      </c>
      <c r="BT77">
        <f>BV54</f>
        <v>13.415741122656392</v>
      </c>
      <c r="BU77">
        <f>BY54</f>
        <v>46.041809400301617</v>
      </c>
      <c r="CC77">
        <v>5</v>
      </c>
      <c r="CD77">
        <f>CF54</f>
        <v>24.745758520497102</v>
      </c>
      <c r="CE77">
        <v>63.649419087861361</v>
      </c>
      <c r="CM77">
        <v>5</v>
      </c>
      <c r="CN77">
        <f>CP54</f>
        <v>11.636764636358208</v>
      </c>
      <c r="CO77">
        <f>CS54</f>
        <v>23.283655251086802</v>
      </c>
    </row>
    <row r="78" spans="1:99" x14ac:dyDescent="0.2">
      <c r="A78" t="s">
        <v>158</v>
      </c>
      <c r="B78" s="4">
        <v>0.1331</v>
      </c>
      <c r="C78" s="4">
        <v>20</v>
      </c>
      <c r="D78" s="1">
        <v>0.11323220446556721</v>
      </c>
      <c r="E78" s="1">
        <v>47.335519702196954</v>
      </c>
      <c r="F78" s="1">
        <v>30.96470670742276</v>
      </c>
      <c r="G78" s="1">
        <v>55.727298983876814</v>
      </c>
      <c r="H78" s="1">
        <v>59.096166854608107</v>
      </c>
      <c r="I78" s="1">
        <v>186.8376036970086</v>
      </c>
      <c r="J78" s="1">
        <v>63.480147864775809</v>
      </c>
      <c r="K78" s="1">
        <v>3.5575760690383006E-2</v>
      </c>
      <c r="L78" s="1">
        <v>3.4224545514832649</v>
      </c>
      <c r="M78" s="1">
        <v>0.10287072523614887</v>
      </c>
      <c r="N78" s="1">
        <v>568.71216338292118</v>
      </c>
      <c r="O78" s="1">
        <v>3.7105673706318743</v>
      </c>
      <c r="P78" s="1">
        <v>0.87498806066489199</v>
      </c>
      <c r="Q78" s="1">
        <v>165.65259933707028</v>
      </c>
      <c r="R78" s="1">
        <v>1568.2954395412778</v>
      </c>
      <c r="S78" s="1">
        <v>0.26481161556022537</v>
      </c>
      <c r="T78" s="1">
        <v>0.54705861144512513</v>
      </c>
      <c r="U78" s="1">
        <v>45.515117441821246</v>
      </c>
      <c r="V78" s="1">
        <v>111.97087609633782</v>
      </c>
      <c r="W78" s="1">
        <v>2.4719560171745947</v>
      </c>
      <c r="X78" s="1">
        <v>0.1601559184900273</v>
      </c>
      <c r="Y78" s="1">
        <v>12.078330845050667</v>
      </c>
      <c r="Z78" s="1">
        <v>21.281116934029953</v>
      </c>
      <c r="AA78" s="1">
        <v>45.214080174647414</v>
      </c>
      <c r="AB78" s="1">
        <v>8.7956189596746601E-2</v>
      </c>
      <c r="AC78" s="1">
        <v>3.76409390781762E-2</v>
      </c>
      <c r="AD78" s="1">
        <v>0.42574421545295604</v>
      </c>
      <c r="AE78" s="1">
        <v>12.147469187358752</v>
      </c>
      <c r="AF78" s="1">
        <v>4.4393206224872396E-2</v>
      </c>
      <c r="AG78" s="1">
        <v>0.31406577003537361</v>
      </c>
      <c r="AH78" s="1">
        <v>4.3280135945174103E-2</v>
      </c>
      <c r="AJ78">
        <f t="shared" si="92"/>
        <v>15.513865100149589</v>
      </c>
      <c r="AK78">
        <f t="shared" si="93"/>
        <v>7103.5728873326543</v>
      </c>
      <c r="AL78">
        <f t="shared" si="94"/>
        <v>4648.4620934498535</v>
      </c>
      <c r="AM78">
        <f t="shared" si="95"/>
        <v>8369.5367254981375</v>
      </c>
      <c r="AN78">
        <f t="shared" si="96"/>
        <v>8862.7145008092211</v>
      </c>
      <c r="AO78">
        <f t="shared" si="97"/>
        <v>28050.458584503438</v>
      </c>
      <c r="AP78">
        <f t="shared" si="98"/>
        <v>9521.4836614417018</v>
      </c>
      <c r="AQ78">
        <f t="shared" si="99"/>
        <v>5.3115072551639058</v>
      </c>
      <c r="AR78">
        <f t="shared" si="100"/>
        <v>0.5333207547403308</v>
      </c>
      <c r="AS78">
        <f t="shared" si="86"/>
        <v>2.6190978143060369E-2</v>
      </c>
      <c r="AT78">
        <f t="shared" si="87"/>
        <v>82.42300029692511</v>
      </c>
      <c r="AU78">
        <f t="shared" si="88"/>
        <v>0.55186814633793846</v>
      </c>
      <c r="AV78">
        <f t="shared" si="89"/>
        <v>-0.28396435611506998</v>
      </c>
      <c r="AW78">
        <f t="shared" si="90"/>
        <v>24.846573695702904</v>
      </c>
      <c r="AX78" s="10">
        <f t="shared" si="91"/>
        <v>232.76142384229257</v>
      </c>
      <c r="AY78">
        <f t="shared" si="101"/>
        <v>3.5082841563176606E-2</v>
      </c>
      <c r="AZ78">
        <f t="shared" si="102"/>
        <v>-2.9754975404088245E-2</v>
      </c>
      <c r="BA78">
        <f t="shared" si="103"/>
        <v>4.8097449150961262</v>
      </c>
      <c r="BB78">
        <f t="shared" si="104"/>
        <v>16.251828169705885</v>
      </c>
      <c r="BC78">
        <f t="shared" si="105"/>
        <v>0.36687821312457131</v>
      </c>
      <c r="BD78">
        <f t="shared" si="106"/>
        <v>1.7857977395387418E-2</v>
      </c>
      <c r="BE78">
        <f t="shared" si="107"/>
        <v>1.8003206902365478</v>
      </c>
      <c r="BF78">
        <f t="shared" si="108"/>
        <v>3.1350764309677444</v>
      </c>
      <c r="BG78">
        <f t="shared" si="109"/>
        <v>6.7832550699533494</v>
      </c>
      <c r="BH78">
        <f t="shared" si="110"/>
        <v>1.2040053503697067E-2</v>
      </c>
      <c r="BI78">
        <f t="shared" si="111"/>
        <v>2.2202793000192294E-3</v>
      </c>
      <c r="BJ78">
        <f t="shared" si="112"/>
        <v>6.0833037139512269E-2</v>
      </c>
      <c r="BK78">
        <f t="shared" si="113"/>
        <v>1.7873826158805508</v>
      </c>
      <c r="BL78">
        <f t="shared" si="114"/>
        <v>4.0334071800405234E-3</v>
      </c>
      <c r="BM78">
        <f t="shared" si="115"/>
        <v>3.9304462732340457E-2</v>
      </c>
      <c r="BN78">
        <f t="shared" si="116"/>
        <v>3.7047189361832716E-3</v>
      </c>
      <c r="BO78" s="34">
        <f t="shared" si="84"/>
        <v>232.76142384229257</v>
      </c>
      <c r="BP78">
        <f t="shared" si="85"/>
        <v>232761.42384229257</v>
      </c>
      <c r="BQ78">
        <f t="shared" si="72"/>
        <v>30.98054551340914</v>
      </c>
      <c r="BS78">
        <v>6</v>
      </c>
      <c r="BT78">
        <f>BV57</f>
        <v>19.909175005920535</v>
      </c>
      <c r="BU78">
        <f>BY57</f>
        <v>49.38290909772396</v>
      </c>
      <c r="CC78">
        <v>6</v>
      </c>
      <c r="CD78">
        <f>CF57</f>
        <v>22.15494437100325</v>
      </c>
      <c r="CE78">
        <v>55.419955034120569</v>
      </c>
      <c r="CM78">
        <v>6</v>
      </c>
      <c r="CN78">
        <f>CP57</f>
        <v>12.068649209371598</v>
      </c>
      <c r="CO78">
        <f>CS57</f>
        <v>28.245978283938484</v>
      </c>
    </row>
    <row r="79" spans="1:99" x14ac:dyDescent="0.2">
      <c r="A79" t="s">
        <v>159</v>
      </c>
      <c r="B79" s="4">
        <v>0.1384</v>
      </c>
      <c r="C79" s="4">
        <v>20</v>
      </c>
      <c r="D79" s="1">
        <v>0.12720268058822382</v>
      </c>
      <c r="E79" s="1">
        <v>36.581059759645733</v>
      </c>
      <c r="F79" s="1">
        <v>30.990491637011626</v>
      </c>
      <c r="G79" s="1">
        <v>49.192427938905617</v>
      </c>
      <c r="H79" s="1">
        <v>58.86057158028121</v>
      </c>
      <c r="I79" s="1">
        <v>164.17841415512402</v>
      </c>
      <c r="J79" s="1">
        <v>68.497422740077411</v>
      </c>
      <c r="K79" s="1">
        <v>0.11610771592296777</v>
      </c>
      <c r="L79" s="1">
        <v>3.3711388665407482</v>
      </c>
      <c r="M79" s="1">
        <v>-0.15986383017190531</v>
      </c>
      <c r="N79" s="1">
        <v>1496.9418732470049</v>
      </c>
      <c r="O79" s="1">
        <v>5.8877182580026854</v>
      </c>
      <c r="P79" s="1">
        <v>0.47919497235246927</v>
      </c>
      <c r="Q79" s="1">
        <v>169.76635862856094</v>
      </c>
      <c r="R79" s="1">
        <v>3619.5486291406592</v>
      </c>
      <c r="S79" s="1">
        <v>0.87488988329953132</v>
      </c>
      <c r="T79" s="1">
        <v>0.67049672428531237</v>
      </c>
      <c r="U79" s="1">
        <v>48.694919964821366</v>
      </c>
      <c r="V79" s="1">
        <v>96.778655987768346</v>
      </c>
      <c r="W79" s="1">
        <v>1.8508807898824104</v>
      </c>
      <c r="X79" s="1">
        <v>0.18514273826967764</v>
      </c>
      <c r="Y79" s="1">
        <v>13.008788765276767</v>
      </c>
      <c r="Z79" s="1">
        <v>23.967372190300374</v>
      </c>
      <c r="AA79" s="1">
        <v>45.939441879101267</v>
      </c>
      <c r="AB79" s="1">
        <v>0.1456472707136672</v>
      </c>
      <c r="AC79" s="1">
        <v>4.9933305811758977E-2</v>
      </c>
      <c r="AD79" s="1">
        <v>0.34361964294735797</v>
      </c>
      <c r="AE79" s="1">
        <v>41.268662500194189</v>
      </c>
      <c r="AF79" s="1">
        <v>5.005680589551792E-2</v>
      </c>
      <c r="AG79" s="1">
        <v>0.35187263705923955</v>
      </c>
      <c r="AH79" s="1">
        <v>4.5215683383563396E-2</v>
      </c>
      <c r="AJ79">
        <f t="shared" si="92"/>
        <v>16.938619705802328</v>
      </c>
      <c r="AK79">
        <f t="shared" si="93"/>
        <v>5277.4302922901152</v>
      </c>
      <c r="AL79">
        <f t="shared" si="94"/>
        <v>4474.1763239158436</v>
      </c>
      <c r="AM79">
        <f t="shared" si="95"/>
        <v>7104.6814831241181</v>
      </c>
      <c r="AN79">
        <f t="shared" si="96"/>
        <v>8489.2730821616278</v>
      </c>
      <c r="AO79">
        <f t="shared" si="97"/>
        <v>23701.822592194476</v>
      </c>
      <c r="AP79">
        <f t="shared" si="98"/>
        <v>9881.9000928029091</v>
      </c>
      <c r="AQ79">
        <f t="shared" si="99"/>
        <v>16.745669944465398</v>
      </c>
      <c r="AR79">
        <f t="shared" si="100"/>
        <v>0.50548178292693424</v>
      </c>
      <c r="AS79">
        <f t="shared" si="86"/>
        <v>-1.2779421367917258E-2</v>
      </c>
      <c r="AT79">
        <f t="shared" si="87"/>
        <v>213.40386948556653</v>
      </c>
      <c r="AU79">
        <f t="shared" si="88"/>
        <v>0.84535164757944981</v>
      </c>
      <c r="AV79">
        <f t="shared" si="89"/>
        <v>-0.33028553154020418</v>
      </c>
      <c r="AW79">
        <f t="shared" si="90"/>
        <v>24.489553068842991</v>
      </c>
      <c r="AX79" s="10">
        <f t="shared" si="91"/>
        <v>520.27174353610383</v>
      </c>
      <c r="AY79">
        <f t="shared" si="101"/>
        <v>0.12190095062749225</v>
      </c>
      <c r="AZ79">
        <f t="shared" si="102"/>
        <v>-1.0777637062719659E-2</v>
      </c>
      <c r="BA79">
        <f t="shared" si="103"/>
        <v>5.0850657417579246</v>
      </c>
      <c r="BB79">
        <f t="shared" si="104"/>
        <v>13.434060167749017</v>
      </c>
      <c r="BC79">
        <f t="shared" si="105"/>
        <v>0.26307793078783781</v>
      </c>
      <c r="BD79">
        <f t="shared" si="106"/>
        <v>2.0784921870802546E-2</v>
      </c>
      <c r="BE79">
        <f t="shared" si="107"/>
        <v>1.8658370106575615</v>
      </c>
      <c r="BF79">
        <f t="shared" si="108"/>
        <v>3.4032064890694742</v>
      </c>
      <c r="BG79">
        <f t="shared" si="109"/>
        <v>6.6283127449412431</v>
      </c>
      <c r="BH79">
        <f t="shared" si="110"/>
        <v>1.9915843523702969E-2</v>
      </c>
      <c r="BI79">
        <f t="shared" si="111"/>
        <v>3.9116077276316113E-3</v>
      </c>
      <c r="BJ79">
        <f t="shared" si="112"/>
        <v>4.6635735499690183E-2</v>
      </c>
      <c r="BK79">
        <f t="shared" si="113"/>
        <v>5.927200089815102</v>
      </c>
      <c r="BL79">
        <f t="shared" si="114"/>
        <v>4.6973879268519094E-3</v>
      </c>
      <c r="BM79">
        <f t="shared" si="115"/>
        <v>4.3262726373929444E-2</v>
      </c>
      <c r="BN79">
        <f t="shared" si="116"/>
        <v>3.8425508610822204E-3</v>
      </c>
      <c r="BO79" s="34">
        <f t="shared" si="84"/>
        <v>520.27174353610383</v>
      </c>
      <c r="BP79">
        <f t="shared" si="85"/>
        <v>520271.74353610381</v>
      </c>
      <c r="BQ79">
        <f t="shared" si="72"/>
        <v>72.00560930539676</v>
      </c>
      <c r="BS79">
        <v>7</v>
      </c>
      <c r="BT79">
        <f>BV60</f>
        <v>19.704276855334388</v>
      </c>
      <c r="BU79">
        <f>BY60</f>
        <v>43.405290683921329</v>
      </c>
      <c r="CC79">
        <v>7</v>
      </c>
      <c r="CD79">
        <f>CF60</f>
        <v>25.38317157125795</v>
      </c>
      <c r="CE79">
        <v>64.433456072869845</v>
      </c>
      <c r="CM79">
        <v>7</v>
      </c>
      <c r="CN79">
        <f>CP60</f>
        <v>12.899142767720486</v>
      </c>
      <c r="CO79">
        <f>CS60</f>
        <v>28.432668701615881</v>
      </c>
    </row>
    <row r="80" spans="1:99" x14ac:dyDescent="0.2">
      <c r="A80" t="s">
        <v>160</v>
      </c>
      <c r="B80" s="4">
        <v>0.12529999999999999</v>
      </c>
      <c r="C80" s="4">
        <v>20</v>
      </c>
      <c r="D80" s="1">
        <v>0.1262199314805596</v>
      </c>
      <c r="E80" s="1">
        <v>48.966712828776139</v>
      </c>
      <c r="F80" s="1">
        <v>35.036577703668193</v>
      </c>
      <c r="G80" s="1">
        <v>43.78991857238352</v>
      </c>
      <c r="H80" s="1">
        <v>74.289301249288727</v>
      </c>
      <c r="I80" s="1">
        <v>182.15228564463482</v>
      </c>
      <c r="J80" s="1">
        <v>60.978261340563712</v>
      </c>
      <c r="K80" s="1">
        <v>3.7857894121258277E-2</v>
      </c>
      <c r="L80" s="1">
        <v>4.607164309688919</v>
      </c>
      <c r="M80" s="1">
        <v>-2.3558394939502188E-2</v>
      </c>
      <c r="N80" s="1">
        <v>515.10034059264115</v>
      </c>
      <c r="O80" s="1">
        <v>3.7491543454448406</v>
      </c>
      <c r="P80" s="1">
        <v>3.7172319209375893</v>
      </c>
      <c r="Q80" s="1">
        <v>158.77320834309995</v>
      </c>
      <c r="R80" s="1">
        <v>1975.0112896867265</v>
      </c>
      <c r="S80" s="1">
        <v>0.34872876399874159</v>
      </c>
      <c r="T80" s="1">
        <v>3.3822804184276491</v>
      </c>
      <c r="U80" s="1">
        <v>54.976462112678377</v>
      </c>
      <c r="V80" s="1">
        <v>83.836634014606119</v>
      </c>
      <c r="W80" s="1">
        <v>2.2169955081215353</v>
      </c>
      <c r="X80" s="1">
        <v>0.23304278654961647</v>
      </c>
      <c r="Y80" s="1">
        <v>11.927147227042218</v>
      </c>
      <c r="Z80" s="1">
        <v>21.839811340290687</v>
      </c>
      <c r="AA80" s="1">
        <v>52.477722348570424</v>
      </c>
      <c r="AB80" s="1">
        <v>0.20108813365959116</v>
      </c>
      <c r="AC80" s="1">
        <v>3.3415595400249562E-2</v>
      </c>
      <c r="AD80" s="1">
        <v>0.26974250668903477</v>
      </c>
      <c r="AE80" s="1">
        <v>13.079582175223917</v>
      </c>
      <c r="AF80" s="1">
        <v>4.0354379850471356E-2</v>
      </c>
      <c r="AG80" s="1">
        <v>0.39931762658309128</v>
      </c>
      <c r="AH80" s="1">
        <v>3.9499354750956471E-2</v>
      </c>
      <c r="AJ80">
        <f t="shared" si="92"/>
        <v>18.552673464722726</v>
      </c>
      <c r="AK80">
        <f t="shared" si="93"/>
        <v>7806.1405733085394</v>
      </c>
      <c r="AL80">
        <f t="shared" si="94"/>
        <v>5587.7711457548621</v>
      </c>
      <c r="AM80">
        <f t="shared" si="95"/>
        <v>6985.1375094488121</v>
      </c>
      <c r="AN80">
        <f t="shared" si="96"/>
        <v>11839.505091391222</v>
      </c>
      <c r="AO80">
        <f t="shared" si="97"/>
        <v>29048.760387469523</v>
      </c>
      <c r="AP80">
        <f t="shared" si="98"/>
        <v>9714.8582989118022</v>
      </c>
      <c r="AQ80">
        <f t="shared" si="99"/>
        <v>6.0064188689530829</v>
      </c>
      <c r="AR80">
        <f t="shared" si="100"/>
        <v>0.75562001292937842</v>
      </c>
      <c r="AS80">
        <f t="shared" si="86"/>
        <v>7.6411555253656348E-3</v>
      </c>
      <c r="AT80">
        <f t="shared" si="87"/>
        <v>78.996527403951575</v>
      </c>
      <c r="AU80">
        <f t="shared" si="88"/>
        <v>0.59238140282393414</v>
      </c>
      <c r="AV80">
        <f t="shared" si="89"/>
        <v>0.15202890188777446</v>
      </c>
      <c r="AW80">
        <f t="shared" si="90"/>
        <v>25.295220582750598</v>
      </c>
      <c r="AX80" s="10">
        <f t="shared" si="91"/>
        <v>312.16969286766255</v>
      </c>
      <c r="AY80">
        <f t="shared" si="101"/>
        <v>5.0661366167830256E-2</v>
      </c>
      <c r="AZ80">
        <f t="shared" si="102"/>
        <v>0.42094213019446397</v>
      </c>
      <c r="BA80">
        <f t="shared" si="103"/>
        <v>6.6193451046802627</v>
      </c>
      <c r="BB80">
        <f t="shared" si="104"/>
        <v>12.772813150464639</v>
      </c>
      <c r="BC80">
        <f t="shared" si="105"/>
        <v>0.34902059046942735</v>
      </c>
      <c r="BD80">
        <f t="shared" si="106"/>
        <v>3.060362452129169E-2</v>
      </c>
      <c r="BE80">
        <f t="shared" si="107"/>
        <v>1.8882602674406666</v>
      </c>
      <c r="BF80">
        <f t="shared" si="108"/>
        <v>3.4194138953473381</v>
      </c>
      <c r="BG80">
        <f t="shared" si="109"/>
        <v>8.3649169456444614</v>
      </c>
      <c r="BH80">
        <f t="shared" si="110"/>
        <v>3.0847326437342143E-2</v>
      </c>
      <c r="BI80">
        <f t="shared" si="111"/>
        <v>1.6840566741741956E-3</v>
      </c>
      <c r="BJ80">
        <f t="shared" si="112"/>
        <v>3.9719417940867169E-2</v>
      </c>
      <c r="BK80">
        <f t="shared" si="113"/>
        <v>2.0474292572306836</v>
      </c>
      <c r="BL80">
        <f t="shared" si="114"/>
        <v>3.6398241674012208E-3</v>
      </c>
      <c r="BM80">
        <f t="shared" si="115"/>
        <v>5.535882777836288E-2</v>
      </c>
      <c r="BN80">
        <f t="shared" si="116"/>
        <v>3.3318632603482911E-3</v>
      </c>
      <c r="BO80" s="34">
        <f t="shared" si="84"/>
        <v>312.16969286766255</v>
      </c>
      <c r="BP80">
        <f t="shared" si="85"/>
        <v>312169.69286766252</v>
      </c>
      <c r="BQ80">
        <f t="shared" si="72"/>
        <v>39.114862516318112</v>
      </c>
      <c r="BS80">
        <v>8</v>
      </c>
      <c r="BT80">
        <f>BV63</f>
        <v>18.705708679268664</v>
      </c>
      <c r="BU80">
        <f>BY63</f>
        <v>46.62006528168488</v>
      </c>
      <c r="CC80">
        <v>8</v>
      </c>
      <c r="CD80">
        <f>CF63</f>
        <v>27.063259958443428</v>
      </c>
      <c r="CE80">
        <v>61.115169132753657</v>
      </c>
      <c r="CM80">
        <v>8</v>
      </c>
      <c r="CN80">
        <f>CP63</f>
        <v>12.553577945627966</v>
      </c>
      <c r="CO80">
        <f>CS63</f>
        <v>31.799868240763129</v>
      </c>
    </row>
    <row r="81" spans="1:93" x14ac:dyDescent="0.2">
      <c r="A81" t="s">
        <v>161</v>
      </c>
      <c r="B81" s="4">
        <v>0.158</v>
      </c>
      <c r="C81" s="4">
        <v>20</v>
      </c>
      <c r="D81" s="1">
        <v>0.15627142841265029</v>
      </c>
      <c r="E81" s="1">
        <v>79.956456333582125</v>
      </c>
      <c r="F81" s="1">
        <v>46.455038058998213</v>
      </c>
      <c r="G81" s="1">
        <v>77.934168757439622</v>
      </c>
      <c r="H81" s="1">
        <v>91.182449267846991</v>
      </c>
      <c r="I81" s="1">
        <v>263.50604978848634</v>
      </c>
      <c r="J81" s="1">
        <v>95.51468314844162</v>
      </c>
      <c r="K81" s="1">
        <v>5.004373470163382E-2</v>
      </c>
      <c r="L81" s="1">
        <v>5.9082842473436621</v>
      </c>
      <c r="M81" s="1">
        <v>-4.0193994594927028E-2</v>
      </c>
      <c r="N81" s="1">
        <v>561.82653944647825</v>
      </c>
      <c r="O81" s="1">
        <v>5.7915013616522231</v>
      </c>
      <c r="P81" s="1">
        <v>3.3772889294147994</v>
      </c>
      <c r="Q81" s="1">
        <v>236.87962471337474</v>
      </c>
      <c r="R81" s="1">
        <v>2659.5789723165503</v>
      </c>
      <c r="S81" s="1">
        <v>0.47224879355447752</v>
      </c>
      <c r="T81" s="1">
        <v>3.5711788790599872</v>
      </c>
      <c r="U81" s="1">
        <v>65.997680889109944</v>
      </c>
      <c r="V81" s="1">
        <v>119.38259704753148</v>
      </c>
      <c r="W81" s="1">
        <v>2.1234895838083157</v>
      </c>
      <c r="X81" s="1">
        <v>0.27970636141072686</v>
      </c>
      <c r="Y81" s="1">
        <v>14.619377447141993</v>
      </c>
      <c r="Z81" s="1">
        <v>28.824329009288729</v>
      </c>
      <c r="AA81" s="1">
        <v>68.415509314293416</v>
      </c>
      <c r="AB81" s="1">
        <v>8.650562798574582E-2</v>
      </c>
      <c r="AC81" s="1">
        <v>7.2926758358252061E-2</v>
      </c>
      <c r="AD81" s="1">
        <v>0.39282474697555425</v>
      </c>
      <c r="AE81" s="1">
        <v>14.207201069510329</v>
      </c>
      <c r="AF81" s="1">
        <v>4.7413415554830536E-2</v>
      </c>
      <c r="AG81" s="1">
        <v>0.39781127855331155</v>
      </c>
      <c r="AH81" s="1">
        <v>5.1171707333208201E-2</v>
      </c>
      <c r="AJ81">
        <f t="shared" si="92"/>
        <v>18.516961542858045</v>
      </c>
      <c r="AK81">
        <f t="shared" si="93"/>
        <v>10113.31825273215</v>
      </c>
      <c r="AL81">
        <f t="shared" si="94"/>
        <v>5876.6894409473707</v>
      </c>
      <c r="AM81">
        <f t="shared" si="95"/>
        <v>9861.5362888294803</v>
      </c>
      <c r="AN81">
        <f t="shared" si="96"/>
        <v>11527.550305838513</v>
      </c>
      <c r="AO81">
        <f t="shared" si="97"/>
        <v>33334.714933082032</v>
      </c>
      <c r="AP81">
        <f t="shared" si="98"/>
        <v>12075.950512729158</v>
      </c>
      <c r="AQ81">
        <f t="shared" si="99"/>
        <v>6.3058297208058995</v>
      </c>
      <c r="AR81">
        <f t="shared" si="100"/>
        <v>0.76393409096927833</v>
      </c>
      <c r="AS81">
        <f t="shared" si="86"/>
        <v>3.9539543937963106E-3</v>
      </c>
      <c r="AT81">
        <f t="shared" si="87"/>
        <v>68.561954815138435</v>
      </c>
      <c r="AU81">
        <f t="shared" si="88"/>
        <v>0.72830588669611762</v>
      </c>
      <c r="AV81">
        <f t="shared" si="89"/>
        <v>7.7533934025837609E-2</v>
      </c>
      <c r="AW81">
        <f t="shared" si="90"/>
        <v>29.946958648254085</v>
      </c>
      <c r="AX81" s="10">
        <f t="shared" si="91"/>
        <v>334.21655803110497</v>
      </c>
      <c r="AY81">
        <f t="shared" si="101"/>
        <v>5.5811833999644629E-2</v>
      </c>
      <c r="AZ81">
        <f t="shared" si="102"/>
        <v>0.35773429193679174</v>
      </c>
      <c r="BA81">
        <f t="shared" si="103"/>
        <v>6.6444830199054952</v>
      </c>
      <c r="BB81">
        <f t="shared" si="104"/>
        <v>14.628814863365358</v>
      </c>
      <c r="BC81">
        <f t="shared" si="105"/>
        <v>0.26495038923768893</v>
      </c>
      <c r="BD81">
        <f t="shared" si="106"/>
        <v>3.0176618036329469E-2</v>
      </c>
      <c r="BE81">
        <f t="shared" si="107"/>
        <v>1.8382507336222218</v>
      </c>
      <c r="BF81">
        <f t="shared" si="108"/>
        <v>3.5958412308036851</v>
      </c>
      <c r="BG81">
        <f t="shared" si="109"/>
        <v>8.6511381810361438</v>
      </c>
      <c r="BH81">
        <f t="shared" si="110"/>
        <v>9.9589866400130612E-3</v>
      </c>
      <c r="BI81">
        <f t="shared" si="111"/>
        <v>6.3369339267979547E-3</v>
      </c>
      <c r="BJ81">
        <f t="shared" si="112"/>
        <v>4.7079037175449659E-2</v>
      </c>
      <c r="BK81">
        <f t="shared" si="113"/>
        <v>1.766425720359069</v>
      </c>
      <c r="BL81">
        <f t="shared" si="114"/>
        <v>3.7800676092566866E-3</v>
      </c>
      <c r="BM81">
        <f t="shared" si="115"/>
        <v>4.3710975696413128E-2</v>
      </c>
      <c r="BN81">
        <f t="shared" si="116"/>
        <v>4.119807077004275E-3</v>
      </c>
      <c r="BO81" s="34">
        <f t="shared" si="84"/>
        <v>334.21655803110497</v>
      </c>
      <c r="BP81">
        <f t="shared" si="85"/>
        <v>334216.55803110497</v>
      </c>
      <c r="BQ81">
        <f t="shared" si="72"/>
        <v>52.806216168914588</v>
      </c>
      <c r="BS81">
        <v>9</v>
      </c>
      <c r="BT81">
        <f>BV66</f>
        <v>23.748664151387487</v>
      </c>
      <c r="BU81">
        <f>BY66</f>
        <v>47.187765180360373</v>
      </c>
      <c r="CC81">
        <v>9</v>
      </c>
      <c r="CD81">
        <f>CF66</f>
        <v>24.895306603888969</v>
      </c>
      <c r="CE81">
        <v>61.684016812329112</v>
      </c>
      <c r="CM81">
        <v>9</v>
      </c>
      <c r="CN81">
        <f>CP66</f>
        <v>23.402884875860149</v>
      </c>
      <c r="CO81">
        <f>CS66</f>
        <v>29.34092195651823</v>
      </c>
    </row>
    <row r="82" spans="1:93" x14ac:dyDescent="0.2">
      <c r="A82" t="s">
        <v>162</v>
      </c>
      <c r="B82" s="4">
        <v>0.12790000000000001</v>
      </c>
      <c r="C82" s="4">
        <v>20</v>
      </c>
      <c r="D82" s="1">
        <v>0.11625599969586199</v>
      </c>
      <c r="E82" s="1">
        <v>57.800515100907965</v>
      </c>
      <c r="F82" s="1">
        <v>36.614435167525585</v>
      </c>
      <c r="G82" s="1">
        <v>49.265382530355225</v>
      </c>
      <c r="H82" s="1">
        <v>79.592302011881856</v>
      </c>
      <c r="I82" s="1">
        <v>198.17420831886224</v>
      </c>
      <c r="J82" s="1">
        <v>64.799112379095178</v>
      </c>
      <c r="K82" s="1">
        <v>5.6119745322049143E-2</v>
      </c>
      <c r="L82" s="1">
        <v>3.940394358789745</v>
      </c>
      <c r="M82" s="1">
        <v>-0.1010900498790568</v>
      </c>
      <c r="N82" s="1">
        <v>655.29978358082735</v>
      </c>
      <c r="O82" s="1">
        <v>3.9107371182495041</v>
      </c>
      <c r="P82" s="1">
        <v>6.6908739616572701</v>
      </c>
      <c r="Q82" s="1">
        <v>171.47442689757057</v>
      </c>
      <c r="R82" s="1">
        <v>2558.7894680788936</v>
      </c>
      <c r="S82" s="1">
        <v>0.58561135892828697</v>
      </c>
      <c r="T82" s="1">
        <v>11.058690655630967</v>
      </c>
      <c r="U82" s="1">
        <v>79.635812704748247</v>
      </c>
      <c r="V82" s="1">
        <v>105.55999097025592</v>
      </c>
      <c r="W82" s="1">
        <v>1.3472934947952733</v>
      </c>
      <c r="X82" s="1">
        <v>0.31058990412181314</v>
      </c>
      <c r="Y82" s="1">
        <v>12.328220133594566</v>
      </c>
      <c r="Z82" s="1">
        <v>21.07904643230184</v>
      </c>
      <c r="AA82" s="1">
        <v>51.571674307484102</v>
      </c>
      <c r="AB82" s="1">
        <v>0.11150345598108403</v>
      </c>
      <c r="AC82" s="1">
        <v>5.8090762227300689E-2</v>
      </c>
      <c r="AD82" s="1">
        <v>0.36883702725070228</v>
      </c>
      <c r="AE82" s="1">
        <v>18.761841397586064</v>
      </c>
      <c r="AF82" s="1">
        <v>4.2280789352143099E-2</v>
      </c>
      <c r="AG82" s="1">
        <v>0.40764957496403786</v>
      </c>
      <c r="AH82" s="1">
        <v>3.5441816747326903E-2</v>
      </c>
      <c r="AJ82">
        <f t="shared" si="92"/>
        <v>16.617446047191596</v>
      </c>
      <c r="AK82">
        <f t="shared" si="93"/>
        <v>9028.815162456578</v>
      </c>
      <c r="AL82">
        <f t="shared" si="94"/>
        <v>5720.9137907758559</v>
      </c>
      <c r="AM82">
        <f t="shared" si="95"/>
        <v>7699.3511266096175</v>
      </c>
      <c r="AN82">
        <f t="shared" si="96"/>
        <v>12428.068828797361</v>
      </c>
      <c r="AO82">
        <f t="shared" si="97"/>
        <v>30963.628850934161</v>
      </c>
      <c r="AP82">
        <f t="shared" si="98"/>
        <v>10114.845704646425</v>
      </c>
      <c r="AQ82">
        <f t="shared" si="99"/>
        <v>8.7399633174013953</v>
      </c>
      <c r="AR82">
        <f t="shared" si="100"/>
        <v>0.63599521971905881</v>
      </c>
      <c r="AS82">
        <f t="shared" si="86"/>
        <v>-4.6379695970506516E-3</v>
      </c>
      <c r="AT82">
        <f t="shared" si="87"/>
        <v>99.313946391546935</v>
      </c>
      <c r="AU82">
        <f t="shared" si="88"/>
        <v>0.60560629577742131</v>
      </c>
      <c r="AV82">
        <f t="shared" si="89"/>
        <v>0.61393324644981828</v>
      </c>
      <c r="AW82">
        <f t="shared" si="90"/>
        <v>26.767126740485232</v>
      </c>
      <c r="AX82" s="10">
        <f t="shared" si="91"/>
        <v>397.11044631869777</v>
      </c>
      <c r="AY82">
        <f t="shared" si="101"/>
        <v>8.6673346985301297E-2</v>
      </c>
      <c r="AZ82">
        <f t="shared" si="102"/>
        <v>1.612761951973672</v>
      </c>
      <c r="BA82">
        <f t="shared" si="103"/>
        <v>10.340820589975248</v>
      </c>
      <c r="BB82">
        <f t="shared" si="104"/>
        <v>15.910090905912549</v>
      </c>
      <c r="BC82">
        <f t="shared" si="105"/>
        <v>0.2059283793533542</v>
      </c>
      <c r="BD82">
        <f t="shared" si="106"/>
        <v>4.210771308805146E-2</v>
      </c>
      <c r="BE82">
        <f t="shared" si="107"/>
        <v>1.9125916312850857</v>
      </c>
      <c r="BF82">
        <f t="shared" si="108"/>
        <v>3.2309402887196597</v>
      </c>
      <c r="BG82">
        <f t="shared" si="109"/>
        <v>8.0531910278930781</v>
      </c>
      <c r="BH82">
        <f t="shared" si="110"/>
        <v>1.6211700148778953E-2</v>
      </c>
      <c r="BI82">
        <f t="shared" si="111"/>
        <v>5.5083318046524558E-3</v>
      </c>
      <c r="BJ82">
        <f t="shared" si="112"/>
        <v>5.4407611252728742E-2</v>
      </c>
      <c r="BK82">
        <f t="shared" si="113"/>
        <v>2.8943555150762124</v>
      </c>
      <c r="BL82">
        <f t="shared" si="114"/>
        <v>3.8670692588647984E-3</v>
      </c>
      <c r="BM82">
        <f t="shared" si="115"/>
        <v>5.5536357218512897E-2</v>
      </c>
      <c r="BN82">
        <f t="shared" si="116"/>
        <v>2.6296458674671575E-3</v>
      </c>
      <c r="BO82" s="34">
        <f t="shared" si="84"/>
        <v>397.11044631869777</v>
      </c>
      <c r="BP82">
        <f t="shared" si="85"/>
        <v>397110.44631869777</v>
      </c>
      <c r="BQ82">
        <f t="shared" si="72"/>
        <v>50.790426084161453</v>
      </c>
    </row>
    <row r="83" spans="1:93" x14ac:dyDescent="0.2">
      <c r="A83" t="s">
        <v>163</v>
      </c>
      <c r="B83" s="4">
        <v>0.13880000000000001</v>
      </c>
      <c r="C83" s="4">
        <v>20</v>
      </c>
      <c r="D83" s="1">
        <v>0.1298276794440921</v>
      </c>
      <c r="E83" s="1">
        <v>56.761130330102475</v>
      </c>
      <c r="F83" s="1">
        <v>42.216891546616836</v>
      </c>
      <c r="G83" s="1">
        <v>60.023871668408219</v>
      </c>
      <c r="H83" s="1">
        <v>77.938429654030813</v>
      </c>
      <c r="I83" s="1">
        <v>209.72328505180158</v>
      </c>
      <c r="J83" s="1">
        <v>71.66140919113991</v>
      </c>
      <c r="K83" s="1">
        <v>3.5856315439742867E-2</v>
      </c>
      <c r="L83" s="1">
        <v>4.926899522025022</v>
      </c>
      <c r="M83" s="1">
        <v>-8.5290753503915753E-2</v>
      </c>
      <c r="N83" s="1">
        <v>408.95501344972314</v>
      </c>
      <c r="O83" s="1">
        <v>3.831637538386671</v>
      </c>
      <c r="P83" s="1">
        <v>5.691304253469597</v>
      </c>
      <c r="Q83" s="1">
        <v>180.19449746926284</v>
      </c>
      <c r="R83" s="1">
        <v>2197.1888111360413</v>
      </c>
      <c r="S83" s="1">
        <v>0.42940525480715636</v>
      </c>
      <c r="T83" s="1">
        <v>10.801331011441521</v>
      </c>
      <c r="U83" s="1">
        <v>73.537210236391545</v>
      </c>
      <c r="V83" s="1">
        <v>93.799700256461662</v>
      </c>
      <c r="W83" s="1">
        <v>1.7661566787283807</v>
      </c>
      <c r="X83" s="1">
        <v>0.31290543950599076</v>
      </c>
      <c r="Y83" s="1">
        <v>12.612902612543989</v>
      </c>
      <c r="Z83" s="1">
        <v>23.952587237050707</v>
      </c>
      <c r="AA83" s="1">
        <v>52.540796094919884</v>
      </c>
      <c r="AB83" s="1">
        <v>0.16281410695429313</v>
      </c>
      <c r="AC83" s="1">
        <v>6.6260384154177079E-2</v>
      </c>
      <c r="AD83" s="1">
        <v>0.34981939835607934</v>
      </c>
      <c r="AE83" s="1">
        <v>11.575573789157268</v>
      </c>
      <c r="AF83" s="1">
        <v>5.0105985345818498E-2</v>
      </c>
      <c r="AG83" s="1">
        <v>0.36396995272241184</v>
      </c>
      <c r="AH83" s="1">
        <v>4.1363510420881065E-2</v>
      </c>
      <c r="AJ83">
        <f t="shared" si="92"/>
        <v>17.268047149858845</v>
      </c>
      <c r="AK83">
        <f t="shared" si="93"/>
        <v>8170.0127079401054</v>
      </c>
      <c r="AL83">
        <f t="shared" si="94"/>
        <v>6078.919318602716</v>
      </c>
      <c r="AM83">
        <f t="shared" si="95"/>
        <v>8644.9336588935876</v>
      </c>
      <c r="AN83">
        <f t="shared" si="96"/>
        <v>11213.779222234592</v>
      </c>
      <c r="AO83">
        <f t="shared" si="97"/>
        <v>30196.1791404414</v>
      </c>
      <c r="AP83">
        <f t="shared" si="98"/>
        <v>10309.327823236114</v>
      </c>
      <c r="AQ83">
        <f t="shared" si="99"/>
        <v>5.1338091545353963</v>
      </c>
      <c r="AR83">
        <f t="shared" si="100"/>
        <v>0.72819806820441757</v>
      </c>
      <c r="AS83">
        <f t="shared" si="86"/>
        <v>-1.9971929680112207E-3</v>
      </c>
      <c r="AT83">
        <f t="shared" si="87"/>
        <v>56.018431850553107</v>
      </c>
      <c r="AU83">
        <f t="shared" si="88"/>
        <v>0.54665024231034254</v>
      </c>
      <c r="AV83">
        <f t="shared" si="89"/>
        <v>0.42169069205459869</v>
      </c>
      <c r="AW83">
        <f t="shared" si="90"/>
        <v>25.921591653760139</v>
      </c>
      <c r="AX83" s="10">
        <f t="shared" si="91"/>
        <v>313.82141891429688</v>
      </c>
      <c r="AY83">
        <f t="shared" si="101"/>
        <v>5.7358782399116896E-2</v>
      </c>
      <c r="AZ83">
        <f t="shared" si="102"/>
        <v>1.449027815372073</v>
      </c>
      <c r="BA83">
        <f t="shared" si="103"/>
        <v>8.6499921043998569</v>
      </c>
      <c r="BB83">
        <f t="shared" si="104"/>
        <v>12.966100955261744</v>
      </c>
      <c r="BC83">
        <f t="shared" si="105"/>
        <v>0.25011169595069277</v>
      </c>
      <c r="BD83">
        <f t="shared" si="106"/>
        <v>3.9134634089663785E-2</v>
      </c>
      <c r="BE83">
        <f t="shared" si="107"/>
        <v>1.8034158445270241</v>
      </c>
      <c r="BF83">
        <f t="shared" si="108"/>
        <v>3.391268580851742</v>
      </c>
      <c r="BG83">
        <f t="shared" si="109"/>
        <v>7.5604147566011548</v>
      </c>
      <c r="BH83">
        <f t="shared" si="110"/>
        <v>2.2332056689430908E-2</v>
      </c>
      <c r="BI83">
        <f t="shared" si="111"/>
        <v>6.2529400313586243E-3</v>
      </c>
      <c r="BJ83">
        <f t="shared" si="112"/>
        <v>4.7394675081639387E-2</v>
      </c>
      <c r="BK83">
        <f t="shared" si="113"/>
        <v>1.6315757796085855</v>
      </c>
      <c r="BL83">
        <f t="shared" si="114"/>
        <v>4.6909371619763369E-3</v>
      </c>
      <c r="BM83">
        <f t="shared" si="115"/>
        <v>4.4881178987141786E-2</v>
      </c>
      <c r="BN83">
        <f t="shared" si="116"/>
        <v>3.2764090772343856E-3</v>
      </c>
      <c r="BO83" s="34">
        <f t="shared" si="84"/>
        <v>313.82141891429688</v>
      </c>
      <c r="BP83">
        <f t="shared" si="85"/>
        <v>313821.4189142969</v>
      </c>
      <c r="BQ83">
        <f t="shared" si="72"/>
        <v>43.558412945304411</v>
      </c>
      <c r="BT83" s="49" t="s">
        <v>326</v>
      </c>
      <c r="BU83" s="49"/>
      <c r="BV83" s="49"/>
      <c r="BW83" s="50"/>
      <c r="BX83" s="50"/>
      <c r="BY83" s="50"/>
      <c r="CB83" s="49" t="s">
        <v>317</v>
      </c>
      <c r="CC83" s="49"/>
      <c r="CD83" s="49"/>
      <c r="CE83" s="50"/>
      <c r="CF83" s="50"/>
      <c r="CG83" s="50"/>
    </row>
    <row r="84" spans="1:93" x14ac:dyDescent="0.2">
      <c r="A84" t="s">
        <v>164</v>
      </c>
      <c r="B84" s="4">
        <v>0.1691</v>
      </c>
      <c r="C84" s="4">
        <v>20</v>
      </c>
      <c r="D84" s="1">
        <v>0.16890529031125187</v>
      </c>
      <c r="E84" s="1">
        <v>67.266020063866051</v>
      </c>
      <c r="F84" s="1">
        <v>49.196283758691528</v>
      </c>
      <c r="G84" s="1">
        <v>84.939322710422729</v>
      </c>
      <c r="H84" s="1">
        <v>113.71310538921006</v>
      </c>
      <c r="I84" s="1">
        <v>278.16369396886859</v>
      </c>
      <c r="J84" s="1">
        <v>116.10273931819421</v>
      </c>
      <c r="K84" s="1">
        <v>3.607173762226059E-2</v>
      </c>
      <c r="L84" s="1">
        <v>5.2892456558551393</v>
      </c>
      <c r="M84" s="1">
        <v>-0.10098268920381616</v>
      </c>
      <c r="N84" s="1">
        <v>303.23149534158739</v>
      </c>
      <c r="O84" s="1">
        <v>4.8467793206323249</v>
      </c>
      <c r="P84" s="1">
        <v>4.8021176479289727</v>
      </c>
      <c r="Q84" s="1">
        <v>240.19055728555759</v>
      </c>
      <c r="R84" s="1">
        <v>2679.544545862223</v>
      </c>
      <c r="S84" s="1">
        <v>0.3759774822248711</v>
      </c>
      <c r="T84" s="1">
        <v>10.946555651002734</v>
      </c>
      <c r="U84" s="1">
        <v>88.563195667171513</v>
      </c>
      <c r="V84" s="1">
        <v>129.27666047736065</v>
      </c>
      <c r="W84" s="1">
        <v>2.2406470224680031</v>
      </c>
      <c r="X84" s="1">
        <v>0.29909711175801135</v>
      </c>
      <c r="Y84" s="1">
        <v>14.501692311318676</v>
      </c>
      <c r="Z84" s="1">
        <v>34.582697501339076</v>
      </c>
      <c r="AA84" s="1">
        <v>74.309509655913644</v>
      </c>
      <c r="AB84" s="1">
        <v>0.20297071741295492</v>
      </c>
      <c r="AC84" s="1">
        <v>5.8452058119211669E-2</v>
      </c>
      <c r="AD84" s="1">
        <v>0.29350382843371747</v>
      </c>
      <c r="AE84" s="1">
        <v>8.74738076753437</v>
      </c>
      <c r="AF84" s="1">
        <v>4.8920076813313083E-2</v>
      </c>
      <c r="AG84" s="1">
        <v>0.53152081628941439</v>
      </c>
      <c r="AH84" s="1">
        <v>3.8930605676128924E-2</v>
      </c>
      <c r="AJ84">
        <f t="shared" si="92"/>
        <v>18.79572537991486</v>
      </c>
      <c r="AK84">
        <f t="shared" si="93"/>
        <v>7948.5248878613729</v>
      </c>
      <c r="AL84">
        <f t="shared" si="94"/>
        <v>5815.1498856508033</v>
      </c>
      <c r="AM84">
        <f t="shared" si="95"/>
        <v>10042.731003516974</v>
      </c>
      <c r="AN84">
        <f t="shared" si="96"/>
        <v>13435.636136899742</v>
      </c>
      <c r="AO84">
        <f t="shared" si="97"/>
        <v>32880.176481576622</v>
      </c>
      <c r="AP84">
        <f t="shared" si="98"/>
        <v>13718.280924933522</v>
      </c>
      <c r="AQ84">
        <f t="shared" si="99"/>
        <v>4.2393918054397846</v>
      </c>
      <c r="AR84">
        <f t="shared" si="100"/>
        <v>0.64057252834639578</v>
      </c>
      <c r="AS84">
        <f t="shared" si="86"/>
        <v>-3.4952637371848936E-3</v>
      </c>
      <c r="AT84">
        <f t="shared" si="87"/>
        <v>33.476569950881469</v>
      </c>
      <c r="AU84">
        <f t="shared" si="88"/>
        <v>0.56876339016906352</v>
      </c>
      <c r="AV84">
        <f t="shared" si="89"/>
        <v>0.24096354787915913</v>
      </c>
      <c r="AW84">
        <f t="shared" si="90"/>
        <v>28.372786031152</v>
      </c>
      <c r="AX84" s="10">
        <f t="shared" si="91"/>
        <v>314.63943015865192</v>
      </c>
      <c r="AY84">
        <f t="shared" si="101"/>
        <v>4.0761936992026737E-2</v>
      </c>
      <c r="AZ84">
        <f t="shared" si="102"/>
        <v>1.2065615231512006</v>
      </c>
      <c r="BA84">
        <f t="shared" si="103"/>
        <v>8.8772242028758122</v>
      </c>
      <c r="BB84">
        <f t="shared" si="104"/>
        <v>14.838758231864636</v>
      </c>
      <c r="BC84">
        <f t="shared" si="105"/>
        <v>0.26141519972057131</v>
      </c>
      <c r="BD84">
        <f t="shared" si="106"/>
        <v>3.0489181884599328E-2</v>
      </c>
      <c r="BE84">
        <f t="shared" si="107"/>
        <v>1.7036659562143388</v>
      </c>
      <c r="BF84">
        <f t="shared" si="108"/>
        <v>4.0408650757421007</v>
      </c>
      <c r="BG84">
        <f t="shared" si="109"/>
        <v>8.7803656974341528</v>
      </c>
      <c r="BH84">
        <f t="shared" si="110"/>
        <v>2.3079962611864256E-2</v>
      </c>
      <c r="BI84">
        <f t="shared" si="111"/>
        <v>4.2089979636503192E-3</v>
      </c>
      <c r="BJ84">
        <f t="shared" si="112"/>
        <v>3.2241688367145534E-2</v>
      </c>
      <c r="BK84">
        <f t="shared" si="113"/>
        <v>1.00472417372687</v>
      </c>
      <c r="BL84">
        <f t="shared" si="114"/>
        <v>3.7101354667782816E-3</v>
      </c>
      <c r="BM84">
        <f t="shared" si="115"/>
        <v>5.66559722930534E-2</v>
      </c>
      <c r="BN84">
        <f t="shared" si="116"/>
        <v>2.4015818156421635E-3</v>
      </c>
      <c r="BO84" s="34">
        <f t="shared" si="84"/>
        <v>314.63943015865192</v>
      </c>
      <c r="BP84">
        <f t="shared" si="85"/>
        <v>314639.4301586519</v>
      </c>
      <c r="BQ84">
        <f t="shared" si="72"/>
        <v>53.205527639828034</v>
      </c>
      <c r="BS84" s="28" t="s">
        <v>322</v>
      </c>
      <c r="BT84" s="28" t="s">
        <v>324</v>
      </c>
      <c r="BU84" s="28" t="s">
        <v>321</v>
      </c>
      <c r="BV84" s="28" t="s">
        <v>323</v>
      </c>
      <c r="BW84" s="28" t="s">
        <v>327</v>
      </c>
      <c r="BX84" s="28" t="s">
        <v>328</v>
      </c>
      <c r="BY84" s="28" t="s">
        <v>329</v>
      </c>
      <c r="CA84" s="28" t="s">
        <v>322</v>
      </c>
      <c r="CB84" s="28" t="s">
        <v>324</v>
      </c>
      <c r="CC84" s="28" t="s">
        <v>321</v>
      </c>
      <c r="CD84" s="28" t="s">
        <v>323</v>
      </c>
      <c r="CE84" s="28" t="s">
        <v>327</v>
      </c>
      <c r="CF84" s="28" t="s">
        <v>328</v>
      </c>
      <c r="CG84" s="28" t="s">
        <v>329</v>
      </c>
    </row>
    <row r="85" spans="1:93" x14ac:dyDescent="0.2">
      <c r="A85" t="s">
        <v>165</v>
      </c>
      <c r="B85" s="4">
        <v>0.12640000000000001</v>
      </c>
      <c r="C85" s="4">
        <v>20</v>
      </c>
      <c r="D85" s="1">
        <v>0.11293736624286554</v>
      </c>
      <c r="E85" s="1">
        <v>69.683272227798071</v>
      </c>
      <c r="F85" s="1">
        <v>41.659634261547126</v>
      </c>
      <c r="G85" s="1">
        <v>73.803934500972758</v>
      </c>
      <c r="H85" s="1">
        <v>70.225066367503018</v>
      </c>
      <c r="I85" s="1">
        <v>221.3881875186695</v>
      </c>
      <c r="J85" s="1">
        <v>92.807014879443827</v>
      </c>
      <c r="K85" s="1">
        <v>4.471744315331555E-2</v>
      </c>
      <c r="L85" s="1">
        <v>4.4336815241820959</v>
      </c>
      <c r="M85" s="1">
        <v>4.7460773812444762E-2</v>
      </c>
      <c r="N85" s="1">
        <v>421.35774719055763</v>
      </c>
      <c r="O85" s="1">
        <v>4.3528438838268704</v>
      </c>
      <c r="P85" s="1">
        <v>5.3261357151909152</v>
      </c>
      <c r="Q85" s="1">
        <v>235.74352676688949</v>
      </c>
      <c r="R85" s="1">
        <v>2087.3425446594406</v>
      </c>
      <c r="S85" s="1">
        <v>0.46196445444815398</v>
      </c>
      <c r="T85" s="1">
        <v>11.223491371224803</v>
      </c>
      <c r="U85" s="1">
        <v>79.38816365062867</v>
      </c>
      <c r="V85" s="1">
        <v>134.51472905812997</v>
      </c>
      <c r="W85" s="1">
        <v>2.1227098608144743</v>
      </c>
      <c r="X85" s="1">
        <v>0.2950203550141694</v>
      </c>
      <c r="Y85" s="1">
        <v>12.948174342135097</v>
      </c>
      <c r="Z85" s="1">
        <v>25.307642682306366</v>
      </c>
      <c r="AA85" s="1">
        <v>49.476900048917585</v>
      </c>
      <c r="AB85" s="1">
        <v>0.17552953536584845</v>
      </c>
      <c r="AC85" s="1">
        <v>6.8169011096217341E-2</v>
      </c>
      <c r="AD85" s="1">
        <v>0.27371030677666719</v>
      </c>
      <c r="AE85" s="1">
        <v>13.732908670808149</v>
      </c>
      <c r="AF85" s="1">
        <v>4.7699944138033148E-2</v>
      </c>
      <c r="AG85" s="1">
        <v>0.49879113429657779</v>
      </c>
      <c r="AH85" s="1">
        <v>3.2499522261626272E-2</v>
      </c>
      <c r="AJ85">
        <f t="shared" si="92"/>
        <v>16.28954652196105</v>
      </c>
      <c r="AK85">
        <f t="shared" si="93"/>
        <v>11016.144001708848</v>
      </c>
      <c r="AL85">
        <f t="shared" si="94"/>
        <v>6587.0953775368889</v>
      </c>
      <c r="AM85">
        <f t="shared" si="95"/>
        <v>11673.402282481968</v>
      </c>
      <c r="AN85">
        <f t="shared" si="96"/>
        <v>11093.396284142449</v>
      </c>
      <c r="AO85">
        <f t="shared" si="97"/>
        <v>35004.17495277393</v>
      </c>
      <c r="AP85">
        <f t="shared" si="98"/>
        <v>14666.509617335845</v>
      </c>
      <c r="AQ85">
        <f t="shared" si="99"/>
        <v>7.0395195009570148</v>
      </c>
      <c r="AR85">
        <f t="shared" si="100"/>
        <v>0.72159439802147651</v>
      </c>
      <c r="AS85">
        <f t="shared" si="86"/>
        <v>1.8811868373158645E-2</v>
      </c>
      <c r="AT85">
        <f t="shared" si="87"/>
        <v>63.476368794884962</v>
      </c>
      <c r="AU85">
        <f t="shared" si="88"/>
        <v>0.68274668149904683</v>
      </c>
      <c r="AV85">
        <f t="shared" si="89"/>
        <v>0.40527925072472032</v>
      </c>
      <c r="AW85">
        <f t="shared" si="90"/>
        <v>37.253935977012972</v>
      </c>
      <c r="AX85" s="10">
        <f t="shared" si="91"/>
        <v>327.22695898554105</v>
      </c>
      <c r="AY85">
        <f t="shared" si="101"/>
        <v>6.8137523653618498E-2</v>
      </c>
      <c r="AZ85">
        <f t="shared" si="102"/>
        <v>1.6579768035546629</v>
      </c>
      <c r="BA85">
        <f t="shared" si="103"/>
        <v>10.424351047274072</v>
      </c>
      <c r="BB85">
        <f t="shared" si="104"/>
        <v>20.680343264427975</v>
      </c>
      <c r="BC85">
        <f t="shared" si="105"/>
        <v>0.33106461265568055</v>
      </c>
      <c r="BD85">
        <f t="shared" si="106"/>
        <v>4.0143872799121093E-2</v>
      </c>
      <c r="BE85">
        <f t="shared" si="107"/>
        <v>2.033382545982382</v>
      </c>
      <c r="BF85">
        <f t="shared" si="108"/>
        <v>3.9383638285390425</v>
      </c>
      <c r="BG85">
        <f t="shared" si="109"/>
        <v>7.8173073362040677</v>
      </c>
      <c r="BH85">
        <f t="shared" si="110"/>
        <v>2.6534794594336358E-2</v>
      </c>
      <c r="BI85">
        <f t="shared" si="111"/>
        <v>7.1683592974159981E-3</v>
      </c>
      <c r="BJ85">
        <f t="shared" si="112"/>
        <v>4.0001574918855254E-2</v>
      </c>
      <c r="BK85">
        <f t="shared" si="113"/>
        <v>2.1329858848314021</v>
      </c>
      <c r="BL85">
        <f t="shared" si="114"/>
        <v>4.7704213127105115E-3</v>
      </c>
      <c r="BM85">
        <f t="shared" si="115"/>
        <v>7.0616544896349664E-2</v>
      </c>
      <c r="BN85">
        <f t="shared" si="116"/>
        <v>2.1952991830303547E-3</v>
      </c>
      <c r="BO85" s="34">
        <f t="shared" si="84"/>
        <v>327.22695898554105</v>
      </c>
      <c r="BP85">
        <f t="shared" si="85"/>
        <v>327226.95898554107</v>
      </c>
      <c r="BQ85">
        <f t="shared" si="72"/>
        <v>41.361487615772397</v>
      </c>
      <c r="BS85">
        <v>0</v>
      </c>
      <c r="BT85">
        <f>CP39</f>
        <v>10.531414013461294</v>
      </c>
      <c r="BU85">
        <f>BV39</f>
        <v>12.064558268104564</v>
      </c>
      <c r="BV85">
        <f>CF39</f>
        <v>11.203601776163941</v>
      </c>
      <c r="BW85">
        <f>CR39</f>
        <v>0.54553388727360641</v>
      </c>
      <c r="BX85">
        <f>BX39</f>
        <v>12.108984379669389</v>
      </c>
      <c r="BY85">
        <f>CH39</f>
        <v>0.83568218127624116</v>
      </c>
      <c r="CA85">
        <v>0</v>
      </c>
      <c r="CB85">
        <f>CS39</f>
        <v>21.306968089815605</v>
      </c>
      <c r="CC85">
        <f>BY39</f>
        <v>39.47861606413715</v>
      </c>
      <c r="CD85">
        <f>CI39</f>
        <v>25.697247037404765</v>
      </c>
      <c r="CE85">
        <f>CU39</f>
        <v>2.311297151613867</v>
      </c>
      <c r="CF85">
        <f>CA39</f>
        <v>12.108984379669389</v>
      </c>
      <c r="CG85">
        <f>CK39</f>
        <v>2.0704322840035636</v>
      </c>
    </row>
    <row r="86" spans="1:93" x14ac:dyDescent="0.2">
      <c r="A86" t="s">
        <v>166</v>
      </c>
      <c r="B86" s="4">
        <v>0.17069999999999999</v>
      </c>
      <c r="C86" s="4">
        <v>20</v>
      </c>
      <c r="D86" s="1">
        <v>0.16897677413401505</v>
      </c>
      <c r="E86" s="1">
        <v>37.218454897580187</v>
      </c>
      <c r="F86" s="1">
        <v>42.228572263997933</v>
      </c>
      <c r="G86" s="1">
        <v>61.320470300416311</v>
      </c>
      <c r="H86" s="1">
        <v>76.543473296355259</v>
      </c>
      <c r="I86" s="1">
        <v>196.158577112073</v>
      </c>
      <c r="J86" s="1">
        <v>104.89143379658042</v>
      </c>
      <c r="K86" s="1">
        <v>3.1915189894504252E-2</v>
      </c>
      <c r="L86" s="1">
        <v>2.6803026908698877</v>
      </c>
      <c r="M86" s="1">
        <v>-0.10121799925348597</v>
      </c>
      <c r="N86" s="1">
        <v>223.38177537951296</v>
      </c>
      <c r="O86" s="1">
        <v>5.0706594035753279</v>
      </c>
      <c r="P86" s="1">
        <v>5.6354254167599453</v>
      </c>
      <c r="Q86" s="1">
        <v>180.83179469568447</v>
      </c>
      <c r="R86" s="1">
        <v>2842.5850709821739</v>
      </c>
      <c r="S86" s="1">
        <v>0.26700289596344706</v>
      </c>
      <c r="T86" s="1">
        <v>6.4273294462258432</v>
      </c>
      <c r="U86" s="1">
        <v>99.64707805704542</v>
      </c>
      <c r="V86" s="1">
        <v>120.26157069651981</v>
      </c>
      <c r="W86" s="1">
        <v>1.9541255648496068</v>
      </c>
      <c r="X86" s="1">
        <v>0.23953723079749528</v>
      </c>
      <c r="Y86" s="1">
        <v>8.8893702102265291</v>
      </c>
      <c r="Z86" s="1">
        <v>33.350425253802918</v>
      </c>
      <c r="AA86" s="1">
        <v>62.870643815356935</v>
      </c>
      <c r="AB86" s="1">
        <v>0.12613044170417526</v>
      </c>
      <c r="AC86" s="1">
        <v>4.563967773824331E-2</v>
      </c>
      <c r="AD86" s="1">
        <v>0.19372288333548496</v>
      </c>
      <c r="AE86" s="1">
        <v>7.8113065412698246</v>
      </c>
      <c r="AF86" s="1">
        <v>4.2131863866207972E-2</v>
      </c>
      <c r="AG86" s="1">
        <v>0.50992541277982006</v>
      </c>
      <c r="AH86" s="1">
        <v>3.6652177241387356E-2</v>
      </c>
      <c r="AJ86">
        <f t="shared" si="92"/>
        <v>18.627925238423355</v>
      </c>
      <c r="AK86">
        <f t="shared" si="93"/>
        <v>4353.5105753464613</v>
      </c>
      <c r="AL86">
        <f t="shared" si="94"/>
        <v>4944.2742575845286</v>
      </c>
      <c r="AM86">
        <f t="shared" si="95"/>
        <v>7181.3050058265499</v>
      </c>
      <c r="AN86">
        <f t="shared" si="96"/>
        <v>8954.7359630500923</v>
      </c>
      <c r="AO86">
        <f t="shared" si="97"/>
        <v>22963.886970701205</v>
      </c>
      <c r="AP86">
        <f t="shared" si="98"/>
        <v>12276.128845776115</v>
      </c>
      <c r="AQ86">
        <f t="shared" si="99"/>
        <v>3.7126549487096709</v>
      </c>
      <c r="AR86">
        <f t="shared" si="100"/>
        <v>0.3288925321831897</v>
      </c>
      <c r="AS86">
        <f t="shared" si="86"/>
        <v>-3.490072050095851E-3</v>
      </c>
      <c r="AT86">
        <f t="shared" si="87"/>
        <v>23.807226593160909</v>
      </c>
      <c r="AU86">
        <f t="shared" si="88"/>
        <v>0.58966309863180255</v>
      </c>
      <c r="AV86">
        <f t="shared" si="89"/>
        <v>0.33633914073219251</v>
      </c>
      <c r="AW86">
        <f t="shared" si="90"/>
        <v>21.152096462040657</v>
      </c>
      <c r="AX86" s="10">
        <f t="shared" si="91"/>
        <v>330.79284207514394</v>
      </c>
      <c r="AY86">
        <f t="shared" si="101"/>
        <v>2.7611902871255072E-2</v>
      </c>
      <c r="AZ86">
        <f t="shared" si="102"/>
        <v>0.66575881352858945</v>
      </c>
      <c r="BA86">
        <f t="shared" si="103"/>
        <v>10.092655304650133</v>
      </c>
      <c r="BB86">
        <f t="shared" si="104"/>
        <v>13.643422503758016</v>
      </c>
      <c r="BC86">
        <f t="shared" si="105"/>
        <v>0.22539473415571573</v>
      </c>
      <c r="BD86">
        <f t="shared" si="106"/>
        <v>2.3225091022117311E-2</v>
      </c>
      <c r="BE86">
        <f t="shared" si="107"/>
        <v>1.0301316413239703</v>
      </c>
      <c r="BF86">
        <f t="shared" si="108"/>
        <v>3.8586106582147983</v>
      </c>
      <c r="BG86">
        <f t="shared" si="109"/>
        <v>7.3578355162564808</v>
      </c>
      <c r="BH86">
        <f t="shared" si="110"/>
        <v>1.3860668796078807E-2</v>
      </c>
      <c r="BI86">
        <f t="shared" si="111"/>
        <v>2.6683886820966706E-3</v>
      </c>
      <c r="BJ86">
        <f t="shared" si="112"/>
        <v>2.0248685418392854E-2</v>
      </c>
      <c r="BK86">
        <f t="shared" si="113"/>
        <v>0.88563194640845211</v>
      </c>
      <c r="BL86">
        <f t="shared" si="114"/>
        <v>2.8800213736971604E-3</v>
      </c>
      <c r="BM86">
        <f t="shared" si="115"/>
        <v>5.3594709106991469E-2</v>
      </c>
      <c r="BN86">
        <f t="shared" si="116"/>
        <v>2.1121201893981169E-3</v>
      </c>
      <c r="BO86" s="34">
        <f t="shared" si="84"/>
        <v>330.79284207514394</v>
      </c>
      <c r="BP86">
        <f t="shared" si="85"/>
        <v>330792.84207514394</v>
      </c>
      <c r="BQ86">
        <f>(B86*BP86)/1000</f>
        <v>56.466338142227066</v>
      </c>
      <c r="BS86">
        <v>1</v>
      </c>
      <c r="BT86">
        <f>CP42</f>
        <v>13.931692629723685</v>
      </c>
      <c r="BU86">
        <f>BV43</f>
        <v>12.880676062000427</v>
      </c>
      <c r="BV86">
        <f>CF43</f>
        <v>11.749349086587685</v>
      </c>
      <c r="BW86">
        <f>CR42</f>
        <v>0.93870034361383914</v>
      </c>
      <c r="BX86">
        <f>BX43</f>
        <v>0.96825731044998486</v>
      </c>
      <c r="BY86">
        <f>CH43</f>
        <v>0.93010376241588022</v>
      </c>
      <c r="CA86">
        <v>1</v>
      </c>
      <c r="CB86">
        <f>CS41</f>
        <v>30.25697905227214</v>
      </c>
      <c r="CC86">
        <f>BY43</f>
        <v>30.252408540698969</v>
      </c>
      <c r="CD86">
        <f>CI41</f>
        <v>38.411859943502073</v>
      </c>
      <c r="CE86">
        <f>CU41</f>
        <v>7.1660067281994158</v>
      </c>
      <c r="CF86">
        <f>CA43</f>
        <v>2.379125288941693</v>
      </c>
      <c r="CG86">
        <f>CK43</f>
        <v>6.632253482288907</v>
      </c>
    </row>
    <row r="87" spans="1:93" x14ac:dyDescent="0.2">
      <c r="A87" t="s">
        <v>167</v>
      </c>
      <c r="B87" s="4">
        <v>0.14680000000000001</v>
      </c>
      <c r="C87" s="4">
        <v>20</v>
      </c>
      <c r="D87" s="1">
        <v>0.14356933323500434</v>
      </c>
      <c r="E87" s="1">
        <v>33.481474700949548</v>
      </c>
      <c r="F87" s="1">
        <v>31.693663412734153</v>
      </c>
      <c r="G87" s="1">
        <v>60.092926276095518</v>
      </c>
      <c r="H87" s="1">
        <v>62.250759037340174</v>
      </c>
      <c r="I87" s="1">
        <v>175.90608727657207</v>
      </c>
      <c r="J87" s="1">
        <v>87.529290025853356</v>
      </c>
      <c r="K87" s="1">
        <v>3.287297950187807E-2</v>
      </c>
      <c r="L87" s="1">
        <v>1.9923829288714887</v>
      </c>
      <c r="M87" s="1">
        <v>-4.3162127858902687E-2</v>
      </c>
      <c r="N87" s="1">
        <v>316.40312272509414</v>
      </c>
      <c r="O87" s="1">
        <v>4.2719754415371085</v>
      </c>
      <c r="P87" s="1">
        <v>4.4023748156074296</v>
      </c>
      <c r="Q87" s="1">
        <v>192.74619691649778</v>
      </c>
      <c r="R87" s="1">
        <v>2243.1480232511731</v>
      </c>
      <c r="S87" s="1">
        <v>0.26302036782596377</v>
      </c>
      <c r="T87" s="1">
        <v>2.3130651576807391</v>
      </c>
      <c r="U87" s="1">
        <v>87.236099046150912</v>
      </c>
      <c r="V87" s="1">
        <v>102.79476618518017</v>
      </c>
      <c r="W87" s="1">
        <v>2.2835693631273739</v>
      </c>
      <c r="X87" s="1">
        <v>0.21886128140257807</v>
      </c>
      <c r="Y87" s="1">
        <v>9.4072970684683703</v>
      </c>
      <c r="Z87" s="1">
        <v>28.410327948033537</v>
      </c>
      <c r="AA87" s="1">
        <v>47.032259363080009</v>
      </c>
      <c r="AB87" s="1">
        <v>0.10463884154929617</v>
      </c>
      <c r="AC87" s="1">
        <v>3.2379141027780105E-2</v>
      </c>
      <c r="AD87" s="1">
        <v>0.22063070652569153</v>
      </c>
      <c r="AE87" s="1">
        <v>9.8098322170698928</v>
      </c>
      <c r="AF87" s="1">
        <v>4.0147664796936135E-2</v>
      </c>
      <c r="AG87" s="1">
        <v>0.34176547107962857</v>
      </c>
      <c r="AH87" s="1">
        <v>3.0305769311603156E-2</v>
      </c>
      <c r="AJ87">
        <f t="shared" si="92"/>
        <v>18.199169075058936</v>
      </c>
      <c r="AK87">
        <f t="shared" si="93"/>
        <v>4553.16519944842</v>
      </c>
      <c r="AL87">
        <f t="shared" si="94"/>
        <v>4313.9607543896682</v>
      </c>
      <c r="AM87">
        <f t="shared" si="95"/>
        <v>8183.228092698746</v>
      </c>
      <c r="AN87">
        <f t="shared" si="96"/>
        <v>8465.3892623456995</v>
      </c>
      <c r="AO87">
        <f t="shared" si="97"/>
        <v>23943.363141612237</v>
      </c>
      <c r="AP87">
        <f t="shared" si="98"/>
        <v>11909.348219069765</v>
      </c>
      <c r="AQ87">
        <f t="shared" si="99"/>
        <v>4.4475885006281812</v>
      </c>
      <c r="AR87">
        <f t="shared" si="100"/>
        <v>0.28871634879906333</v>
      </c>
      <c r="AS87">
        <f t="shared" si="86"/>
        <v>3.8512406603562932E-3</v>
      </c>
      <c r="AT87">
        <f t="shared" si="87"/>
        <v>40.356406855341895</v>
      </c>
      <c r="AU87">
        <f t="shared" si="88"/>
        <v>0.57685157830847622</v>
      </c>
      <c r="AV87">
        <f t="shared" si="89"/>
        <v>0.2231068072202653</v>
      </c>
      <c r="AW87">
        <f t="shared" si="90"/>
        <v>26.219011651816114</v>
      </c>
      <c r="AX87" s="10">
        <f t="shared" si="91"/>
        <v>302.98090727252747</v>
      </c>
      <c r="AY87">
        <f t="shared" si="101"/>
        <v>3.1564722461672849E-2</v>
      </c>
      <c r="AZ87">
        <f t="shared" si="102"/>
        <v>0.21362223227812077</v>
      </c>
      <c r="BA87">
        <f t="shared" si="103"/>
        <v>10.044936514209043</v>
      </c>
      <c r="BB87">
        <f t="shared" si="104"/>
        <v>13.484987269514304</v>
      </c>
      <c r="BC87">
        <f t="shared" si="105"/>
        <v>0.30697382211128077</v>
      </c>
      <c r="BD87">
        <f t="shared" si="106"/>
        <v>2.4189400882677663E-2</v>
      </c>
      <c r="BE87">
        <f t="shared" si="107"/>
        <v>1.2684060513544861</v>
      </c>
      <c r="BF87">
        <f t="shared" si="108"/>
        <v>3.8137799267157928</v>
      </c>
      <c r="BG87">
        <f t="shared" si="109"/>
        <v>6.3979212096692279</v>
      </c>
      <c r="BH87">
        <f t="shared" si="110"/>
        <v>1.3189265397772961E-2</v>
      </c>
      <c r="BI87">
        <f t="shared" si="111"/>
        <v>1.2962071786419452E-3</v>
      </c>
      <c r="BJ87">
        <f t="shared" si="112"/>
        <v>2.7211219786946805E-2</v>
      </c>
      <c r="BK87">
        <f t="shared" si="113"/>
        <v>1.3020973213073852</v>
      </c>
      <c r="BL87">
        <f t="shared" si="114"/>
        <v>3.0785808385876598E-3</v>
      </c>
      <c r="BM87">
        <f t="shared" si="115"/>
        <v>3.9410204431604999E-2</v>
      </c>
      <c r="BN87">
        <f t="shared" si="116"/>
        <v>1.5913539355216248E-3</v>
      </c>
      <c r="BO87" s="34">
        <f t="shared" si="84"/>
        <v>302.98090727252747</v>
      </c>
      <c r="BP87">
        <f t="shared" si="85"/>
        <v>302980.90727252746</v>
      </c>
      <c r="BQ87">
        <f t="shared" si="72"/>
        <v>44.477597187607032</v>
      </c>
      <c r="BS87">
        <v>2</v>
      </c>
      <c r="BT87">
        <f>CP45</f>
        <v>11.06532578354574</v>
      </c>
      <c r="BU87">
        <f>BV45</f>
        <v>13.494970232066931</v>
      </c>
      <c r="BV87">
        <f>CF45</f>
        <v>12.307672463613349</v>
      </c>
      <c r="BW87">
        <f>CR45</f>
        <v>1.052568160841189</v>
      </c>
      <c r="BX87">
        <f>BX45</f>
        <v>0.55294541199448866</v>
      </c>
      <c r="BY87">
        <f>CH45</f>
        <v>0.96091836094263605</v>
      </c>
      <c r="CA87">
        <v>2</v>
      </c>
      <c r="CB87">
        <f>CS45</f>
        <v>23.186066771188308</v>
      </c>
      <c r="CC87">
        <f>BY45</f>
        <v>37.585669147997613</v>
      </c>
      <c r="CD87">
        <f>CI45</f>
        <v>46.19402951339876</v>
      </c>
      <c r="CE87">
        <f>CU45</f>
        <v>4.3250814683250773</v>
      </c>
      <c r="CF87">
        <f>CA45</f>
        <v>6.4176687251913478</v>
      </c>
      <c r="CG87">
        <f>CK45</f>
        <v>1.4701411749599118</v>
      </c>
    </row>
    <row r="88" spans="1:93" x14ac:dyDescent="0.2">
      <c r="A88" t="s">
        <v>168</v>
      </c>
      <c r="B88" s="4">
        <v>0.1208</v>
      </c>
      <c r="C88" s="4">
        <v>20</v>
      </c>
      <c r="D88" s="1">
        <v>0.11738174310493033</v>
      </c>
      <c r="E88" s="1">
        <v>25.7695497942622</v>
      </c>
      <c r="F88" s="1">
        <v>26.780942881188803</v>
      </c>
      <c r="G88" s="1">
        <v>38.26261864260497</v>
      </c>
      <c r="H88" s="1">
        <v>54.771487027184982</v>
      </c>
      <c r="I88" s="1">
        <v>125.4244414396084</v>
      </c>
      <c r="J88" s="1">
        <v>66.558386149045504</v>
      </c>
      <c r="K88" s="1">
        <v>3.265036408142976E-2</v>
      </c>
      <c r="L88" s="1">
        <v>1.9996363641782651</v>
      </c>
      <c r="M88" s="1">
        <v>-0.15986383017190531</v>
      </c>
      <c r="N88" s="1">
        <v>322.33204880333489</v>
      </c>
      <c r="O88" s="1">
        <v>4.2527905188864308</v>
      </c>
      <c r="P88" s="1">
        <v>3.3516947851417971</v>
      </c>
      <c r="Q88" s="1">
        <v>125.02432673959943</v>
      </c>
      <c r="R88" s="1">
        <v>2379.507762037711</v>
      </c>
      <c r="S88" s="1">
        <v>0.27329247620200353</v>
      </c>
      <c r="T88" s="1">
        <v>1.9616554288429982</v>
      </c>
      <c r="U88" s="1">
        <v>84.774152034421576</v>
      </c>
      <c r="V88" s="1">
        <v>81.158565474075999</v>
      </c>
      <c r="W88" s="1">
        <v>1.9592456442514612</v>
      </c>
      <c r="X88" s="1">
        <v>0.17202053512368684</v>
      </c>
      <c r="Y88" s="1">
        <v>7.3005837798050495</v>
      </c>
      <c r="Z88" s="1">
        <v>24.029698397738006</v>
      </c>
      <c r="AA88" s="1">
        <v>40.323301793127811</v>
      </c>
      <c r="AB88" s="1">
        <v>0.12817149113487111</v>
      </c>
      <c r="AC88" s="1">
        <v>3.0062499924409854E-2</v>
      </c>
      <c r="AD88" s="1">
        <v>0.12104665554347835</v>
      </c>
      <c r="AE88" s="1">
        <v>10.821273729863766</v>
      </c>
      <c r="AF88" s="1">
        <v>3.7648521528703099E-2</v>
      </c>
      <c r="AG88" s="1">
        <v>0.41840356493788866</v>
      </c>
      <c r="AH88" s="1">
        <v>3.2011259788380014E-2</v>
      </c>
      <c r="AJ88">
        <f t="shared" si="92"/>
        <v>17.780515046499772</v>
      </c>
      <c r="AK88">
        <f t="shared" si="93"/>
        <v>4256.342327361599</v>
      </c>
      <c r="AL88">
        <f t="shared" si="94"/>
        <v>4429.0979148468232</v>
      </c>
      <c r="AM88">
        <f t="shared" si="95"/>
        <v>6330.2295640593138</v>
      </c>
      <c r="AN88">
        <f t="shared" si="96"/>
        <v>9049.1200621626231</v>
      </c>
      <c r="AO88">
        <f t="shared" si="97"/>
        <v>20738.847619614262</v>
      </c>
      <c r="AP88">
        <f t="shared" si="98"/>
        <v>11000.61457800732</v>
      </c>
      <c r="AQ88">
        <f t="shared" si="99"/>
        <v>5.3679940685699581</v>
      </c>
      <c r="AR88">
        <f t="shared" si="100"/>
        <v>0.35205818468408967</v>
      </c>
      <c r="AS88">
        <f t="shared" si="86"/>
        <v>-1.4641323818872089E-2</v>
      </c>
      <c r="AT88">
        <f t="shared" si="87"/>
        <v>50.02399874113415</v>
      </c>
      <c r="AU88">
        <f t="shared" si="88"/>
        <v>0.69783206326714198</v>
      </c>
      <c r="AV88">
        <f t="shared" si="89"/>
        <v>9.717283684289979E-2</v>
      </c>
      <c r="AW88">
        <f t="shared" si="90"/>
        <v>20.649946249574821</v>
      </c>
      <c r="AX88" s="10">
        <f t="shared" si="91"/>
        <v>390.76814539186921</v>
      </c>
      <c r="AY88">
        <f t="shared" si="101"/>
        <v>4.0059134312039481E-2</v>
      </c>
      <c r="AZ88">
        <f t="shared" si="102"/>
        <v>0.20142010862312346</v>
      </c>
      <c r="BA88">
        <f t="shared" si="103"/>
        <v>11.799319040159775</v>
      </c>
      <c r="BB88">
        <f t="shared" si="104"/>
        <v>12.805232756147491</v>
      </c>
      <c r="BC88">
        <f t="shared" si="105"/>
        <v>0.31934836679153772</v>
      </c>
      <c r="BD88">
        <f t="shared" si="106"/>
        <v>2.1640638443702457E-2</v>
      </c>
      <c r="BE88">
        <f t="shared" si="107"/>
        <v>1.1926137629600344</v>
      </c>
      <c r="BF88">
        <f t="shared" si="108"/>
        <v>3.9093568065891375</v>
      </c>
      <c r="BG88">
        <f t="shared" si="109"/>
        <v>6.6642026670562799</v>
      </c>
      <c r="BH88">
        <f t="shared" si="110"/>
        <v>1.9924148610137162E-2</v>
      </c>
      <c r="BI88">
        <f t="shared" si="111"/>
        <v>1.1916423158711302E-3</v>
      </c>
      <c r="BJ88">
        <f t="shared" si="112"/>
        <v>1.6580513618208011E-2</v>
      </c>
      <c r="BK88">
        <f t="shared" si="113"/>
        <v>1.7498072601308081</v>
      </c>
      <c r="BL88">
        <f t="shared" si="114"/>
        <v>3.3274238554636404E-3</v>
      </c>
      <c r="BM88">
        <f t="shared" si="115"/>
        <v>6.0580959335470336E-2</v>
      </c>
      <c r="BN88">
        <f t="shared" si="116"/>
        <v>2.2162298615075468E-3</v>
      </c>
      <c r="BO88" s="34">
        <f t="shared" si="84"/>
        <v>390.76814539186921</v>
      </c>
      <c r="BP88">
        <f t="shared" si="85"/>
        <v>390768.14539186918</v>
      </c>
      <c r="BQ88">
        <f t="shared" si="72"/>
        <v>47.204791963337797</v>
      </c>
      <c r="BS88">
        <v>3</v>
      </c>
      <c r="BT88">
        <f>CP48</f>
        <v>14.721143275627265</v>
      </c>
      <c r="BU88">
        <f>BV48</f>
        <v>15.513800311261654</v>
      </c>
      <c r="BV88">
        <f>CF48</f>
        <v>16.715917437800684</v>
      </c>
      <c r="BW88">
        <f>CR48</f>
        <v>3.3769437513722047</v>
      </c>
      <c r="BX88">
        <f>BX48</f>
        <v>0.43479514643809519</v>
      </c>
      <c r="BY88">
        <f>CH48</f>
        <v>0.67097907002216384</v>
      </c>
      <c r="CA88">
        <v>3</v>
      </c>
      <c r="CB88">
        <f>CS48</f>
        <v>26.153223176711862</v>
      </c>
      <c r="CC88">
        <f>BY48</f>
        <v>56.165587456419217</v>
      </c>
      <c r="CD88">
        <f>CI48</f>
        <v>49.691227904900494</v>
      </c>
      <c r="CE88">
        <f>CU48</f>
        <v>7.0070562592338403E-2</v>
      </c>
      <c r="CF88">
        <f>CA48</f>
        <v>12.731339484418852</v>
      </c>
      <c r="CG88">
        <f>CK48</f>
        <v>11.474394915545147</v>
      </c>
    </row>
    <row r="89" spans="1:93" x14ac:dyDescent="0.2">
      <c r="A89" t="s">
        <v>169</v>
      </c>
      <c r="B89" s="4">
        <v>0.1105</v>
      </c>
      <c r="C89" s="4">
        <v>20</v>
      </c>
      <c r="D89" s="1">
        <v>0.10899699768954063</v>
      </c>
      <c r="E89" s="1">
        <v>35.696803327166286</v>
      </c>
      <c r="F89" s="1">
        <v>30.717581227103334</v>
      </c>
      <c r="G89" s="1">
        <v>38.476681115058334</v>
      </c>
      <c r="H89" s="1">
        <v>72.929731235464118</v>
      </c>
      <c r="I89" s="1">
        <v>170.69473711778133</v>
      </c>
      <c r="J89" s="1">
        <v>53.241553174310035</v>
      </c>
      <c r="K89" s="1">
        <v>1.6248124062419225E-2</v>
      </c>
      <c r="L89" s="1">
        <v>1.2855098359728294</v>
      </c>
      <c r="M89" s="1">
        <v>0.13118490818771664</v>
      </c>
      <c r="N89" s="1">
        <v>137.84410382507403</v>
      </c>
      <c r="O89" s="1">
        <v>2.6914481824618433</v>
      </c>
      <c r="P89" s="1">
        <v>3.8641743319955646</v>
      </c>
      <c r="Q89" s="1">
        <v>147.46440654993987</v>
      </c>
      <c r="R89" s="1">
        <v>1628.5312857899658</v>
      </c>
      <c r="S89" s="1">
        <v>0.13255982017945256</v>
      </c>
      <c r="T89" s="1">
        <v>1.7541108330846171</v>
      </c>
      <c r="U89" s="1">
        <v>75.162540828549211</v>
      </c>
      <c r="V89" s="1">
        <v>80.620939087603688</v>
      </c>
      <c r="W89" s="1">
        <v>1.1491865523880249</v>
      </c>
      <c r="X89" s="1">
        <v>0.16141770506234246</v>
      </c>
      <c r="Y89" s="1">
        <v>7.7231562889139616</v>
      </c>
      <c r="Z89" s="1">
        <v>19.247584551608323</v>
      </c>
      <c r="AA89" s="1">
        <v>47.483683371950718</v>
      </c>
      <c r="AB89" s="1">
        <v>5.4143725632291112E-2</v>
      </c>
      <c r="AC89" s="1">
        <v>3.1745205949654479E-2</v>
      </c>
      <c r="AD89" s="1">
        <v>0.12807196776866545</v>
      </c>
      <c r="AE89" s="1">
        <v>4.3740893524407793</v>
      </c>
      <c r="AF89" s="1">
        <v>3.0230629475541285E-2</v>
      </c>
      <c r="AG89" s="1">
        <v>0.27622623216057635</v>
      </c>
      <c r="AH89" s="1">
        <v>2.0648898004721826E-2</v>
      </c>
      <c r="AJ89">
        <f t="shared" si="92"/>
        <v>17.920283342166321</v>
      </c>
      <c r="AK89">
        <f t="shared" si="93"/>
        <v>6449.8753285372213</v>
      </c>
      <c r="AL89">
        <f t="shared" si="94"/>
        <v>5554.4596835455832</v>
      </c>
      <c r="AM89">
        <f t="shared" si="95"/>
        <v>6959.0315003387541</v>
      </c>
      <c r="AN89">
        <f t="shared" si="96"/>
        <v>13179.172739138712</v>
      </c>
      <c r="AO89">
        <f t="shared" si="97"/>
        <v>30865.689647175219</v>
      </c>
      <c r="AP89">
        <f t="shared" si="98"/>
        <v>9615.7247197156103</v>
      </c>
      <c r="AQ89">
        <f t="shared" si="99"/>
        <v>2.8996279013849797</v>
      </c>
      <c r="AR89">
        <f t="shared" si="100"/>
        <v>0.25562079769890789</v>
      </c>
      <c r="AS89">
        <f t="shared" si="86"/>
        <v>3.6672423980748325E-2</v>
      </c>
      <c r="AT89">
        <f t="shared" si="87"/>
        <v>21.295385958043337</v>
      </c>
      <c r="AU89">
        <f t="shared" si="88"/>
        <v>0.48028295487944794</v>
      </c>
      <c r="AV89">
        <f t="shared" si="89"/>
        <v>0.19898705545427736</v>
      </c>
      <c r="AW89">
        <f t="shared" si="90"/>
        <v>26.636335775162422</v>
      </c>
      <c r="AX89" s="10">
        <f t="shared" si="91"/>
        <v>291.26934333378182</v>
      </c>
      <c r="AY89">
        <f t="shared" si="101"/>
        <v>1.8321179225731673E-2</v>
      </c>
      <c r="AZ89">
        <f t="shared" si="102"/>
        <v>0.18263038195932754</v>
      </c>
      <c r="BA89">
        <f t="shared" si="103"/>
        <v>11.159506931528087</v>
      </c>
      <c r="BB89">
        <f t="shared" si="104"/>
        <v>13.901534744010595</v>
      </c>
      <c r="BC89">
        <f t="shared" si="105"/>
        <v>0.20249865041763834</v>
      </c>
      <c r="BD89">
        <f t="shared" si="106"/>
        <v>2.1738755862193378E-2</v>
      </c>
      <c r="BE89">
        <f t="shared" si="107"/>
        <v>1.3802641877624471</v>
      </c>
      <c r="BF89">
        <f t="shared" si="108"/>
        <v>3.408217423650445</v>
      </c>
      <c r="BG89">
        <f t="shared" si="109"/>
        <v>8.5813874548131839</v>
      </c>
      <c r="BH89">
        <f t="shared" si="110"/>
        <v>8.382641104551761E-3</v>
      </c>
      <c r="BI89">
        <f t="shared" si="111"/>
        <v>1.6072806539558827E-3</v>
      </c>
      <c r="BJ89">
        <f t="shared" si="112"/>
        <v>1.9397577281296555E-2</v>
      </c>
      <c r="BK89">
        <f t="shared" si="113"/>
        <v>0.74600026674517539</v>
      </c>
      <c r="BL89">
        <f t="shared" si="114"/>
        <v>2.2949770196992896E-3</v>
      </c>
      <c r="BM89">
        <f t="shared" si="115"/>
        <v>4.0494418390756286E-2</v>
      </c>
      <c r="BN89">
        <f t="shared" si="116"/>
        <v>3.6627449409002642E-4</v>
      </c>
      <c r="BO89" s="34">
        <f t="shared" si="84"/>
        <v>291.26934333378182</v>
      </c>
      <c r="BP89">
        <f t="shared" si="85"/>
        <v>291269.34333378181</v>
      </c>
      <c r="BQ89">
        <f t="shared" si="72"/>
        <v>32.185262438382892</v>
      </c>
      <c r="BS89">
        <v>4</v>
      </c>
      <c r="BT89">
        <f>CP51</f>
        <v>11.689088288064754</v>
      </c>
      <c r="BU89">
        <f>BV51</f>
        <v>18.765412326005897</v>
      </c>
      <c r="BV89">
        <f>CF51</f>
        <v>16.199890677345604</v>
      </c>
      <c r="BW89">
        <f>CR51</f>
        <v>0.49438768824003759</v>
      </c>
      <c r="BX89">
        <f>BX51</f>
        <v>1.1703433021551353</v>
      </c>
      <c r="BY89">
        <f>CH51</f>
        <v>0.65152231713927422</v>
      </c>
      <c r="CA89">
        <v>4</v>
      </c>
      <c r="CB89">
        <f>CS51</f>
        <v>29.138702388270818</v>
      </c>
      <c r="CC89">
        <f>BY51</f>
        <v>47.570501589798049</v>
      </c>
      <c r="CD89">
        <f>CI51</f>
        <v>44.982863424435806</v>
      </c>
      <c r="CE89">
        <f>CU51</f>
        <v>2.9974396302585147</v>
      </c>
      <c r="CF89">
        <f>CA51</f>
        <v>4.267677999496855</v>
      </c>
      <c r="CG89">
        <f>CK51</f>
        <v>4.0823513993361642</v>
      </c>
    </row>
    <row r="90" spans="1:93" x14ac:dyDescent="0.2">
      <c r="A90" t="s">
        <v>170</v>
      </c>
      <c r="B90" s="4">
        <v>0.1196</v>
      </c>
      <c r="C90" s="4">
        <v>20</v>
      </c>
      <c r="D90" s="1">
        <v>0.1083110582521144</v>
      </c>
      <c r="E90" s="1">
        <v>44.411519745014168</v>
      </c>
      <c r="F90" s="1">
        <v>36.5653756310247</v>
      </c>
      <c r="G90" s="1">
        <v>52.917445914926454</v>
      </c>
      <c r="H90" s="1">
        <v>86.508237593693437</v>
      </c>
      <c r="I90" s="1">
        <v>180.09926072936855</v>
      </c>
      <c r="J90" s="1">
        <v>68.573316546666376</v>
      </c>
      <c r="K90" s="1">
        <v>3.6246457822873772E-2</v>
      </c>
      <c r="L90" s="1">
        <v>2.9061513001308339</v>
      </c>
      <c r="M90" s="1">
        <v>-0.15986383017190531</v>
      </c>
      <c r="N90" s="1">
        <v>374.12505976798656</v>
      </c>
      <c r="O90" s="1">
        <v>3.7819618285734307</v>
      </c>
      <c r="P90" s="1">
        <v>3.3153382445175801</v>
      </c>
      <c r="Q90" s="1">
        <v>187.07959934899941</v>
      </c>
      <c r="R90" s="1">
        <v>2259.3907201544366</v>
      </c>
      <c r="S90" s="1">
        <v>0.2949199283912905</v>
      </c>
      <c r="T90" s="1">
        <v>2.8985677807810584</v>
      </c>
      <c r="U90" s="1">
        <v>61.742182817103171</v>
      </c>
      <c r="V90" s="1">
        <v>87.315010959717597</v>
      </c>
      <c r="W90" s="1">
        <v>1.7544468547450132</v>
      </c>
      <c r="X90" s="1">
        <v>0.12332345745481198</v>
      </c>
      <c r="Y90" s="1">
        <v>10.23680515669653</v>
      </c>
      <c r="Z90" s="1">
        <v>22.01586396739755</v>
      </c>
      <c r="AA90" s="1">
        <v>56.745056352363434</v>
      </c>
      <c r="AB90" s="1">
        <v>5.7434463802356034E-2</v>
      </c>
      <c r="AC90" s="1">
        <v>5.2723347351817815E-2</v>
      </c>
      <c r="AD90" s="1">
        <v>0.19766855139981362</v>
      </c>
      <c r="AE90" s="1">
        <v>12.625370242375784</v>
      </c>
      <c r="AF90" s="1">
        <v>3.8268352679056664E-2</v>
      </c>
      <c r="AG90" s="1">
        <v>0.45787041136203144</v>
      </c>
      <c r="AH90" s="1">
        <v>3.1659068985306883E-2</v>
      </c>
      <c r="AJ90">
        <f t="shared" si="92"/>
        <v>16.442077931110816</v>
      </c>
      <c r="AK90">
        <f t="shared" si="93"/>
        <v>7416.4343826113763</v>
      </c>
      <c r="AL90">
        <f t="shared" si="94"/>
        <v>6109.7297918914246</v>
      </c>
      <c r="AM90">
        <f t="shared" si="95"/>
        <v>8844.3835851571475</v>
      </c>
      <c r="AN90">
        <f t="shared" si="96"/>
        <v>14447.06283310547</v>
      </c>
      <c r="AO90">
        <f t="shared" si="97"/>
        <v>30089.876072279319</v>
      </c>
      <c r="AP90">
        <f t="shared" si="98"/>
        <v>11447.933519863729</v>
      </c>
      <c r="AQ90">
        <f t="shared" si="99"/>
        <v>6.0232070092987557</v>
      </c>
      <c r="AR90">
        <f t="shared" si="100"/>
        <v>0.50718166746563043</v>
      </c>
      <c r="AS90">
        <f t="shared" si="86"/>
        <v>-1.4788226733442713E-2</v>
      </c>
      <c r="AT90">
        <f t="shared" si="87"/>
        <v>59.186950394833111</v>
      </c>
      <c r="AU90">
        <f t="shared" si="88"/>
        <v>0.62609982806363507</v>
      </c>
      <c r="AV90">
        <f t="shared" si="89"/>
        <v>9.206812607138759E-2</v>
      </c>
      <c r="AW90">
        <f t="shared" si="90"/>
        <v>31.234272233583937</v>
      </c>
      <c r="AX90" s="10">
        <f t="shared" si="91"/>
        <v>374.60243416113974</v>
      </c>
      <c r="AY90">
        <f t="shared" si="101"/>
        <v>4.4077696226422325E-2</v>
      </c>
      <c r="AZ90">
        <f t="shared" si="102"/>
        <v>0.36011535251199434</v>
      </c>
      <c r="BA90">
        <f t="shared" si="103"/>
        <v>8.066206987499438</v>
      </c>
      <c r="BB90">
        <f t="shared" si="104"/>
        <v>13.963219286416797</v>
      </c>
      <c r="BC90">
        <f t="shared" si="105"/>
        <v>0.28830524179171241</v>
      </c>
      <c r="BD90">
        <f t="shared" si="106"/>
        <v>1.3714444570416047E-2</v>
      </c>
      <c r="BE90">
        <f t="shared" si="107"/>
        <v>1.695586706550182</v>
      </c>
      <c r="BF90">
        <f t="shared" si="108"/>
        <v>3.6118195119494874</v>
      </c>
      <c r="BG90">
        <f t="shared" si="109"/>
        <v>9.4771803793069509</v>
      </c>
      <c r="BH90">
        <f t="shared" si="110"/>
        <v>8.2951221191828444E-3</v>
      </c>
      <c r="BI90">
        <f t="shared" si="111"/>
        <v>4.9930379624196636E-3</v>
      </c>
      <c r="BJ90">
        <f t="shared" si="112"/>
        <v>2.9559899349550445E-2</v>
      </c>
      <c r="BK90">
        <f t="shared" si="113"/>
        <v>2.0690522347327924</v>
      </c>
      <c r="BL90">
        <f t="shared" si="114"/>
        <v>3.464460073136113E-3</v>
      </c>
      <c r="BM90">
        <f t="shared" si="115"/>
        <v>6.7788602142204613E-2</v>
      </c>
      <c r="BN90">
        <f t="shared" si="116"/>
        <v>2.1795714984000759E-3</v>
      </c>
      <c r="BO90" s="34">
        <f t="shared" si="84"/>
        <v>374.60243416113974</v>
      </c>
      <c r="BP90">
        <f t="shared" si="85"/>
        <v>374602.43416113977</v>
      </c>
      <c r="BQ90">
        <f t="shared" si="72"/>
        <v>44.802451125672313</v>
      </c>
      <c r="BS90">
        <v>5</v>
      </c>
      <c r="BT90">
        <f>CP54</f>
        <v>11.636764636358208</v>
      </c>
      <c r="BU90">
        <f>BV54</f>
        <v>13.415741122656392</v>
      </c>
      <c r="BV90">
        <f>CF54</f>
        <v>24.745758520497102</v>
      </c>
      <c r="BW90">
        <f>CR54</f>
        <v>1.377557997738464</v>
      </c>
      <c r="BX90">
        <f>BX54</f>
        <v>1.1600587320183426</v>
      </c>
      <c r="BY90">
        <f>CH54</f>
        <v>2.372271173762746</v>
      </c>
      <c r="CA90">
        <v>5</v>
      </c>
      <c r="CB90">
        <f>CS54</f>
        <v>23.283655251086802</v>
      </c>
      <c r="CC90">
        <f>BY54</f>
        <v>46.041809400301617</v>
      </c>
      <c r="CD90">
        <f>CI54</f>
        <v>63.649419087861361</v>
      </c>
      <c r="CE90">
        <f>CU54</f>
        <v>0.64228481502345247</v>
      </c>
      <c r="CF90">
        <f>CA54</f>
        <v>3.6375708234744311</v>
      </c>
      <c r="CG90">
        <f>CK54</f>
        <v>9.7693612642225425</v>
      </c>
    </row>
    <row r="91" spans="1:93" x14ac:dyDescent="0.2">
      <c r="A91" t="s">
        <v>171</v>
      </c>
      <c r="B91" s="4">
        <v>0.1268</v>
      </c>
      <c r="C91" s="4">
        <v>20</v>
      </c>
      <c r="D91" s="1">
        <v>0.12830347819678159</v>
      </c>
      <c r="E91" s="1">
        <v>40.894282746925086</v>
      </c>
      <c r="F91" s="1">
        <v>38.523124426744033</v>
      </c>
      <c r="G91" s="1">
        <v>42.75833809224472</v>
      </c>
      <c r="H91" s="1">
        <v>92.133315338973532</v>
      </c>
      <c r="I91" s="1">
        <v>185.28947981520636</v>
      </c>
      <c r="J91" s="1">
        <v>68.731911211849365</v>
      </c>
      <c r="K91" s="1">
        <v>4.2561306504602582E-2</v>
      </c>
      <c r="L91" s="1">
        <v>2.7264696175269219</v>
      </c>
      <c r="M91" s="1">
        <v>-2.9090771055588077E-2</v>
      </c>
      <c r="N91" s="1">
        <v>386.33044370162457</v>
      </c>
      <c r="O91" s="1">
        <v>4.0158453632237965</v>
      </c>
      <c r="P91" s="1">
        <v>4.0721068027683316</v>
      </c>
      <c r="Q91" s="1">
        <v>179.05242575146681</v>
      </c>
      <c r="R91" s="1">
        <v>2680.6760882562594</v>
      </c>
      <c r="S91" s="1">
        <v>0.34990980506561919</v>
      </c>
      <c r="T91" s="1">
        <v>3.0086052956636911</v>
      </c>
      <c r="U91" s="1">
        <v>63.523512516325461</v>
      </c>
      <c r="V91" s="1">
        <v>84.567955415176428</v>
      </c>
      <c r="W91" s="1">
        <v>1.5833029797983831</v>
      </c>
      <c r="X91" s="1">
        <v>0.115513099120989</v>
      </c>
      <c r="Y91" s="1">
        <v>10.614019770690193</v>
      </c>
      <c r="Z91" s="1">
        <v>23.554823806783585</v>
      </c>
      <c r="AA91" s="1">
        <v>56.482717775344504</v>
      </c>
      <c r="AB91" s="1">
        <v>8.8859550021685219E-2</v>
      </c>
      <c r="AC91" s="1">
        <v>3.3503600098336278E-2</v>
      </c>
      <c r="AD91" s="1">
        <v>0.1417770176259999</v>
      </c>
      <c r="AE91" s="1">
        <v>14.571663378824219</v>
      </c>
      <c r="AF91" s="1">
        <v>3.5471706671564469E-2</v>
      </c>
      <c r="AG91" s="1">
        <v>0.36577997240904359</v>
      </c>
      <c r="AH91" s="1">
        <v>3.1457587276026433E-2</v>
      </c>
      <c r="AJ91">
        <f t="shared" si="92"/>
        <v>18.661836904212915</v>
      </c>
      <c r="AK91">
        <f t="shared" si="93"/>
        <v>6440.5426829537773</v>
      </c>
      <c r="AL91">
        <f t="shared" si="94"/>
        <v>6071.5982572918065</v>
      </c>
      <c r="AM91">
        <f t="shared" si="95"/>
        <v>6739.7959016653012</v>
      </c>
      <c r="AN91">
        <f t="shared" si="96"/>
        <v>14513.961117862902</v>
      </c>
      <c r="AO91">
        <f t="shared" si="97"/>
        <v>29199.949211051753</v>
      </c>
      <c r="AP91">
        <f t="shared" si="98"/>
        <v>10822.908062140077</v>
      </c>
      <c r="AQ91">
        <f t="shared" si="99"/>
        <v>6.677228169926714</v>
      </c>
      <c r="AR91">
        <f t="shared" si="100"/>
        <v>0.45004174902847921</v>
      </c>
      <c r="AS91">
        <f t="shared" si="86"/>
        <v>6.6781487776545441E-3</v>
      </c>
      <c r="AT91">
        <f t="shared" si="87"/>
        <v>57.751316608003165</v>
      </c>
      <c r="AU91">
        <f t="shared" si="88"/>
        <v>0.62743856568941692</v>
      </c>
      <c r="AV91">
        <f t="shared" si="89"/>
        <v>0.20620440885767338</v>
      </c>
      <c r="AW91">
        <f t="shared" si="90"/>
        <v>28.194601633958886</v>
      </c>
      <c r="AX91" s="10">
        <f t="shared" si="91"/>
        <v>419.78042971379159</v>
      </c>
      <c r="AY91">
        <f t="shared" si="101"/>
        <v>5.0248343865667851E-2</v>
      </c>
      <c r="AZ91">
        <f t="shared" si="102"/>
        <v>0.35702323705116068</v>
      </c>
      <c r="BA91">
        <f t="shared" si="103"/>
        <v>7.8891557546480984</v>
      </c>
      <c r="BB91">
        <f t="shared" si="104"/>
        <v>12.73706558173995</v>
      </c>
      <c r="BC91">
        <f t="shared" si="105"/>
        <v>0.24494029510533283</v>
      </c>
      <c r="BD91">
        <f t="shared" si="106"/>
        <v>1.1703788674647473E-2</v>
      </c>
      <c r="BE91">
        <f t="shared" si="107"/>
        <v>1.6588049083854497</v>
      </c>
      <c r="BF91">
        <f t="shared" si="108"/>
        <v>3.6494701136977876</v>
      </c>
      <c r="BG91">
        <f t="shared" si="109"/>
        <v>8.8976656295325913</v>
      </c>
      <c r="BH91">
        <f t="shared" si="110"/>
        <v>1.2780743926189683E-2</v>
      </c>
      <c r="BI91">
        <f t="shared" si="111"/>
        <v>1.6780157352977998E-3</v>
      </c>
      <c r="BJ91">
        <f t="shared" si="112"/>
        <v>1.9065719926892419E-2</v>
      </c>
      <c r="BK91">
        <f t="shared" si="113"/>
        <v>2.2585529180048161</v>
      </c>
      <c r="BL91">
        <f t="shared" si="114"/>
        <v>2.8266285851516969E-3</v>
      </c>
      <c r="BM91">
        <f t="shared" si="115"/>
        <v>4.9414101239336872E-2</v>
      </c>
      <c r="BN91">
        <f t="shared" si="116"/>
        <v>2.0240308913488966E-3</v>
      </c>
      <c r="BO91" s="34">
        <f t="shared" si="84"/>
        <v>419.78042971379159</v>
      </c>
      <c r="BP91">
        <f t="shared" si="85"/>
        <v>419780.42971379159</v>
      </c>
      <c r="BQ91">
        <f t="shared" si="72"/>
        <v>53.228158487708775</v>
      </c>
      <c r="BS91">
        <v>6</v>
      </c>
      <c r="BT91">
        <f>CP57</f>
        <v>12.068649209371598</v>
      </c>
      <c r="BU91">
        <f>BV57</f>
        <v>19.909175005920535</v>
      </c>
      <c r="BV91">
        <f>CF57</f>
        <v>22.15494437100325</v>
      </c>
      <c r="BW91">
        <f>CR57</f>
        <v>0.6000558330861735</v>
      </c>
      <c r="BX91">
        <f>BX57</f>
        <v>3.3318396651719171</v>
      </c>
      <c r="BY91">
        <f>CH57</f>
        <v>2.9364555946849449</v>
      </c>
      <c r="CA91">
        <v>6</v>
      </c>
      <c r="CB91">
        <f>CS57</f>
        <v>28.245978283938484</v>
      </c>
      <c r="CC91">
        <f>BY57</f>
        <v>49.38290909772396</v>
      </c>
      <c r="CD91">
        <f>CI57</f>
        <v>55.419955034120569</v>
      </c>
      <c r="CE91">
        <f>CU57</f>
        <v>2.1087835728781035</v>
      </c>
      <c r="CF91">
        <f>CA57</f>
        <v>3.6281594556826127</v>
      </c>
      <c r="CG91">
        <f>CK57</f>
        <v>5.5547502952932621</v>
      </c>
    </row>
    <row r="92" spans="1:93" x14ac:dyDescent="0.2">
      <c r="A92" t="s">
        <v>172</v>
      </c>
      <c r="B92" s="4">
        <v>0.12559999999999999</v>
      </c>
      <c r="C92" s="4">
        <v>20</v>
      </c>
      <c r="D92" s="1">
        <v>0.12035037507849923</v>
      </c>
      <c r="E92" s="1">
        <v>56.686345074027173</v>
      </c>
      <c r="F92" s="1">
        <v>43.823900212512967</v>
      </c>
      <c r="G92" s="1">
        <v>59.565758133462559</v>
      </c>
      <c r="H92" s="1">
        <v>101.50347392880896</v>
      </c>
      <c r="I92" s="1">
        <v>206.76795375907128</v>
      </c>
      <c r="J92" s="1">
        <v>79.959913212106258</v>
      </c>
      <c r="K92" s="1">
        <v>3.7140809082314784E-2</v>
      </c>
      <c r="L92" s="1">
        <v>4.1580029247816661</v>
      </c>
      <c r="M92" s="1">
        <v>0.52518053922735153</v>
      </c>
      <c r="N92" s="1">
        <v>292.23312873634285</v>
      </c>
      <c r="O92" s="1">
        <v>4.2157849211851399</v>
      </c>
      <c r="P92" s="1">
        <v>4.177283873969861</v>
      </c>
      <c r="Q92" s="1">
        <v>215.38154385926185</v>
      </c>
      <c r="R92" s="1">
        <v>2398.4571435330968</v>
      </c>
      <c r="S92" s="1">
        <v>0.31391323902798124</v>
      </c>
      <c r="T92" s="1">
        <v>3.0023850345225047</v>
      </c>
      <c r="U92" s="1">
        <v>69.938904218353102</v>
      </c>
      <c r="V92" s="1">
        <v>101.07855989972032</v>
      </c>
      <c r="W92" s="1">
        <v>1.9425253249973171</v>
      </c>
      <c r="X92" s="1">
        <v>0.1205389341844164</v>
      </c>
      <c r="Y92" s="1">
        <v>11.05930196488041</v>
      </c>
      <c r="Z92" s="1">
        <v>26.372459202324528</v>
      </c>
      <c r="AA92" s="1">
        <v>68.059151120843467</v>
      </c>
      <c r="AB92" s="1">
        <v>9.565715847638602E-2</v>
      </c>
      <c r="AC92" s="1">
        <v>4.4611570678120258E-2</v>
      </c>
      <c r="AD92" s="1">
        <v>0.24554216108581223</v>
      </c>
      <c r="AE92" s="1">
        <v>12.143474147344429</v>
      </c>
      <c r="AF92" s="1">
        <v>3.7220484564725244E-2</v>
      </c>
      <c r="AG92" s="1">
        <v>0.45808458655708539</v>
      </c>
      <c r="AH92" s="1">
        <v>2.9544749048444337E-2</v>
      </c>
      <c r="AJ92">
        <f t="shared" si="92"/>
        <v>17.57371701503623</v>
      </c>
      <c r="AK92">
        <f t="shared" si="93"/>
        <v>9016.7361364695917</v>
      </c>
      <c r="AL92">
        <f t="shared" si="94"/>
        <v>6973.6797351909217</v>
      </c>
      <c r="AM92">
        <f t="shared" si="95"/>
        <v>9480.5296270343697</v>
      </c>
      <c r="AN92">
        <f t="shared" si="96"/>
        <v>16144.69300590545</v>
      </c>
      <c r="AO92">
        <f t="shared" si="97"/>
        <v>32899.068780562593</v>
      </c>
      <c r="AP92">
        <f t="shared" si="98"/>
        <v>12714.210050035826</v>
      </c>
      <c r="AQ92">
        <f t="shared" si="99"/>
        <v>5.8778868113133083</v>
      </c>
      <c r="AR92">
        <f t="shared" si="100"/>
        <v>0.68229267453746867</v>
      </c>
      <c r="AS92">
        <f t="shared" si="86"/>
        <v>9.5001715530775396E-2</v>
      </c>
      <c r="AT92">
        <f t="shared" si="87"/>
        <v>43.319431899595273</v>
      </c>
      <c r="AU92">
        <f t="shared" si="88"/>
        <v>0.66527071089685463</v>
      </c>
      <c r="AV92">
        <f t="shared" si="89"/>
        <v>0.2249224559489138</v>
      </c>
      <c r="AW92">
        <f t="shared" si="90"/>
        <v>34.24886822724433</v>
      </c>
      <c r="AX92" s="10">
        <f t="shared" si="91"/>
        <v>378.85174835386567</v>
      </c>
      <c r="AY92">
        <f t="shared" si="101"/>
        <v>4.4996486316989846E-2</v>
      </c>
      <c r="AZ92">
        <f t="shared" si="102"/>
        <v>0.35944379964381723</v>
      </c>
      <c r="BA92">
        <f t="shared" si="103"/>
        <v>8.9860890424357596</v>
      </c>
      <c r="BB92">
        <f t="shared" si="104"/>
        <v>15.487834438339997</v>
      </c>
      <c r="BC92">
        <f t="shared" si="105"/>
        <v>0.30448149938960895</v>
      </c>
      <c r="BD92">
        <f t="shared" si="106"/>
        <v>1.2615900519218532E-2</v>
      </c>
      <c r="BE92">
        <f t="shared" si="107"/>
        <v>1.7455581709162371</v>
      </c>
      <c r="BF92">
        <f t="shared" si="108"/>
        <v>4.1330057191695735</v>
      </c>
      <c r="BG92">
        <f t="shared" si="109"/>
        <v>10.826056279734967</v>
      </c>
      <c r="BH92">
        <f t="shared" si="110"/>
        <v>1.3985274673048314E-2</v>
      </c>
      <c r="BI92">
        <f t="shared" si="111"/>
        <v>3.4628328569382221E-3</v>
      </c>
      <c r="BJ92">
        <f t="shared" si="112"/>
        <v>3.5770988502597183E-2</v>
      </c>
      <c r="BK92">
        <f t="shared" si="113"/>
        <v>1.8934771128456602</v>
      </c>
      <c r="BL92">
        <f t="shared" si="114"/>
        <v>3.1321024081246073E-3</v>
      </c>
      <c r="BM92">
        <f t="shared" si="115"/>
        <v>6.458439745309516E-2</v>
      </c>
      <c r="BN92">
        <f t="shared" si="116"/>
        <v>1.7387766916512593E-3</v>
      </c>
      <c r="BO92" s="34">
        <f t="shared" si="84"/>
        <v>378.85174835386567</v>
      </c>
      <c r="BP92">
        <f t="shared" si="85"/>
        <v>378851.7483538657</v>
      </c>
      <c r="BQ92">
        <f t="shared" si="72"/>
        <v>47.583779593245524</v>
      </c>
      <c r="BS92">
        <v>7</v>
      </c>
      <c r="BT92">
        <f>CP60</f>
        <v>12.899142767720486</v>
      </c>
      <c r="BU92">
        <f>BV60</f>
        <v>19.704276855334388</v>
      </c>
      <c r="BV92">
        <f>CF60</f>
        <v>25.38317157125795</v>
      </c>
      <c r="BW92">
        <f>CR60</f>
        <v>1.4277191857248344</v>
      </c>
      <c r="BX92">
        <f>BX60</f>
        <v>1.33533963447689</v>
      </c>
      <c r="BY92">
        <f>CH60</f>
        <v>1.4827135345592293</v>
      </c>
      <c r="CA92">
        <v>7</v>
      </c>
      <c r="CB92">
        <f>CS60</f>
        <v>28.432668701615881</v>
      </c>
      <c r="CC92">
        <f>BY60</f>
        <v>43.405290683921329</v>
      </c>
      <c r="CD92">
        <f>CI60</f>
        <v>60.714861013886377</v>
      </c>
      <c r="CE92">
        <f>CU60</f>
        <v>2.3071916051162304</v>
      </c>
      <c r="CF92">
        <f>CA60</f>
        <v>6.1145976022051363</v>
      </c>
      <c r="CG92">
        <f>CK60</f>
        <v>3.3227424857792243</v>
      </c>
    </row>
    <row r="93" spans="1:93" x14ac:dyDescent="0.2">
      <c r="A93" t="s">
        <v>173</v>
      </c>
      <c r="B93" s="4">
        <v>0.14119999999999999</v>
      </c>
      <c r="C93" s="4">
        <v>20</v>
      </c>
      <c r="D93" s="1">
        <v>0.13319376431356453</v>
      </c>
      <c r="E93" s="1">
        <v>56.133379148134424</v>
      </c>
      <c r="F93" s="1">
        <v>44.978550194574126</v>
      </c>
      <c r="G93" s="1">
        <v>59.346494677498185</v>
      </c>
      <c r="H93" s="1">
        <v>107.84678820395419</v>
      </c>
      <c r="I93" s="1">
        <v>219.9482252602786</v>
      </c>
      <c r="J93" s="1">
        <v>74.074011636728002</v>
      </c>
      <c r="K93" s="1">
        <v>2.9335351922904651E-2</v>
      </c>
      <c r="L93" s="1">
        <v>4.3301642781269214</v>
      </c>
      <c r="M93" s="1">
        <v>0.1719068042169738</v>
      </c>
      <c r="N93" s="1">
        <v>226.10901833497641</v>
      </c>
      <c r="O93" s="1">
        <v>4.2208962168406332</v>
      </c>
      <c r="P93" s="1">
        <v>3.7865534209225862</v>
      </c>
      <c r="Q93" s="1">
        <v>230.45238597133425</v>
      </c>
      <c r="R93" s="1">
        <v>2320.6623255248487</v>
      </c>
      <c r="S93" s="1">
        <v>0.2493375159650221</v>
      </c>
      <c r="T93" s="1">
        <v>3.0856716942719848</v>
      </c>
      <c r="U93" s="1">
        <v>74.494985168980037</v>
      </c>
      <c r="V93" s="1">
        <v>109.68708337814958</v>
      </c>
      <c r="W93" s="1">
        <v>2.5491084350367195</v>
      </c>
      <c r="X93" s="1">
        <v>0.11293774824453584</v>
      </c>
      <c r="Y93" s="1">
        <v>11.670906155545312</v>
      </c>
      <c r="Z93" s="1">
        <v>27.547816562379758</v>
      </c>
      <c r="AA93" s="1">
        <v>64.190592476394315</v>
      </c>
      <c r="AB93" s="1">
        <v>0.12341026431068135</v>
      </c>
      <c r="AC93" s="1">
        <v>5.0141727707735471E-2</v>
      </c>
      <c r="AD93" s="1">
        <v>0.21954698576469378</v>
      </c>
      <c r="AE93" s="1">
        <v>10.086790587161824</v>
      </c>
      <c r="AF93" s="1">
        <v>3.7178190039812833E-2</v>
      </c>
      <c r="AG93" s="1">
        <v>0.51343088399151515</v>
      </c>
      <c r="AH93" s="1">
        <v>2.7375016343882144E-2</v>
      </c>
      <c r="AJ93">
        <f t="shared" si="92"/>
        <v>17.451321825707197</v>
      </c>
      <c r="AK93">
        <f t="shared" si="93"/>
        <v>7942.2290384045727</v>
      </c>
      <c r="AL93">
        <f t="shared" si="94"/>
        <v>6366.7646910850062</v>
      </c>
      <c r="AM93">
        <f t="shared" si="95"/>
        <v>8402.0485271687648</v>
      </c>
      <c r="AN93">
        <f t="shared" si="96"/>
        <v>15259.488151874144</v>
      </c>
      <c r="AO93">
        <f t="shared" si="97"/>
        <v>31131.22145086974</v>
      </c>
      <c r="AP93">
        <f t="shared" si="98"/>
        <v>10475.826846862143</v>
      </c>
      <c r="AQ93">
        <f t="shared" si="99"/>
        <v>4.1228997189288163</v>
      </c>
      <c r="AR93">
        <f t="shared" si="100"/>
        <v>0.63129735827769951</v>
      </c>
      <c r="AS93">
        <f t="shared" si="86"/>
        <v>3.4467002623639047E-2</v>
      </c>
      <c r="AT93">
        <f t="shared" si="87"/>
        <v>29.167411037973345</v>
      </c>
      <c r="AU93">
        <f t="shared" si="88"/>
        <v>0.59249452692460913</v>
      </c>
      <c r="AV93">
        <f t="shared" si="89"/>
        <v>0.14472840939262097</v>
      </c>
      <c r="AW93">
        <f t="shared" si="90"/>
        <v>32.599679118862149</v>
      </c>
      <c r="AX93" s="10">
        <f t="shared" si="91"/>
        <v>325.97651014929573</v>
      </c>
      <c r="AY93">
        <f t="shared" si="101"/>
        <v>3.0878500142738963E-2</v>
      </c>
      <c r="AZ93">
        <f t="shared" si="102"/>
        <v>0.33152885573833607</v>
      </c>
      <c r="BA93">
        <f t="shared" si="103"/>
        <v>8.6386289146067305</v>
      </c>
      <c r="BB93">
        <f t="shared" si="104"/>
        <v>14.99605152283349</v>
      </c>
      <c r="BC93">
        <f t="shared" si="105"/>
        <v>0.35676018784789609</v>
      </c>
      <c r="BD93">
        <f t="shared" si="106"/>
        <v>1.0145420583684393E-2</v>
      </c>
      <c r="BE93">
        <f t="shared" si="107"/>
        <v>1.6393356237987071</v>
      </c>
      <c r="BF93">
        <f t="shared" si="108"/>
        <v>3.8428659031784904</v>
      </c>
      <c r="BG93">
        <f t="shared" si="109"/>
        <v>9.0820219252530361</v>
      </c>
      <c r="BH93">
        <f t="shared" si="110"/>
        <v>1.6371194161620219E-2</v>
      </c>
      <c r="BI93">
        <f t="shared" si="111"/>
        <v>3.8635619505930944E-3</v>
      </c>
      <c r="BJ93">
        <f t="shared" si="112"/>
        <v>2.8136916781188643E-2</v>
      </c>
      <c r="BK93">
        <f t="shared" si="113"/>
        <v>1.392967805734864</v>
      </c>
      <c r="BL93">
        <f t="shared" si="114"/>
        <v>2.7800720393923689E-3</v>
      </c>
      <c r="BM93">
        <f t="shared" si="115"/>
        <v>6.5288429665703585E-2</v>
      </c>
      <c r="BN93">
        <f t="shared" si="116"/>
        <v>1.2393463058084581E-3</v>
      </c>
      <c r="BO93" s="34">
        <f t="shared" si="84"/>
        <v>325.97651014929573</v>
      </c>
      <c r="BP93">
        <f t="shared" si="85"/>
        <v>325976.51014929573</v>
      </c>
      <c r="BQ93">
        <f t="shared" si="72"/>
        <v>46.027883233080551</v>
      </c>
      <c r="BS93">
        <v>8</v>
      </c>
      <c r="BT93">
        <f>CP63</f>
        <v>12.553577945627966</v>
      </c>
      <c r="BU93">
        <f>BV63</f>
        <v>18.705708679268664</v>
      </c>
      <c r="BV93">
        <f>CF63</f>
        <v>27.063259958443428</v>
      </c>
      <c r="BW93">
        <f>CR63</f>
        <v>0.5581810803092766</v>
      </c>
      <c r="BX93">
        <f>BX63</f>
        <v>0.16484209548095863</v>
      </c>
      <c r="BY93">
        <f>CH63</f>
        <v>2.4517047102250551</v>
      </c>
      <c r="CA93">
        <v>8</v>
      </c>
      <c r="CB93">
        <f>CS63</f>
        <v>31.799868240763129</v>
      </c>
      <c r="CC93">
        <f>BY63</f>
        <v>46.62006528168488</v>
      </c>
      <c r="CD93">
        <f>CI63</f>
        <v>61.115169132753657</v>
      </c>
      <c r="CE93">
        <f>CU63</f>
        <v>4.6753836891050149</v>
      </c>
      <c r="CF93">
        <f>CA63</f>
        <v>0.48604887878577319</v>
      </c>
      <c r="CG93">
        <f>CK63</f>
        <v>2.4517047102250551</v>
      </c>
    </row>
    <row r="94" spans="1:93" x14ac:dyDescent="0.2">
      <c r="A94" t="s">
        <v>174</v>
      </c>
      <c r="B94" s="4">
        <v>0.1434</v>
      </c>
      <c r="C94" s="4">
        <v>20</v>
      </c>
      <c r="D94" s="1">
        <v>0.1401114443322353</v>
      </c>
      <c r="E94" s="1">
        <v>61.078783475051978</v>
      </c>
      <c r="F94" s="1">
        <v>50.866541668356319</v>
      </c>
      <c r="G94" s="1">
        <v>58.630180832342297</v>
      </c>
      <c r="H94" s="1">
        <v>116.92074086520489</v>
      </c>
      <c r="I94" s="1">
        <v>224.08186661763395</v>
      </c>
      <c r="J94" s="1">
        <v>81.317267626676099</v>
      </c>
      <c r="K94" s="1">
        <v>2.1410700822047945E-2</v>
      </c>
      <c r="L94" s="1">
        <v>3.7003068608165735</v>
      </c>
      <c r="M94" s="1">
        <v>-2.9908290176211331E-2</v>
      </c>
      <c r="N94" s="1">
        <v>130.5597069891478</v>
      </c>
      <c r="O94" s="1">
        <v>3.5447237182564248</v>
      </c>
      <c r="P94" s="1">
        <v>2.9714267132884626</v>
      </c>
      <c r="Q94" s="1">
        <v>238.16975553945687</v>
      </c>
      <c r="R94" s="1">
        <v>2331.6948148072511</v>
      </c>
      <c r="S94" s="1">
        <v>0.19699341721639801</v>
      </c>
      <c r="T94" s="1">
        <v>2.9367879357109894</v>
      </c>
      <c r="U94" s="1">
        <v>76.069218692224339</v>
      </c>
      <c r="V94" s="1">
        <v>110.0817473004675</v>
      </c>
      <c r="W94" s="1">
        <v>1.6840288748616483</v>
      </c>
      <c r="X94" s="1">
        <v>0.10588421100006901</v>
      </c>
      <c r="Y94" s="1">
        <v>10.860384241489216</v>
      </c>
      <c r="Z94" s="1">
        <v>30.023798946792478</v>
      </c>
      <c r="AA94" s="1">
        <v>73.990854191693117</v>
      </c>
      <c r="AB94" s="1">
        <v>0.17800748781688433</v>
      </c>
      <c r="AC94" s="1">
        <v>5.9822304484807326E-2</v>
      </c>
      <c r="AD94" s="1">
        <v>0.14962943762129377</v>
      </c>
      <c r="AE94" s="1">
        <v>8.9910533741385912</v>
      </c>
      <c r="AF94" s="1">
        <v>3.821461544265959E-2</v>
      </c>
      <c r="AG94" s="1">
        <v>0.71910123128413006</v>
      </c>
      <c r="AH94" s="1">
        <v>2.7360872597437202E-2</v>
      </c>
      <c r="AJ94">
        <f t="shared" si="92"/>
        <v>18.148397783565354</v>
      </c>
      <c r="AK94">
        <f t="shared" si="93"/>
        <v>8510.1173414301029</v>
      </c>
      <c r="AL94">
        <f t="shared" si="94"/>
        <v>7090.2859404243145</v>
      </c>
      <c r="AM94">
        <f t="shared" si="95"/>
        <v>8173.242504415005</v>
      </c>
      <c r="AN94">
        <f t="shared" si="96"/>
        <v>16290.925943302951</v>
      </c>
      <c r="AO94">
        <f t="shared" si="97"/>
        <v>31230.134560738596</v>
      </c>
      <c r="AP94">
        <f t="shared" si="98"/>
        <v>11325.326851993699</v>
      </c>
      <c r="AQ94">
        <f t="shared" si="99"/>
        <v>2.9543962224240912</v>
      </c>
      <c r="AR94">
        <f t="shared" si="100"/>
        <v>0.53376595985079633</v>
      </c>
      <c r="AS94">
        <f t="shared" si="86"/>
        <v>5.7910661268767861E-3</v>
      </c>
      <c r="AT94">
        <f t="shared" si="87"/>
        <v>15.393669537275201</v>
      </c>
      <c r="AU94">
        <f t="shared" si="88"/>
        <v>0.48909886492378402</v>
      </c>
      <c r="AV94">
        <f t="shared" si="89"/>
        <v>2.8822296049899634E-2</v>
      </c>
      <c r="AW94">
        <f t="shared" si="90"/>
        <v>33.175886213011076</v>
      </c>
      <c r="AX94" s="10">
        <f t="shared" si="91"/>
        <v>322.51417725752162</v>
      </c>
      <c r="AY94">
        <f t="shared" si="101"/>
        <v>2.3104339227212407E-2</v>
      </c>
      <c r="AZ94">
        <f t="shared" si="102"/>
        <v>0.30567781910064951</v>
      </c>
      <c r="BA94">
        <f t="shared" si="103"/>
        <v>8.7256560195771016</v>
      </c>
      <c r="BB94">
        <f t="shared" si="104"/>
        <v>14.8210303589292</v>
      </c>
      <c r="BC94">
        <f t="shared" si="105"/>
        <v>0.23063422120377619</v>
      </c>
      <c r="BD94">
        <f t="shared" si="106"/>
        <v>9.0060156312893967E-3</v>
      </c>
      <c r="BE94">
        <f t="shared" si="107"/>
        <v>1.5011419232863006</v>
      </c>
      <c r="BF94">
        <f t="shared" si="108"/>
        <v>4.129235099142659</v>
      </c>
      <c r="BG94">
        <f t="shared" si="109"/>
        <v>10.309530893666004</v>
      </c>
      <c r="BH94">
        <f t="shared" si="110"/>
        <v>2.3734707710912368E-2</v>
      </c>
      <c r="BI94">
        <f t="shared" si="111"/>
        <v>5.1544385144015473E-3</v>
      </c>
      <c r="BJ94">
        <f t="shared" si="112"/>
        <v>1.7953847187139726E-2</v>
      </c>
      <c r="BK94">
        <f t="shared" si="113"/>
        <v>1.218774825029973</v>
      </c>
      <c r="BL94">
        <f t="shared" si="114"/>
        <v>2.881971269310583E-3</v>
      </c>
      <c r="BM94">
        <f t="shared" si="115"/>
        <v>9.2971640269523328E-2</v>
      </c>
      <c r="BN94">
        <f t="shared" si="116"/>
        <v>1.2183599961733294E-3</v>
      </c>
      <c r="BO94" s="34">
        <f t="shared" si="84"/>
        <v>322.51417725752162</v>
      </c>
      <c r="BP94">
        <f t="shared" si="85"/>
        <v>322514.1772575216</v>
      </c>
      <c r="BQ94">
        <f t="shared" si="72"/>
        <v>46.248533018728594</v>
      </c>
      <c r="BS94">
        <v>9</v>
      </c>
      <c r="BT94">
        <f>CP66</f>
        <v>23.402884875860149</v>
      </c>
      <c r="BU94">
        <f>BV66</f>
        <v>23.748664151387487</v>
      </c>
      <c r="BV94">
        <f>CF66</f>
        <v>24.895306603888969</v>
      </c>
      <c r="BW94">
        <f>CR66</f>
        <v>13.468274955203233</v>
      </c>
      <c r="BX94">
        <f>BX66</f>
        <v>3.472117480917694</v>
      </c>
      <c r="BY94">
        <f>CH66</f>
        <v>2.8145714126405839</v>
      </c>
      <c r="CA94">
        <v>9</v>
      </c>
      <c r="CB94">
        <f>CS66</f>
        <v>29.34092195651823</v>
      </c>
      <c r="CC94">
        <f>BY66</f>
        <v>47.187765180360373</v>
      </c>
      <c r="CD94">
        <f>CI66</f>
        <v>61.684016812329112</v>
      </c>
      <c r="CE94">
        <f>CU66</f>
        <v>2.3980310457997116</v>
      </c>
      <c r="CF94">
        <f>CA66</f>
        <v>1.4027015106873406</v>
      </c>
      <c r="CG94">
        <f>CK66</f>
        <v>4.049306979124804</v>
      </c>
    </row>
    <row r="95" spans="1:93" x14ac:dyDescent="0.2">
      <c r="A95" t="s">
        <v>175</v>
      </c>
      <c r="B95" s="4">
        <v>0.14749999999999999</v>
      </c>
      <c r="C95" s="4">
        <v>20</v>
      </c>
      <c r="D95" s="1">
        <v>0.15479605333285917</v>
      </c>
      <c r="E95" s="1">
        <v>35.541436453077807</v>
      </c>
      <c r="F95" s="1">
        <v>36.724898529061029</v>
      </c>
      <c r="G95" s="1">
        <v>50.159979617282566</v>
      </c>
      <c r="H95" s="1">
        <v>78.529642236256947</v>
      </c>
      <c r="I95" s="1">
        <v>170.4001464734109</v>
      </c>
      <c r="J95" s="1">
        <v>96.369204370731197</v>
      </c>
      <c r="K95" s="1">
        <v>2.798939708608357E-2</v>
      </c>
      <c r="L95" s="1">
        <v>1.6807855282869661</v>
      </c>
      <c r="M95" s="1">
        <v>-0.15986383017190531</v>
      </c>
      <c r="N95" s="1">
        <v>223.22613619382625</v>
      </c>
      <c r="O95" s="1">
        <v>3.9830215165648659</v>
      </c>
      <c r="P95" s="1">
        <v>3.2454120273113864</v>
      </c>
      <c r="Q95" s="1">
        <v>173.7004786100469</v>
      </c>
      <c r="R95" s="1">
        <v>2485.7140150617656</v>
      </c>
      <c r="S95" s="1">
        <v>0.2027471942949588</v>
      </c>
      <c r="T95" s="1">
        <v>2.9576645745818855</v>
      </c>
      <c r="U95" s="1">
        <v>69.43737252559545</v>
      </c>
      <c r="V95" s="1">
        <v>102.56874603134047</v>
      </c>
      <c r="W95" s="1">
        <v>2.5334248366821956</v>
      </c>
      <c r="X95" s="1">
        <v>0.10732822716099225</v>
      </c>
      <c r="Y95" s="1">
        <v>7.6270552201907202</v>
      </c>
      <c r="Z95" s="1">
        <v>33.143272343490011</v>
      </c>
      <c r="AA95" s="1">
        <v>54.842936238996515</v>
      </c>
      <c r="AB95" s="1">
        <v>0.13002969434204395</v>
      </c>
      <c r="AC95" s="1">
        <v>2.8925453839505556E-2</v>
      </c>
      <c r="AD95" s="1">
        <v>0.3619835502925059</v>
      </c>
      <c r="AE95" s="1">
        <v>7.9222323104576695</v>
      </c>
      <c r="AF95" s="1">
        <v>3.3688720751643836E-2</v>
      </c>
      <c r="AG95" s="1">
        <v>0.33293410488766845</v>
      </c>
      <c r="AH95" s="1">
        <v>3.0216245934605174E-2</v>
      </c>
      <c r="AJ95">
        <f t="shared" si="92"/>
        <v>19.635067268988131</v>
      </c>
      <c r="AK95">
        <f t="shared" si="93"/>
        <v>4810.8738055701242</v>
      </c>
      <c r="AL95">
        <f t="shared" si="94"/>
        <v>4975.6890920063788</v>
      </c>
      <c r="AM95">
        <f t="shared" si="95"/>
        <v>6797.5522090299464</v>
      </c>
      <c r="AN95">
        <f t="shared" si="96"/>
        <v>10632.520730106335</v>
      </c>
      <c r="AO95">
        <f t="shared" si="97"/>
        <v>23083.165377121717</v>
      </c>
      <c r="AP95">
        <f t="shared" si="98"/>
        <v>13051.461731911855</v>
      </c>
      <c r="AQ95">
        <f t="shared" si="99"/>
        <v>3.7643006344157777</v>
      </c>
      <c r="AR95">
        <f t="shared" si="100"/>
        <v>0.24509567452211559</v>
      </c>
      <c r="AS95">
        <f t="shared" si="86"/>
        <v>-1.1990996049625413E-2</v>
      </c>
      <c r="AT95">
        <f t="shared" si="87"/>
        <v>27.53071725924633</v>
      </c>
      <c r="AU95">
        <f t="shared" si="88"/>
        <v>0.53493378438128447</v>
      </c>
      <c r="AV95">
        <f t="shared" si="89"/>
        <v>6.5171684976366676E-2</v>
      </c>
      <c r="AW95">
        <f t="shared" si="90"/>
        <v>23.512112165136195</v>
      </c>
      <c r="AX95" s="10">
        <f t="shared" si="91"/>
        <v>334.43333575470439</v>
      </c>
      <c r="AY95">
        <f t="shared" si="101"/>
        <v>2.3242290079684574E-2</v>
      </c>
      <c r="AZ95">
        <f t="shared" si="102"/>
        <v>0.30001174262000718</v>
      </c>
      <c r="BA95">
        <f t="shared" si="103"/>
        <v>7.5838789822018873</v>
      </c>
      <c r="BB95">
        <f t="shared" si="104"/>
        <v>13.390343919240044</v>
      </c>
      <c r="BC95">
        <f t="shared" si="105"/>
        <v>0.33939570547140652</v>
      </c>
      <c r="BD95">
        <f t="shared" si="106"/>
        <v>8.9514777270872179E-3</v>
      </c>
      <c r="BE95">
        <f t="shared" si="107"/>
        <v>1.0209977720222754</v>
      </c>
      <c r="BF95">
        <f t="shared" si="108"/>
        <v>4.4374358044136128</v>
      </c>
      <c r="BG95">
        <f t="shared" si="109"/>
        <v>7.4266330243916823</v>
      </c>
      <c r="BH95">
        <f t="shared" si="110"/>
        <v>1.6569499771173061E-2</v>
      </c>
      <c r="BI95">
        <f t="shared" si="111"/>
        <v>8.217591190450616E-4</v>
      </c>
      <c r="BJ95">
        <f t="shared" si="112"/>
        <v>4.6248569085153082E-2</v>
      </c>
      <c r="BK95">
        <f t="shared" si="113"/>
        <v>1.039972126343591</v>
      </c>
      <c r="BL95">
        <f t="shared" si="114"/>
        <v>2.1881816013479493E-3</v>
      </c>
      <c r="BM95">
        <f t="shared" si="115"/>
        <v>3.8025699570985845E-2</v>
      </c>
      <c r="BN95">
        <f t="shared" si="116"/>
        <v>1.5716629843702706E-3</v>
      </c>
      <c r="BO95" s="34">
        <f t="shared" si="84"/>
        <v>334.43333575470439</v>
      </c>
      <c r="BP95">
        <f t="shared" si="85"/>
        <v>334433.33575470437</v>
      </c>
      <c r="BQ95">
        <f t="shared" si="72"/>
        <v>49.328917023818889</v>
      </c>
    </row>
    <row r="96" spans="1:93" x14ac:dyDescent="0.2">
      <c r="A96" t="s">
        <v>176</v>
      </c>
      <c r="B96" s="4">
        <v>0.1305</v>
      </c>
      <c r="C96" s="4">
        <v>20</v>
      </c>
      <c r="D96" s="1">
        <v>0.13240169328276405</v>
      </c>
      <c r="E96" s="1">
        <v>31.366332431805134</v>
      </c>
      <c r="F96" s="1">
        <v>32.383632530334346</v>
      </c>
      <c r="G96" s="1">
        <v>52.407534796135081</v>
      </c>
      <c r="H96" s="1">
        <v>71.894507814334204</v>
      </c>
      <c r="I96" s="1">
        <v>164.96749218540214</v>
      </c>
      <c r="J96" s="1">
        <v>74.900750875628333</v>
      </c>
      <c r="K96" s="1">
        <v>2.499936812142918E-2</v>
      </c>
      <c r="L96" s="1">
        <v>1.8308782893697895</v>
      </c>
      <c r="M96" s="1">
        <v>0.14138171458043</v>
      </c>
      <c r="N96" s="1">
        <v>192.05421229032896</v>
      </c>
      <c r="O96" s="1">
        <v>3.7762729957182364</v>
      </c>
      <c r="P96" s="1">
        <v>2.7332376449543996</v>
      </c>
      <c r="Q96" s="1">
        <v>177.02752033060941</v>
      </c>
      <c r="R96" s="1">
        <v>2246.6369239820056</v>
      </c>
      <c r="S96" s="1">
        <v>0.20859907510398179</v>
      </c>
      <c r="T96" s="1">
        <v>2.8211485379393602</v>
      </c>
      <c r="U96" s="1">
        <v>59.046055170809126</v>
      </c>
      <c r="V96" s="1">
        <v>85.983582681025695</v>
      </c>
      <c r="W96" s="1">
        <v>1.9663100765604504</v>
      </c>
      <c r="X96" s="1">
        <v>0.10812203903352213</v>
      </c>
      <c r="Y96" s="1">
        <v>7.3235087865510202</v>
      </c>
      <c r="Z96" s="1">
        <v>26.379586827102468</v>
      </c>
      <c r="AA96" s="1">
        <v>50.544423658347959</v>
      </c>
      <c r="AB96" s="1">
        <v>9.8551485046273909E-2</v>
      </c>
      <c r="AC96" s="1">
        <v>5.809910217980721E-2</v>
      </c>
      <c r="AD96" s="1">
        <v>0.12410512572700734</v>
      </c>
      <c r="AE96" s="1">
        <v>7.6396048327341326</v>
      </c>
      <c r="AF96" s="1">
        <v>3.0708343852813503E-2</v>
      </c>
      <c r="AG96" s="1">
        <v>0.30803420274548676</v>
      </c>
      <c r="AH96" s="1">
        <v>2.9439871802369171E-2</v>
      </c>
      <c r="AJ96">
        <f t="shared" si="92"/>
        <v>18.760806292519895</v>
      </c>
      <c r="AK96">
        <f t="shared" si="93"/>
        <v>4797.7149877098836</v>
      </c>
      <c r="AL96">
        <f t="shared" si="94"/>
        <v>4958.5350275586761</v>
      </c>
      <c r="AM96">
        <f t="shared" si="95"/>
        <v>8027.5099954710131</v>
      </c>
      <c r="AN96">
        <f t="shared" si="96"/>
        <v>11000.721220323598</v>
      </c>
      <c r="AO96">
        <f t="shared" si="97"/>
        <v>25257.577067933162</v>
      </c>
      <c r="AP96">
        <f t="shared" si="98"/>
        <v>11461.467705401847</v>
      </c>
      <c r="AQ96">
        <f t="shared" si="99"/>
        <v>3.7964273125152439</v>
      </c>
      <c r="AR96">
        <f t="shared" si="100"/>
        <v>0.30002656868711508</v>
      </c>
      <c r="AS96">
        <f t="shared" si="86"/>
        <v>3.261485806687324E-2</v>
      </c>
      <c r="AT96">
        <f t="shared" si="87"/>
        <v>26.339787874857375</v>
      </c>
      <c r="AU96">
        <f t="shared" si="88"/>
        <v>0.57293304811729395</v>
      </c>
      <c r="AV96">
        <f t="shared" si="89"/>
        <v>-4.8326751963651653E-3</v>
      </c>
      <c r="AW96">
        <f t="shared" si="90"/>
        <v>27.084884128496846</v>
      </c>
      <c r="AX96" s="10">
        <f t="shared" si="91"/>
        <v>341.35919695190574</v>
      </c>
      <c r="AY96">
        <f t="shared" si="101"/>
        <v>2.716686132516425E-2</v>
      </c>
      <c r="AZ96">
        <f t="shared" si="102"/>
        <v>0.31817173412720734</v>
      </c>
      <c r="BA96">
        <f t="shared" si="103"/>
        <v>6.9792781822149568</v>
      </c>
      <c r="BB96">
        <f t="shared" si="104"/>
        <v>12.592892422081308</v>
      </c>
      <c r="BC96">
        <f t="shared" si="105"/>
        <v>0.29669403336856359</v>
      </c>
      <c r="BD96">
        <f t="shared" si="106"/>
        <v>1.0239227603034192E-2</v>
      </c>
      <c r="BE96">
        <f t="shared" si="107"/>
        <v>1.1074807869769472</v>
      </c>
      <c r="BF96">
        <f t="shared" si="108"/>
        <v>3.9789124201015866</v>
      </c>
      <c r="BG96">
        <f t="shared" si="109"/>
        <v>7.7353112604199366</v>
      </c>
      <c r="BH96">
        <f t="shared" si="110"/>
        <v>1.3903732033200196E-2</v>
      </c>
      <c r="BI96">
        <f t="shared" si="111"/>
        <v>5.3998654165914144E-3</v>
      </c>
      <c r="BJ96">
        <f t="shared" si="112"/>
        <v>1.5816823362069792E-2</v>
      </c>
      <c r="BK96">
        <f t="shared" si="113"/>
        <v>1.132132866522674</v>
      </c>
      <c r="BL96">
        <f t="shared" si="114"/>
        <v>2.0164693350361368E-3</v>
      </c>
      <c r="BM96">
        <f t="shared" si="115"/>
        <v>3.9163162022044271E-2</v>
      </c>
      <c r="BN96">
        <f t="shared" si="116"/>
        <v>1.6574161498076232E-3</v>
      </c>
      <c r="BO96" s="34">
        <f t="shared" si="84"/>
        <v>341.35919695190574</v>
      </c>
      <c r="BP96">
        <f t="shared" si="85"/>
        <v>341359.19695190573</v>
      </c>
      <c r="BQ96">
        <f t="shared" si="72"/>
        <v>44.547375202223705</v>
      </c>
    </row>
    <row r="97" spans="1:69" x14ac:dyDescent="0.2">
      <c r="A97" t="s">
        <v>177</v>
      </c>
      <c r="B97" s="4">
        <v>0.13109999999999999</v>
      </c>
      <c r="C97" s="4">
        <v>20</v>
      </c>
      <c r="D97" s="1">
        <v>0.13715080202335195</v>
      </c>
      <c r="E97" s="1">
        <v>28.038744574874531</v>
      </c>
      <c r="F97" s="1">
        <v>30.958538297135515</v>
      </c>
      <c r="G97" s="1">
        <v>48.656899922079781</v>
      </c>
      <c r="H97" s="1">
        <v>62.503935956254928</v>
      </c>
      <c r="I97" s="1">
        <v>156.94690388854113</v>
      </c>
      <c r="J97" s="1">
        <v>86.451542726514688</v>
      </c>
      <c r="K97" s="1">
        <v>2.137749158804091E-2</v>
      </c>
      <c r="L97" s="1">
        <v>1.2444580328906834</v>
      </c>
      <c r="M97" s="1">
        <v>7.0978059081363704E-2</v>
      </c>
      <c r="N97" s="1">
        <v>145.46865475607225</v>
      </c>
      <c r="O97" s="1">
        <v>3.9572184792331324</v>
      </c>
      <c r="P97" s="1">
        <v>3.0562103864142607</v>
      </c>
      <c r="Q97" s="1">
        <v>174.035514418215</v>
      </c>
      <c r="R97" s="1">
        <v>2403.6183296227473</v>
      </c>
      <c r="S97" s="1">
        <v>0.17718667054679807</v>
      </c>
      <c r="T97" s="1">
        <v>2.9222636087487537</v>
      </c>
      <c r="U97" s="1">
        <v>67.167211983880378</v>
      </c>
      <c r="V97" s="1">
        <v>101.6214711029655</v>
      </c>
      <c r="W97" s="1">
        <v>2.2139373162661977</v>
      </c>
      <c r="X97" s="1">
        <v>0.10490719900346095</v>
      </c>
      <c r="Y97" s="1">
        <v>6.4817985204216368</v>
      </c>
      <c r="Z97" s="1">
        <v>28.309559253052704</v>
      </c>
      <c r="AA97" s="1">
        <v>57.884948263104476</v>
      </c>
      <c r="AB97" s="1">
        <v>0.16423077082579224</v>
      </c>
      <c r="AC97" s="1">
        <v>1.3140853566777241E-2</v>
      </c>
      <c r="AD97" s="1">
        <v>0.20613902896029515</v>
      </c>
      <c r="AE97" s="1">
        <v>6.2071435319446531</v>
      </c>
      <c r="AF97" s="1">
        <v>3.4058676569258789E-2</v>
      </c>
      <c r="AG97" s="1">
        <v>0.38328995407841948</v>
      </c>
      <c r="AH97" s="1">
        <v>2.8484278136870992E-2</v>
      </c>
      <c r="AJ97">
        <f t="shared" si="92"/>
        <v>19.399446193635427</v>
      </c>
      <c r="AK97">
        <f t="shared" si="93"/>
        <v>4268.1163139399523</v>
      </c>
      <c r="AL97">
        <f t="shared" si="94"/>
        <v>4718.4358232832237</v>
      </c>
      <c r="AM97">
        <f t="shared" si="95"/>
        <v>7418.591586024877</v>
      </c>
      <c r="AN97">
        <f t="shared" si="96"/>
        <v>9517.7931509583832</v>
      </c>
      <c r="AO97">
        <f t="shared" si="97"/>
        <v>23918.398485339876</v>
      </c>
      <c r="AP97">
        <f t="shared" si="98"/>
        <v>13171.147006656509</v>
      </c>
      <c r="AQ97">
        <f t="shared" si="99"/>
        <v>3.2265158933293212</v>
      </c>
      <c r="AR97">
        <f t="shared" si="100"/>
        <v>0.20919193046595272</v>
      </c>
      <c r="AS97">
        <f t="shared" si="86"/>
        <v>2.172514010484845E-2</v>
      </c>
      <c r="AT97">
        <f t="shared" si="87"/>
        <v>19.11236588088294</v>
      </c>
      <c r="AU97">
        <f t="shared" si="88"/>
        <v>0.59791512165983818</v>
      </c>
      <c r="AV97">
        <f t="shared" si="89"/>
        <v>4.4460646194291138E-2</v>
      </c>
      <c r="AW97">
        <f t="shared" si="90"/>
        <v>26.504479485285668</v>
      </c>
      <c r="AX97" s="10">
        <f t="shared" si="91"/>
        <v>363.74525793316957</v>
      </c>
      <c r="AY97">
        <f t="shared" si="101"/>
        <v>2.2250399022046227E-2</v>
      </c>
      <c r="AZ97">
        <f t="shared" si="102"/>
        <v>0.33214121067725721</v>
      </c>
      <c r="BA97">
        <f t="shared" si="103"/>
        <v>8.1862619301333108</v>
      </c>
      <c r="BB97">
        <f t="shared" si="104"/>
        <v>14.920901827005393</v>
      </c>
      <c r="BC97">
        <f t="shared" si="105"/>
        <v>0.33311301410154459</v>
      </c>
      <c r="BD97">
        <f t="shared" si="106"/>
        <v>9.7019252600666541E-3</v>
      </c>
      <c r="BE97">
        <f t="shared" si="107"/>
        <v>0.97400486176890855</v>
      </c>
      <c r="BF97">
        <f t="shared" si="108"/>
        <v>4.2551298195443303</v>
      </c>
      <c r="BG97">
        <f t="shared" si="109"/>
        <v>8.8197453209758372</v>
      </c>
      <c r="BH97">
        <f t="shared" si="110"/>
        <v>2.3859822623363783E-2</v>
      </c>
      <c r="BI97">
        <f t="shared" si="111"/>
        <v>-1.4834670892099138E-3</v>
      </c>
      <c r="BJ97">
        <f t="shared" si="112"/>
        <v>2.8259141978763263E-2</v>
      </c>
      <c r="BK97">
        <f t="shared" si="113"/>
        <v>0.90842191506803471</v>
      </c>
      <c r="BL97">
        <f t="shared" si="114"/>
        <v>2.5183516594288456E-3</v>
      </c>
      <c r="BM97">
        <f t="shared" si="115"/>
        <v>5.0464589401490713E-2</v>
      </c>
      <c r="BN97">
        <f t="shared" si="116"/>
        <v>1.5040498416470729E-3</v>
      </c>
      <c r="BO97" s="34">
        <f t="shared" si="84"/>
        <v>363.74525793316957</v>
      </c>
      <c r="BP97">
        <f t="shared" si="85"/>
        <v>363745.25793316955</v>
      </c>
      <c r="BQ97">
        <f t="shared" si="72"/>
        <v>47.687003315038531</v>
      </c>
    </row>
    <row r="98" spans="1:69" x14ac:dyDescent="0.2">
      <c r="A98" t="s">
        <v>178</v>
      </c>
      <c r="B98" s="4">
        <v>0.1847</v>
      </c>
      <c r="C98" s="4">
        <v>20</v>
      </c>
      <c r="D98" s="1">
        <v>0.47558489033376805</v>
      </c>
      <c r="E98" s="1">
        <v>43.309097302233077</v>
      </c>
      <c r="F98" s="1">
        <v>35.789105436419241</v>
      </c>
      <c r="G98" s="1">
        <v>109.33430925480292</v>
      </c>
      <c r="H98" s="1">
        <v>57.88264798829141</v>
      </c>
      <c r="I98" s="1">
        <v>679.51253934876024</v>
      </c>
      <c r="J98" s="1">
        <v>197.22022474104995</v>
      </c>
      <c r="K98" s="1">
        <v>4.352196048474951E-2</v>
      </c>
      <c r="L98" s="1">
        <v>10.272504569322924</v>
      </c>
      <c r="M98" s="1">
        <v>9.7537301616904659E-2</v>
      </c>
      <c r="N98" s="1">
        <v>22.741421774175148</v>
      </c>
      <c r="O98" s="1">
        <v>0.22419461615253006</v>
      </c>
      <c r="P98" s="1">
        <v>2.8174936610547094</v>
      </c>
      <c r="Q98" s="1">
        <v>156.28053437627742</v>
      </c>
      <c r="R98" s="1">
        <v>635.5398160440692</v>
      </c>
      <c r="S98" s="1">
        <v>8.9627427176483268E-2</v>
      </c>
      <c r="T98" s="1">
        <v>3.2833472306758695</v>
      </c>
      <c r="U98" s="1">
        <v>45.185067060184473</v>
      </c>
      <c r="V98" s="1">
        <v>258.6038609662815</v>
      </c>
      <c r="W98" s="1">
        <v>0.2025346219370496</v>
      </c>
      <c r="X98" s="1">
        <v>0.11241359168911937</v>
      </c>
      <c r="Y98" s="1">
        <v>41.747434699356617</v>
      </c>
      <c r="Z98" s="1">
        <v>41.534593054638322</v>
      </c>
      <c r="AA98" s="1">
        <v>27.903606210165858</v>
      </c>
      <c r="AB98" s="1">
        <v>2.1497586857994713E-2</v>
      </c>
      <c r="AC98" s="1">
        <v>9.61276989451368E-2</v>
      </c>
      <c r="AD98" s="1">
        <v>0.66980228708939249</v>
      </c>
      <c r="AE98" s="1">
        <v>2.815890555458811</v>
      </c>
      <c r="AF98" s="1">
        <v>9.5677795388908596E-2</v>
      </c>
      <c r="AG98" s="1">
        <v>0.68793901684479519</v>
      </c>
      <c r="AH98" s="1">
        <v>7.9460336136729561E-3</v>
      </c>
      <c r="AJ98">
        <f t="shared" si="92"/>
        <v>50.416617012419742</v>
      </c>
      <c r="AK98">
        <f t="shared" si="93"/>
        <v>4683.0379171884069</v>
      </c>
      <c r="AL98">
        <f t="shared" si="94"/>
        <v>3872.2159134710623</v>
      </c>
      <c r="AM98">
        <f t="shared" si="95"/>
        <v>11836.088487180965</v>
      </c>
      <c r="AN98">
        <f t="shared" si="96"/>
        <v>6255.3163114855088</v>
      </c>
      <c r="AO98">
        <f t="shared" si="97"/>
        <v>73562.613701312614</v>
      </c>
      <c r="AP98">
        <f t="shared" si="98"/>
        <v>21343.318965150913</v>
      </c>
      <c r="AQ98">
        <f t="shared" si="99"/>
        <v>4.6880650327539035</v>
      </c>
      <c r="AR98">
        <f t="shared" si="100"/>
        <v>1.1260746768420751</v>
      </c>
      <c r="AS98">
        <f t="shared" si="86"/>
        <v>1.8296430527647269E-2</v>
      </c>
      <c r="AT98">
        <f t="shared" si="87"/>
        <v>0.27659181021013135</v>
      </c>
      <c r="AU98">
        <f t="shared" si="88"/>
        <v>2.0174310709218886E-2</v>
      </c>
      <c r="AV98">
        <f t="shared" si="89"/>
        <v>5.7090211634030488E-3</v>
      </c>
      <c r="AW98">
        <f t="shared" si="90"/>
        <v>16.890295937640492</v>
      </c>
      <c r="AX98" s="10">
        <f t="shared" si="91"/>
        <v>66.732176737763751</v>
      </c>
      <c r="AY98">
        <f t="shared" si="101"/>
        <v>6.3120868672656419E-3</v>
      </c>
      <c r="AZ98">
        <f t="shared" si="102"/>
        <v>0.27485319522647939</v>
      </c>
      <c r="BA98">
        <f t="shared" si="103"/>
        <v>3.4302979998189436</v>
      </c>
      <c r="BB98">
        <f t="shared" si="104"/>
        <v>27.589485797437614</v>
      </c>
      <c r="BC98">
        <f t="shared" si="105"/>
        <v>1.864137662224976E-2</v>
      </c>
      <c r="BD98">
        <f t="shared" si="106"/>
        <v>7.6992433963611641E-3</v>
      </c>
      <c r="BE98">
        <f t="shared" si="107"/>
        <v>4.5100420192561099</v>
      </c>
      <c r="BF98">
        <f t="shared" si="108"/>
        <v>4.452345399967375</v>
      </c>
      <c r="BG98">
        <f t="shared" si="109"/>
        <v>3.0137616162488343</v>
      </c>
      <c r="BH98">
        <f t="shared" si="110"/>
        <v>1.4800166029617847E-3</v>
      </c>
      <c r="BI98">
        <f t="shared" si="111"/>
        <v>7.9331584849581561E-3</v>
      </c>
      <c r="BJ98">
        <f t="shared" si="112"/>
        <v>7.0265504472105098E-2</v>
      </c>
      <c r="BK98">
        <f t="shared" si="113"/>
        <v>0.27758014908339207</v>
      </c>
      <c r="BL98">
        <f t="shared" si="114"/>
        <v>8.4598715698111417E-3</v>
      </c>
      <c r="BM98">
        <f t="shared" si="115"/>
        <v>6.8808277887725755E-2</v>
      </c>
      <c r="BN98">
        <f t="shared" si="116"/>
        <v>-1.1563830872984811E-3</v>
      </c>
      <c r="BO98" s="34">
        <f t="shared" si="84"/>
        <v>66.732176737763751</v>
      </c>
      <c r="BP98">
        <f t="shared" si="85"/>
        <v>66732.176737763744</v>
      </c>
      <c r="BQ98">
        <f t="shared" si="72"/>
        <v>12.325433043464963</v>
      </c>
    </row>
    <row r="99" spans="1:69" x14ac:dyDescent="0.2">
      <c r="A99" t="s">
        <v>179</v>
      </c>
      <c r="B99" s="4">
        <v>0.16619999999999999</v>
      </c>
      <c r="C99" s="4">
        <v>20</v>
      </c>
      <c r="D99" s="1">
        <v>0.52402597636527071</v>
      </c>
      <c r="E99" s="1">
        <v>22.549684085609883</v>
      </c>
      <c r="F99" s="1">
        <v>25.006220654263199</v>
      </c>
      <c r="G99" s="1">
        <v>80.68480481079304</v>
      </c>
      <c r="H99" s="1">
        <v>58.373698170789091</v>
      </c>
      <c r="I99" s="1">
        <v>602.77122007154628</v>
      </c>
      <c r="J99" s="1">
        <v>184.56898828463625</v>
      </c>
      <c r="K99" s="1">
        <v>3.9729324582447552E-2</v>
      </c>
      <c r="L99" s="1">
        <v>3.7733063032288614</v>
      </c>
      <c r="M99" s="1">
        <v>-8.8821098789453282E-2</v>
      </c>
      <c r="N99" s="1">
        <v>21.154883769896173</v>
      </c>
      <c r="O99" s="1">
        <v>0.13018044081897523</v>
      </c>
      <c r="P99" s="1">
        <v>2.3430352581707448</v>
      </c>
      <c r="Q99" s="1">
        <v>142.45392576084626</v>
      </c>
      <c r="R99" s="1">
        <v>605.04981669241602</v>
      </c>
      <c r="S99" s="1">
        <v>9.9277884152268764E-2</v>
      </c>
      <c r="T99" s="1">
        <v>3.2494868990862193</v>
      </c>
      <c r="U99" s="1">
        <v>37.028039589330852</v>
      </c>
      <c r="V99" s="1">
        <v>244.52364245996705</v>
      </c>
      <c r="W99" s="1">
        <v>9.7940923322036522E-2</v>
      </c>
      <c r="X99" s="1">
        <v>0.10958718375980493</v>
      </c>
      <c r="Y99" s="1">
        <v>26.263626856925377</v>
      </c>
      <c r="Z99" s="1">
        <v>33.692200188945556</v>
      </c>
      <c r="AA99" s="1">
        <v>27.817531907542953</v>
      </c>
      <c r="AB99" s="1">
        <v>2.2332498981512305E-2</v>
      </c>
      <c r="AC99" s="1">
        <v>0.10520807124464292</v>
      </c>
      <c r="AD99" s="1">
        <v>0.38458418441996295</v>
      </c>
      <c r="AE99" s="1">
        <v>2.1921374396842563</v>
      </c>
      <c r="AF99" s="1">
        <v>6.2034163781663251E-2</v>
      </c>
      <c r="AG99" s="1">
        <v>0.27065232370187209</v>
      </c>
      <c r="AH99" s="1">
        <v>7.0815962672392653E-3</v>
      </c>
      <c r="AJ99">
        <f t="shared" si="92"/>
        <v>61.857827213140673</v>
      </c>
      <c r="AK99">
        <f t="shared" si="93"/>
        <v>2706.1903668606187</v>
      </c>
      <c r="AL99">
        <f t="shared" si="94"/>
        <v>3005.6593476232506</v>
      </c>
      <c r="AM99">
        <f t="shared" si="95"/>
        <v>9705.9894988094238</v>
      </c>
      <c r="AN99">
        <f t="shared" si="96"/>
        <v>7010.6975113196586</v>
      </c>
      <c r="AO99">
        <f t="shared" si="97"/>
        <v>72516.175481878236</v>
      </c>
      <c r="AP99">
        <f t="shared" si="98"/>
        <v>22196.668373857399</v>
      </c>
      <c r="AQ99">
        <f t="shared" si="99"/>
        <v>4.7535071811288017</v>
      </c>
      <c r="AR99">
        <f t="shared" si="100"/>
        <v>0.46932627852496972</v>
      </c>
      <c r="AS99">
        <f t="shared" si="86"/>
        <v>-2.0927634757563658E-3</v>
      </c>
      <c r="AT99">
        <f t="shared" si="87"/>
        <v>0.11646057316625612</v>
      </c>
      <c r="AU99">
        <f t="shared" si="88"/>
        <v>1.1106568479672873E-2</v>
      </c>
      <c r="AV99">
        <f t="shared" si="89"/>
        <v>-5.0750372134769864E-2</v>
      </c>
      <c r="AW99">
        <f t="shared" si="90"/>
        <v>17.106531211634032</v>
      </c>
      <c r="AX99" s="10">
        <f t="shared" si="91"/>
        <v>70.491173624740696</v>
      </c>
      <c r="AY99">
        <f t="shared" si="101"/>
        <v>8.1760023098656678E-3</v>
      </c>
      <c r="AZ99">
        <f t="shared" si="102"/>
        <v>0.30137291532212845</v>
      </c>
      <c r="BA99">
        <f t="shared" si="103"/>
        <v>2.830538454569715</v>
      </c>
      <c r="BB99">
        <f t="shared" si="104"/>
        <v>28.966147151988192</v>
      </c>
      <c r="BC99">
        <f t="shared" si="105"/>
        <v>8.1298934406093242E-3</v>
      </c>
      <c r="BD99">
        <f t="shared" si="106"/>
        <v>8.2161377660747194E-3</v>
      </c>
      <c r="BE99">
        <f t="shared" si="107"/>
        <v>3.1487882316966229</v>
      </c>
      <c r="BF99">
        <f t="shared" si="108"/>
        <v>4.0042138270765273</v>
      </c>
      <c r="BG99">
        <f t="shared" si="109"/>
        <v>3.338870544336352</v>
      </c>
      <c r="BH99">
        <f t="shared" si="110"/>
        <v>1.7452304996233062E-3</v>
      </c>
      <c r="BI99">
        <f t="shared" si="111"/>
        <v>9.9089158734169316E-3</v>
      </c>
      <c r="BJ99">
        <f t="shared" si="112"/>
        <v>4.3764600617383992E-2</v>
      </c>
      <c r="BK99">
        <f t="shared" si="113"/>
        <v>0.2334175163670964</v>
      </c>
      <c r="BL99">
        <f t="shared" si="114"/>
        <v>5.3529822310421846E-3</v>
      </c>
      <c r="BM99">
        <f t="shared" si="115"/>
        <v>2.6252437202193047E-2</v>
      </c>
      <c r="BN99">
        <f t="shared" si="116"/>
        <v>-1.3891257710752307E-3</v>
      </c>
      <c r="BO99" s="34">
        <f t="shared" si="84"/>
        <v>70.491173624740696</v>
      </c>
      <c r="BP99">
        <f t="shared" si="85"/>
        <v>70491.173624740695</v>
      </c>
      <c r="BQ99">
        <f t="shared" si="72"/>
        <v>11.715633056431903</v>
      </c>
    </row>
    <row r="100" spans="1:69" x14ac:dyDescent="0.2">
      <c r="A100" t="s">
        <v>180</v>
      </c>
      <c r="B100" s="4">
        <v>0.1389</v>
      </c>
      <c r="C100" s="4">
        <v>20</v>
      </c>
      <c r="D100" s="1">
        <v>0.4114082389761145</v>
      </c>
      <c r="E100" s="1">
        <v>27.386961507764482</v>
      </c>
      <c r="F100" s="1">
        <v>24.357319548356902</v>
      </c>
      <c r="G100" s="1">
        <v>73.230605118265601</v>
      </c>
      <c r="H100" s="1">
        <v>48.874484985079881</v>
      </c>
      <c r="I100" s="1">
        <v>491.5693733045552</v>
      </c>
      <c r="J100" s="1">
        <v>135.0733544996701</v>
      </c>
      <c r="K100" s="1">
        <v>2.9260694675735183E-2</v>
      </c>
      <c r="L100" s="1">
        <v>5.4907623114784396</v>
      </c>
      <c r="M100" s="1">
        <v>2.873059917336853E-2</v>
      </c>
      <c r="N100" s="1">
        <v>106.38106188155209</v>
      </c>
      <c r="O100" s="1">
        <v>0.11465490870661815</v>
      </c>
      <c r="P100" s="1">
        <v>2.8694418707853133</v>
      </c>
      <c r="Q100" s="1">
        <v>112.24936763029577</v>
      </c>
      <c r="R100" s="1">
        <v>497.75512530056858</v>
      </c>
      <c r="S100" s="1">
        <v>6.3702113641162725E-2</v>
      </c>
      <c r="T100" s="1">
        <v>1.7969558115917421</v>
      </c>
      <c r="U100" s="1">
        <v>36.776621823990403</v>
      </c>
      <c r="V100" s="1">
        <v>185.31740121060128</v>
      </c>
      <c r="W100" s="1">
        <v>7.2929335717989263E-2</v>
      </c>
      <c r="X100" s="1">
        <v>0.1088893391938916</v>
      </c>
      <c r="Y100" s="1">
        <v>25.377760129114787</v>
      </c>
      <c r="Z100" s="1">
        <v>27.532188914847307</v>
      </c>
      <c r="AA100" s="1">
        <v>19.454757643699494</v>
      </c>
      <c r="AB100" s="1">
        <v>1.6962045737949363E-2</v>
      </c>
      <c r="AC100" s="1">
        <v>7.3890739507064679E-2</v>
      </c>
      <c r="AD100" s="1">
        <v>0.29353453724937367</v>
      </c>
      <c r="AE100" s="1">
        <v>1.8490369045255151</v>
      </c>
      <c r="AF100" s="1">
        <v>7.9035268245441076E-2</v>
      </c>
      <c r="AG100" s="1">
        <v>0.17886765676396024</v>
      </c>
      <c r="AH100" s="1">
        <v>7.2227673432537732E-3</v>
      </c>
      <c r="AJ100">
        <f t="shared" si="92"/>
        <v>57.799972174520192</v>
      </c>
      <c r="AK100">
        <f t="shared" si="93"/>
        <v>3934.5888222845706</v>
      </c>
      <c r="AL100">
        <f t="shared" si="94"/>
        <v>3502.9702048729901</v>
      </c>
      <c r="AM100">
        <f t="shared" si="95"/>
        <v>10540.327291948002</v>
      </c>
      <c r="AN100">
        <f t="shared" si="96"/>
        <v>7020.8327045870619</v>
      </c>
      <c r="AO100">
        <f t="shared" si="97"/>
        <v>70757.029731809496</v>
      </c>
      <c r="AP100">
        <f t="shared" si="98"/>
        <v>19432.495378227333</v>
      </c>
      <c r="AQ100">
        <f t="shared" si="99"/>
        <v>4.1804196930839419</v>
      </c>
      <c r="AR100">
        <f t="shared" si="100"/>
        <v>0.80886355403773591</v>
      </c>
      <c r="AS100">
        <f t="shared" si="86"/>
        <v>1.4422006260516403E-2</v>
      </c>
      <c r="AT100">
        <f t="shared" si="87"/>
        <v>12.410938153299856</v>
      </c>
      <c r="AU100">
        <f t="shared" si="88"/>
        <v>1.1054003161083441E-2</v>
      </c>
      <c r="AV100">
        <f t="shared" si="89"/>
        <v>1.5071421191451554E-2</v>
      </c>
      <c r="AW100">
        <f t="shared" si="90"/>
        <v>16.119613569204937</v>
      </c>
      <c r="AX100" s="10">
        <f t="shared" si="91"/>
        <v>68.896610717026306</v>
      </c>
      <c r="AY100">
        <f t="shared" si="101"/>
        <v>4.6604476146692103E-3</v>
      </c>
      <c r="AZ100">
        <f t="shared" si="102"/>
        <v>0.15145829212849674</v>
      </c>
      <c r="BA100">
        <f t="shared" si="103"/>
        <v>3.3506633250012783</v>
      </c>
      <c r="BB100">
        <f t="shared" si="104"/>
        <v>26.134260847178709</v>
      </c>
      <c r="BC100">
        <f t="shared" si="105"/>
        <v>6.1263969600311337E-3</v>
      </c>
      <c r="BD100">
        <f t="shared" si="106"/>
        <v>9.7304910396209601E-3</v>
      </c>
      <c r="BE100">
        <f t="shared" si="107"/>
        <v>3.6401099319781638</v>
      </c>
      <c r="BF100">
        <f t="shared" si="108"/>
        <v>3.9042484706850535</v>
      </c>
      <c r="BG100">
        <f t="shared" si="109"/>
        <v>2.7909632771190243</v>
      </c>
      <c r="BH100">
        <f t="shared" si="110"/>
        <v>1.3149621610232876E-3</v>
      </c>
      <c r="BI100">
        <f t="shared" si="111"/>
        <v>7.3471215508303031E-3</v>
      </c>
      <c r="BJ100">
        <f t="shared" si="112"/>
        <v>3.925618199566188E-2</v>
      </c>
      <c r="BK100">
        <f t="shared" si="113"/>
        <v>0.22989186837319361</v>
      </c>
      <c r="BL100">
        <f t="shared" si="114"/>
        <v>8.8530434562618249E-3</v>
      </c>
      <c r="BM100">
        <f t="shared" si="115"/>
        <v>1.8196268713075937E-2</v>
      </c>
      <c r="BN100">
        <f t="shared" si="116"/>
        <v>-1.6418234818748245E-3</v>
      </c>
      <c r="BO100" s="34">
        <f t="shared" si="84"/>
        <v>68.896610717026306</v>
      </c>
      <c r="BP100">
        <f t="shared" si="85"/>
        <v>68896.610717026313</v>
      </c>
      <c r="BQ100">
        <f t="shared" si="72"/>
        <v>9.5697392285949547</v>
      </c>
    </row>
    <row r="101" spans="1:69" x14ac:dyDescent="0.2">
      <c r="A101" t="s">
        <v>181</v>
      </c>
      <c r="B101" s="4">
        <v>0.1615</v>
      </c>
      <c r="C101" s="4">
        <v>20</v>
      </c>
      <c r="D101" s="1">
        <v>0.46305745044965901</v>
      </c>
      <c r="E101" s="1">
        <v>30.459557319590562</v>
      </c>
      <c r="F101" s="1">
        <v>22.732870452438487</v>
      </c>
      <c r="G101" s="1">
        <v>88.062481867186406</v>
      </c>
      <c r="H101" s="1">
        <v>58.946325595782618</v>
      </c>
      <c r="I101" s="1">
        <v>515.87006253370907</v>
      </c>
      <c r="J101" s="1">
        <v>189.23825426651638</v>
      </c>
      <c r="K101" s="1">
        <v>4.2013812850975295E-2</v>
      </c>
      <c r="L101" s="1">
        <v>7.2450532179969631</v>
      </c>
      <c r="M101" s="1">
        <v>0.15884788104007475</v>
      </c>
      <c r="N101" s="1">
        <v>23.121950285805156</v>
      </c>
      <c r="O101" s="1">
        <v>0.23508448516658037</v>
      </c>
      <c r="P101" s="1">
        <v>5.7398508068493221</v>
      </c>
      <c r="Q101" s="1">
        <v>121.61099509506168</v>
      </c>
      <c r="R101" s="1">
        <v>652.54998321176038</v>
      </c>
      <c r="S101" s="1">
        <v>7.3313032221998004E-2</v>
      </c>
      <c r="T101" s="1">
        <v>2.5357360839935965</v>
      </c>
      <c r="U101" s="1">
        <v>56.845885647861785</v>
      </c>
      <c r="V101" s="1">
        <v>200.04343394725819</v>
      </c>
      <c r="W101" s="1">
        <v>9.5769645931932504E-2</v>
      </c>
      <c r="X101" s="1">
        <v>0.10767476786687753</v>
      </c>
      <c r="Y101" s="1">
        <v>29.542741637846287</v>
      </c>
      <c r="Z101" s="1">
        <v>37.380881376877305</v>
      </c>
      <c r="AA101" s="1">
        <v>24.680166393141302</v>
      </c>
      <c r="AB101" s="1">
        <v>3.0537937488790438E-3</v>
      </c>
      <c r="AC101" s="1">
        <v>4.1863036295109547E-2</v>
      </c>
      <c r="AD101" s="1">
        <v>0.50082504133263739</v>
      </c>
      <c r="AE101" s="1">
        <v>2.7544838643109752</v>
      </c>
      <c r="AF101" s="1">
        <v>7.4365600352259489E-2</v>
      </c>
      <c r="AG101" s="1">
        <v>0.26714423129927395</v>
      </c>
      <c r="AH101" s="1">
        <v>4.9931348070913649E-3</v>
      </c>
      <c r="AJ101">
        <f t="shared" si="92"/>
        <v>56.107742195119165</v>
      </c>
      <c r="AK101">
        <f t="shared" si="93"/>
        <v>3764.4972362343556</v>
      </c>
      <c r="AL101">
        <f t="shared" si="94"/>
        <v>2811.6011116934365</v>
      </c>
      <c r="AM101">
        <f t="shared" si="95"/>
        <v>10902.099045386958</v>
      </c>
      <c r="AN101">
        <f t="shared" si="96"/>
        <v>7285.6376153634528</v>
      </c>
      <c r="AO101">
        <f t="shared" si="97"/>
        <v>63864.800088739423</v>
      </c>
      <c r="AP101">
        <f t="shared" si="98"/>
        <v>23420.87680106936</v>
      </c>
      <c r="AQ101">
        <f t="shared" si="99"/>
        <v>5.1747533057223629</v>
      </c>
      <c r="AR101">
        <f t="shared" si="100"/>
        <v>0.91292238876911458</v>
      </c>
      <c r="AS101">
        <f t="shared" si="86"/>
        <v>2.8517413665138401E-2</v>
      </c>
      <c r="AT101">
        <f t="shared" si="87"/>
        <v>0.36344939677034926</v>
      </c>
      <c r="AU101">
        <f t="shared" si="88"/>
        <v>2.4421006614698048E-2</v>
      </c>
      <c r="AV101">
        <f t="shared" si="89"/>
        <v>0.36843095433295847</v>
      </c>
      <c r="AW101">
        <f t="shared" si="90"/>
        <v>15.023200458562748</v>
      </c>
      <c r="AX101" s="10">
        <f t="shared" si="91"/>
        <v>78.424993107237086</v>
      </c>
      <c r="AY101">
        <f t="shared" si="101"/>
        <v>5.198480156620798E-3</v>
      </c>
      <c r="AZ101">
        <f t="shared" si="102"/>
        <v>0.22175332646863954</v>
      </c>
      <c r="BA101">
        <f t="shared" si="103"/>
        <v>5.3671356800006516</v>
      </c>
      <c r="BB101">
        <f t="shared" si="104"/>
        <v>24.300739853908734</v>
      </c>
      <c r="BC101">
        <f t="shared" si="105"/>
        <v>8.0976021178154143E-3</v>
      </c>
      <c r="BD101">
        <f t="shared" si="106"/>
        <v>8.2184134914121982E-3</v>
      </c>
      <c r="BE101">
        <f t="shared" si="107"/>
        <v>3.6465071190488971</v>
      </c>
      <c r="BF101">
        <f t="shared" si="108"/>
        <v>4.577547751199714</v>
      </c>
      <c r="BG101">
        <f t="shared" si="109"/>
        <v>3.0475106760412918</v>
      </c>
      <c r="BH101">
        <f t="shared" si="110"/>
        <v>-5.914352669676269E-4</v>
      </c>
      <c r="BI101">
        <f t="shared" si="111"/>
        <v>2.3527004283048075E-3</v>
      </c>
      <c r="BJ101">
        <f t="shared" si="112"/>
        <v>5.9433397900078691E-2</v>
      </c>
      <c r="BK101">
        <f t="shared" si="113"/>
        <v>0.3098508960541535</v>
      </c>
      <c r="BL101">
        <f t="shared" si="114"/>
        <v>7.0358785028553292E-3</v>
      </c>
      <c r="BM101">
        <f t="shared" si="115"/>
        <v>2.658200133097537E-2</v>
      </c>
      <c r="BN101">
        <f t="shared" si="116"/>
        <v>-1.6881853396635371E-3</v>
      </c>
      <c r="BO101" s="34">
        <f t="shared" si="84"/>
        <v>78.424993107237086</v>
      </c>
      <c r="BP101">
        <f t="shared" si="85"/>
        <v>78424.993107237082</v>
      </c>
      <c r="BQ101">
        <f t="shared" si="72"/>
        <v>12.66563638681879</v>
      </c>
    </row>
    <row r="102" spans="1:69" x14ac:dyDescent="0.2">
      <c r="A102" t="s">
        <v>182</v>
      </c>
      <c r="B102" s="4">
        <v>0.1681</v>
      </c>
      <c r="C102" s="4">
        <v>20</v>
      </c>
      <c r="D102" s="1">
        <v>0.5109998484241407</v>
      </c>
      <c r="E102" s="1">
        <v>19.808777979631781</v>
      </c>
      <c r="F102" s="1">
        <v>24.382259421275943</v>
      </c>
      <c r="G102" s="1">
        <v>64.995448499602801</v>
      </c>
      <c r="H102" s="1">
        <v>61.790961195253658</v>
      </c>
      <c r="I102" s="1">
        <v>573.33552405515923</v>
      </c>
      <c r="J102" s="1">
        <v>184.33470045884954</v>
      </c>
      <c r="K102" s="1">
        <v>4.0276024965303935E-2</v>
      </c>
      <c r="L102" s="1">
        <v>4.5581893746634652</v>
      </c>
      <c r="M102" s="1">
        <v>-0.10287305477609464</v>
      </c>
      <c r="N102" s="1">
        <v>285.37348050121329</v>
      </c>
      <c r="O102" s="1">
        <v>0.2779590404238364</v>
      </c>
      <c r="P102" s="1">
        <v>7.6449543856156392</v>
      </c>
      <c r="Q102" s="1">
        <v>119.62971316522795</v>
      </c>
      <c r="R102" s="1">
        <v>653.92822553285998</v>
      </c>
      <c r="S102" s="1">
        <v>7.8439044570348948E-2</v>
      </c>
      <c r="T102" s="1">
        <v>2.6140129982554274</v>
      </c>
      <c r="U102" s="1">
        <v>53.181942005106045</v>
      </c>
      <c r="V102" s="1">
        <v>212.07112385711454</v>
      </c>
      <c r="W102" s="1">
        <v>8.3882674921973044E-2</v>
      </c>
      <c r="X102" s="1">
        <v>0.11323975466086483</v>
      </c>
      <c r="Y102" s="1">
        <v>26.785659023548138</v>
      </c>
      <c r="Z102" s="1">
        <v>36.745060461732074</v>
      </c>
      <c r="AA102" s="1">
        <v>28.014987569603637</v>
      </c>
      <c r="AB102" s="1">
        <v>5.2688982050108166E-3</v>
      </c>
      <c r="AC102" s="1">
        <v>5.1919085698108762E-2</v>
      </c>
      <c r="AD102" s="1">
        <v>0.5667245910547567</v>
      </c>
      <c r="AE102" s="1">
        <v>2.5831560322032905</v>
      </c>
      <c r="AF102" s="1">
        <v>5.7935991465419612E-2</v>
      </c>
      <c r="AG102" s="1">
        <v>0.21208971246500721</v>
      </c>
      <c r="AH102" s="1">
        <v>3.9579871670411982E-3</v>
      </c>
      <c r="AJ102">
        <f t="shared" si="92"/>
        <v>59.608853801316947</v>
      </c>
      <c r="AK102">
        <f t="shared" si="93"/>
        <v>2349.4986130438592</v>
      </c>
      <c r="AL102">
        <f t="shared" si="94"/>
        <v>2897.4500827795309</v>
      </c>
      <c r="AM102">
        <f t="shared" si="95"/>
        <v>7729.6152794665168</v>
      </c>
      <c r="AN102">
        <f t="shared" si="96"/>
        <v>7338.032045631282</v>
      </c>
      <c r="AO102">
        <f t="shared" si="97"/>
        <v>68194.375043191088</v>
      </c>
      <c r="AP102">
        <f t="shared" si="98"/>
        <v>21917.909144672012</v>
      </c>
      <c r="AQ102">
        <f t="shared" si="99"/>
        <v>4.764823921241728</v>
      </c>
      <c r="AR102">
        <f t="shared" si="100"/>
        <v>0.55740445520251058</v>
      </c>
      <c r="AS102">
        <f t="shared" ref="AS102:AS133" si="117">(M102-AVERAGE(M$4:M$23))*$C102*0.001/$B102</f>
        <v>-3.7409661475522617E-3</v>
      </c>
      <c r="AT102">
        <f t="shared" ref="AT102:AT133" si="118">(N102-AVERAGE(N$4:N$23))*$C102*0.001/$B102</f>
        <v>31.551027256910025</v>
      </c>
      <c r="AU102">
        <f t="shared" ref="AU102:AU133" si="119">(O102-AVERAGE(O$4:O$23))*$C102*0.001/$B102</f>
        <v>2.8563258021527989E-2</v>
      </c>
      <c r="AV102">
        <f t="shared" ref="AV102:AV133" si="120">(P102-AVERAGE(P$4:P$23))*$C102*0.001/$B102</f>
        <v>0.58062861808506327</v>
      </c>
      <c r="AW102">
        <f t="shared" ref="AW102:AW133" si="121">(Q102-AVERAGE(Q$4:Q$23))*$C102*0.001/$B102</f>
        <v>14.19762781357055</v>
      </c>
      <c r="AX102" s="10">
        <f t="shared" ref="AX102:AX133" si="122">(R102-AVERAGE(R$4:R$23))*$C102*0.001/$B102</f>
        <v>75.509822922312793</v>
      </c>
      <c r="AY102">
        <f t="shared" si="101"/>
        <v>5.6042521847785715E-3</v>
      </c>
      <c r="AZ102">
        <f t="shared" si="102"/>
        <v>0.22235990785200416</v>
      </c>
      <c r="BA102">
        <f t="shared" si="103"/>
        <v>4.7204850652289734</v>
      </c>
      <c r="BB102">
        <f t="shared" si="104"/>
        <v>24.777651901269412</v>
      </c>
      <c r="BC102">
        <f t="shared" si="105"/>
        <v>6.3653975123616896E-3</v>
      </c>
      <c r="BD102">
        <f t="shared" si="106"/>
        <v>8.5578436332112793E-3</v>
      </c>
      <c r="BE102">
        <f t="shared" si="107"/>
        <v>3.1753078372423191</v>
      </c>
      <c r="BF102">
        <f t="shared" si="108"/>
        <v>4.3221745598801258</v>
      </c>
      <c r="BG102">
        <f t="shared" si="109"/>
        <v>3.3246246145741547</v>
      </c>
      <c r="BH102">
        <f t="shared" si="110"/>
        <v>-3.0466809335298205E-4</v>
      </c>
      <c r="BI102">
        <f t="shared" si="111"/>
        <v>3.4567644689542576E-3</v>
      </c>
      <c r="BJ102">
        <f t="shared" si="112"/>
        <v>6.4940420911987484E-2</v>
      </c>
      <c r="BK102">
        <f t="shared" si="113"/>
        <v>0.27730138649965563</v>
      </c>
      <c r="BL102">
        <f t="shared" si="114"/>
        <v>4.8048911390501971E-3</v>
      </c>
      <c r="BM102">
        <f t="shared" si="115"/>
        <v>1.8988119204444896E-2</v>
      </c>
      <c r="BN102">
        <f t="shared" si="116"/>
        <v>-1.7450617796351256E-3</v>
      </c>
      <c r="BO102" s="34">
        <f t="shared" si="84"/>
        <v>75.509822922312793</v>
      </c>
      <c r="BP102">
        <f t="shared" si="85"/>
        <v>75509.8229223128</v>
      </c>
      <c r="BQ102">
        <f t="shared" si="72"/>
        <v>12.693201233240782</v>
      </c>
    </row>
    <row r="103" spans="1:69" x14ac:dyDescent="0.2">
      <c r="A103" t="s">
        <v>183</v>
      </c>
      <c r="B103" s="4">
        <v>0.1479</v>
      </c>
      <c r="C103" s="4">
        <v>20</v>
      </c>
      <c r="D103" s="1">
        <v>0.44392559057483855</v>
      </c>
      <c r="E103" s="1">
        <v>27.421114357341327</v>
      </c>
      <c r="F103" s="1">
        <v>23.118994515051714</v>
      </c>
      <c r="G103" s="1">
        <v>68.722176519682137</v>
      </c>
      <c r="H103" s="1">
        <v>51.659715316717417</v>
      </c>
      <c r="I103" s="1">
        <v>510.16537303214835</v>
      </c>
      <c r="J103" s="1">
        <v>159.95195671773016</v>
      </c>
      <c r="K103" s="1">
        <v>3.4713115810756083E-2</v>
      </c>
      <c r="L103" s="1">
        <v>4.5433554339794862</v>
      </c>
      <c r="M103" s="1">
        <v>0.14120834745966984</v>
      </c>
      <c r="N103" s="1">
        <v>60.66855352527454</v>
      </c>
      <c r="O103" s="1">
        <v>0.21410800849101144</v>
      </c>
      <c r="P103" s="1">
        <v>7.558579582374227</v>
      </c>
      <c r="Q103" s="1">
        <v>107.72635667855434</v>
      </c>
      <c r="R103" s="1">
        <v>513.72864585599496</v>
      </c>
      <c r="S103" s="1">
        <v>6.7745993648026082E-2</v>
      </c>
      <c r="T103" s="1">
        <v>2.3600536213086194</v>
      </c>
      <c r="U103" s="1">
        <v>54.157954900205198</v>
      </c>
      <c r="V103" s="1">
        <v>169.37219818483629</v>
      </c>
      <c r="W103" s="1">
        <v>6.0920787843589598E-2</v>
      </c>
      <c r="X103" s="1">
        <v>0.10173160818903298</v>
      </c>
      <c r="Y103" s="1">
        <v>25.506449821430849</v>
      </c>
      <c r="Z103" s="1">
        <v>32.534437936747985</v>
      </c>
      <c r="AA103" s="1">
        <v>23.579601687788148</v>
      </c>
      <c r="AB103" s="1">
        <v>6.9806586017500984E-3</v>
      </c>
      <c r="AC103" s="1">
        <v>4.045210878674238E-2</v>
      </c>
      <c r="AD103" s="1">
        <v>0.48756292729253758</v>
      </c>
      <c r="AE103" s="1">
        <v>1.9368230059563032</v>
      </c>
      <c r="AF103" s="1">
        <v>6.4764044558240932E-2</v>
      </c>
      <c r="AG103" s="1">
        <v>0.2243027433351529</v>
      </c>
      <c r="AH103" s="1">
        <v>6.3132703032249679E-3</v>
      </c>
      <c r="AJ103">
        <f t="shared" si="92"/>
        <v>58.679940277318032</v>
      </c>
      <c r="AK103">
        <f t="shared" si="93"/>
        <v>3699.779881047084</v>
      </c>
      <c r="AL103">
        <f t="shared" si="94"/>
        <v>3122.3533522025323</v>
      </c>
      <c r="AM103">
        <f t="shared" si="95"/>
        <v>9289.2690255571888</v>
      </c>
      <c r="AN103">
        <f t="shared" si="96"/>
        <v>6970.2384672068529</v>
      </c>
      <c r="AO103">
        <f t="shared" si="97"/>
        <v>68966.000164301571</v>
      </c>
      <c r="AP103">
        <f t="shared" si="98"/>
        <v>21614.237000655696</v>
      </c>
      <c r="AQ103">
        <f t="shared" si="99"/>
        <v>4.6633449497618482</v>
      </c>
      <c r="AR103">
        <f t="shared" si="100"/>
        <v>0.63152812782868462</v>
      </c>
      <c r="AS103">
        <f t="shared" si="117"/>
        <v>2.8754372111641342E-2</v>
      </c>
      <c r="AT103">
        <f t="shared" si="118"/>
        <v>5.4741659389303523</v>
      </c>
      <c r="AU103">
        <f t="shared" si="119"/>
        <v>2.383004080299091E-2</v>
      </c>
      <c r="AV103">
        <f t="shared" si="120"/>
        <v>0.64824999753394785</v>
      </c>
      <c r="AW103">
        <f t="shared" si="121"/>
        <v>14.527073061039466</v>
      </c>
      <c r="AX103" s="10">
        <f t="shared" si="122"/>
        <v>66.864162540253417</v>
      </c>
      <c r="AY103">
        <f t="shared" si="101"/>
        <v>4.9236901542584208E-3</v>
      </c>
      <c r="AZ103">
        <f t="shared" si="102"/>
        <v>0.21838751163614428</v>
      </c>
      <c r="BA103">
        <f t="shared" si="103"/>
        <v>5.4971859186407936</v>
      </c>
      <c r="BB103">
        <f t="shared" si="104"/>
        <v>22.387726647449782</v>
      </c>
      <c r="BC103">
        <f t="shared" si="105"/>
        <v>4.1297199476695813E-3</v>
      </c>
      <c r="BD103">
        <f t="shared" si="106"/>
        <v>8.1704569662351522E-3</v>
      </c>
      <c r="BE103">
        <f t="shared" si="107"/>
        <v>3.4360044854502236</v>
      </c>
      <c r="BF103">
        <f t="shared" si="108"/>
        <v>4.3431040771884213</v>
      </c>
      <c r="BG103">
        <f t="shared" si="109"/>
        <v>3.178916024838442</v>
      </c>
      <c r="BH103">
        <f t="shared" si="110"/>
        <v>-1.1480391181778669E-4</v>
      </c>
      <c r="BI103">
        <f t="shared" si="111"/>
        <v>2.3782459026631714E-3</v>
      </c>
      <c r="BJ103">
        <f t="shared" si="112"/>
        <v>6.310514861433883E-2</v>
      </c>
      <c r="BK103">
        <f t="shared" si="113"/>
        <v>0.22777351281712202</v>
      </c>
      <c r="BL103">
        <f t="shared" si="114"/>
        <v>6.3844710096738642E-3</v>
      </c>
      <c r="BM103">
        <f t="shared" si="115"/>
        <v>2.3233018631981749E-2</v>
      </c>
      <c r="BN103">
        <f t="shared" si="116"/>
        <v>-1.6649034647260935E-3</v>
      </c>
      <c r="BO103" s="34">
        <f t="shared" si="84"/>
        <v>66.864162540253417</v>
      </c>
      <c r="BP103">
        <f t="shared" si="85"/>
        <v>66864.162540253412</v>
      </c>
      <c r="BQ103">
        <f t="shared" ref="BQ103:BQ166" si="123">(B103*BP103)/1000</f>
        <v>9.8892096397034805</v>
      </c>
    </row>
    <row r="104" spans="1:69" x14ac:dyDescent="0.2">
      <c r="A104" t="s">
        <v>184</v>
      </c>
      <c r="B104" s="4">
        <v>0.1368</v>
      </c>
      <c r="C104" s="4">
        <v>20</v>
      </c>
      <c r="D104" s="1">
        <v>0.37027592207380483</v>
      </c>
      <c r="E104" s="1">
        <v>24.709697883905704</v>
      </c>
      <c r="F104" s="1">
        <v>23.78760835837387</v>
      </c>
      <c r="G104" s="1">
        <v>77.025039038588702</v>
      </c>
      <c r="H104" s="1">
        <v>51.022645938901292</v>
      </c>
      <c r="I104" s="1">
        <v>495.97828586150325</v>
      </c>
      <c r="J104" s="1">
        <v>164.70657864815166</v>
      </c>
      <c r="K104" s="1">
        <v>3.6144826945211338E-2</v>
      </c>
      <c r="L104" s="1">
        <v>4.6675763380041637</v>
      </c>
      <c r="M104" s="1">
        <v>0.10069792599434579</v>
      </c>
      <c r="N104" s="1">
        <v>24.164301410490364</v>
      </c>
      <c r="O104" s="1">
        <v>0.16809949181040601</v>
      </c>
      <c r="P104" s="1">
        <v>5.685114886946522</v>
      </c>
      <c r="Q104" s="1">
        <v>114.78246731654906</v>
      </c>
      <c r="R104" s="1">
        <v>539.1623019963838</v>
      </c>
      <c r="S104" s="1">
        <v>5.3242025596387001E-2</v>
      </c>
      <c r="T104" s="1">
        <v>1.2995219341447874</v>
      </c>
      <c r="U104" s="1">
        <v>55.181952763443974</v>
      </c>
      <c r="V104" s="1">
        <v>181.29521780884969</v>
      </c>
      <c r="W104" s="1">
        <v>4.4853816808662267E-2</v>
      </c>
      <c r="X104" s="1">
        <v>0.10942776102546371</v>
      </c>
      <c r="Y104" s="1">
        <v>24.643824235294691</v>
      </c>
      <c r="Z104" s="1">
        <v>35.836536219686629</v>
      </c>
      <c r="AA104" s="1">
        <v>22.742812793441267</v>
      </c>
      <c r="AB104" s="1">
        <v>1.0626901879683643E-2</v>
      </c>
      <c r="AC104" s="1">
        <v>4.527887868117577E-2</v>
      </c>
      <c r="AD104" s="1">
        <v>0.57098776741272006</v>
      </c>
      <c r="AE104" s="1">
        <v>1.8816579781121932</v>
      </c>
      <c r="AF104" s="1">
        <v>6.3356021147672623E-2</v>
      </c>
      <c r="AG104" s="1">
        <v>0.15270272096225926</v>
      </c>
      <c r="AH104" s="1">
        <v>3.9076807248830054E-3</v>
      </c>
      <c r="AJ104">
        <f t="shared" si="92"/>
        <v>52.673755825984372</v>
      </c>
      <c r="AK104">
        <f t="shared" si="93"/>
        <v>3603.5754015946727</v>
      </c>
      <c r="AL104">
        <f t="shared" si="94"/>
        <v>3473.4527606520296</v>
      </c>
      <c r="AM104">
        <f t="shared" si="95"/>
        <v>11256.872362997365</v>
      </c>
      <c r="AN104">
        <f t="shared" si="96"/>
        <v>7442.66726420739</v>
      </c>
      <c r="AO104">
        <f t="shared" si="97"/>
        <v>72487.790064965637</v>
      </c>
      <c r="AP104">
        <f t="shared" si="98"/>
        <v>24063.143940098005</v>
      </c>
      <c r="AQ104">
        <f t="shared" si="99"/>
        <v>5.2510448885883223</v>
      </c>
      <c r="AR104">
        <f t="shared" si="100"/>
        <v>0.70093149259032173</v>
      </c>
      <c r="AS104">
        <f t="shared" si="117"/>
        <v>2.5164935716412817E-2</v>
      </c>
      <c r="AT104">
        <f t="shared" si="118"/>
        <v>0.5814627198254062</v>
      </c>
      <c r="AU104">
        <f t="shared" si="119"/>
        <v>1.9037227347589527E-2</v>
      </c>
      <c r="AV104">
        <f t="shared" si="120"/>
        <v>0.42695088250523971</v>
      </c>
      <c r="AW104">
        <f t="shared" si="121"/>
        <v>16.737399988944674</v>
      </c>
      <c r="AX104" s="10">
        <f t="shared" si="122"/>
        <v>76.007914930637838</v>
      </c>
      <c r="AY104">
        <f t="shared" si="101"/>
        <v>3.2027369355412199E-3</v>
      </c>
      <c r="AZ104">
        <f t="shared" si="102"/>
        <v>8.1059058682084073E-2</v>
      </c>
      <c r="BA104">
        <f t="shared" si="103"/>
        <v>6.0929368028636617</v>
      </c>
      <c r="BB104">
        <f t="shared" si="104"/>
        <v>25.947406166945107</v>
      </c>
      <c r="BC104">
        <f t="shared" si="105"/>
        <v>2.1158344997206464E-3</v>
      </c>
      <c r="BD104">
        <f t="shared" si="106"/>
        <v>9.9585792546403058E-3</v>
      </c>
      <c r="BE104">
        <f t="shared" si="107"/>
        <v>3.5886882432409721</v>
      </c>
      <c r="BF104">
        <f t="shared" si="108"/>
        <v>5.1782679727700307</v>
      </c>
      <c r="BG104">
        <f t="shared" si="109"/>
        <v>3.3145168288499116</v>
      </c>
      <c r="BH104">
        <f t="shared" si="110"/>
        <v>4.0895736111710702E-4</v>
      </c>
      <c r="BI104">
        <f t="shared" si="111"/>
        <v>3.2768857228987632E-3</v>
      </c>
      <c r="BJ104">
        <f t="shared" si="112"/>
        <v>8.0422136567721944E-2</v>
      </c>
      <c r="BK104">
        <f t="shared" si="113"/>
        <v>0.2381900730173257</v>
      </c>
      <c r="BL104">
        <f t="shared" si="114"/>
        <v>6.6966578517499873E-3</v>
      </c>
      <c r="BM104">
        <f t="shared" si="115"/>
        <v>1.4650314387516286E-2</v>
      </c>
      <c r="BN104">
        <f t="shared" si="116"/>
        <v>-2.1516886988291557E-3</v>
      </c>
      <c r="BO104" s="34">
        <f t="shared" si="84"/>
        <v>76.007914930637838</v>
      </c>
      <c r="BP104">
        <f t="shared" si="85"/>
        <v>76007.914930637839</v>
      </c>
      <c r="BQ104">
        <f t="shared" si="123"/>
        <v>10.397882762511257</v>
      </c>
    </row>
    <row r="105" spans="1:69" x14ac:dyDescent="0.2">
      <c r="A105" t="s">
        <v>185</v>
      </c>
      <c r="B105" s="4">
        <v>0.17480000000000001</v>
      </c>
      <c r="C105" s="4">
        <v>20</v>
      </c>
      <c r="D105" s="1">
        <v>0.52754875371658494</v>
      </c>
      <c r="E105" s="1">
        <v>35.793880272162973</v>
      </c>
      <c r="F105" s="1">
        <v>28.143913801105089</v>
      </c>
      <c r="G105" s="1">
        <v>74.401932666842995</v>
      </c>
      <c r="H105" s="1">
        <v>63.648159778775863</v>
      </c>
      <c r="I105" s="1">
        <v>541.278423859393</v>
      </c>
      <c r="J105" s="1">
        <v>213.34303586197225</v>
      </c>
      <c r="K105" s="1">
        <v>4.6887599540005459E-2</v>
      </c>
      <c r="L105" s="1">
        <v>8.8059968595774887</v>
      </c>
      <c r="M105" s="1">
        <v>-0.15986383017190531</v>
      </c>
      <c r="N105" s="1">
        <v>39.994879691892827</v>
      </c>
      <c r="O105" s="1">
        <v>0.20075537862750092</v>
      </c>
      <c r="P105" s="1">
        <v>4.8192163059815636</v>
      </c>
      <c r="Q105" s="1">
        <v>122.43573506102328</v>
      </c>
      <c r="R105" s="1">
        <v>673.09333626123578</v>
      </c>
      <c r="S105" s="1">
        <v>8.6763620690854512E-2</v>
      </c>
      <c r="T105" s="1">
        <v>1.1385165494994653</v>
      </c>
      <c r="U105" s="1">
        <v>63.992580787455992</v>
      </c>
      <c r="V105" s="1">
        <v>242.34087318829796</v>
      </c>
      <c r="W105" s="1">
        <v>0.13462635366215134</v>
      </c>
      <c r="X105" s="1">
        <v>0.10047820138376762</v>
      </c>
      <c r="Y105" s="1">
        <v>27.678002095091831</v>
      </c>
      <c r="Z105" s="1">
        <v>42.134908627549628</v>
      </c>
      <c r="AA105" s="1">
        <v>28.603475443258631</v>
      </c>
      <c r="AB105" s="1">
        <v>1.0436550909696786E-2</v>
      </c>
      <c r="AC105" s="1">
        <v>7.7115856806166158E-2</v>
      </c>
      <c r="AD105" s="1">
        <v>0.74851348438672238</v>
      </c>
      <c r="AE105" s="1">
        <v>2.745268363925478</v>
      </c>
      <c r="AF105" s="1">
        <v>6.3107995156355109E-2</v>
      </c>
      <c r="AG105" s="1">
        <v>0.2260037380715236</v>
      </c>
      <c r="AH105" s="1">
        <v>3.7980772731919295E-3</v>
      </c>
      <c r="AJ105">
        <f t="shared" si="92"/>
        <v>59.217542504864205</v>
      </c>
      <c r="AK105">
        <f t="shared" si="93"/>
        <v>4088.4025326275555</v>
      </c>
      <c r="AL105">
        <f t="shared" si="94"/>
        <v>3216.7874514406299</v>
      </c>
      <c r="AM105">
        <f t="shared" si="95"/>
        <v>8509.5996099721124</v>
      </c>
      <c r="AN105">
        <f t="shared" si="96"/>
        <v>7269.2629207154596</v>
      </c>
      <c r="AO105">
        <f t="shared" si="97"/>
        <v>61912.656984239671</v>
      </c>
      <c r="AP105">
        <f t="shared" si="98"/>
        <v>24396.83773044519</v>
      </c>
      <c r="AQ105">
        <f t="shared" si="99"/>
        <v>5.3386635735398444</v>
      </c>
      <c r="AR105">
        <f t="shared" si="100"/>
        <v>1.0220585733285041</v>
      </c>
      <c r="AS105">
        <f t="shared" si="117"/>
        <v>-1.0118260396566067E-2</v>
      </c>
      <c r="AT105">
        <f t="shared" si="118"/>
        <v>2.2663367602984259</v>
      </c>
      <c r="AU105">
        <f t="shared" si="119"/>
        <v>1.863507115270106E-2</v>
      </c>
      <c r="AV105">
        <f t="shared" si="120"/>
        <v>0.23506240908133655</v>
      </c>
      <c r="AW105">
        <f t="shared" si="121"/>
        <v>13.974494698953754</v>
      </c>
      <c r="AX105" s="10">
        <f t="shared" si="122"/>
        <v>74.808372127049751</v>
      </c>
      <c r="AY105">
        <f t="shared" si="101"/>
        <v>6.3419125553283119E-3</v>
      </c>
      <c r="AZ105">
        <f t="shared" si="102"/>
        <v>4.5015855462257774E-2</v>
      </c>
      <c r="BA105">
        <f t="shared" si="103"/>
        <v>5.7764663335926159</v>
      </c>
      <c r="BB105">
        <f t="shared" si="104"/>
        <v>27.291294457820683</v>
      </c>
      <c r="BC105">
        <f t="shared" si="105"/>
        <v>1.1927327783933444E-2</v>
      </c>
      <c r="BD105">
        <f t="shared" si="106"/>
        <v>6.7696936453139111E-3</v>
      </c>
      <c r="BE105">
        <f t="shared" si="107"/>
        <v>3.1556985633370012</v>
      </c>
      <c r="BF105">
        <f t="shared" si="108"/>
        <v>4.7731951191773465</v>
      </c>
      <c r="BG105">
        <f t="shared" si="109"/>
        <v>3.2645260593994005</v>
      </c>
      <c r="BH105">
        <f t="shared" si="110"/>
        <v>2.9827429977736326E-4</v>
      </c>
      <c r="BI105">
        <f t="shared" si="111"/>
        <v>6.2071941040752771E-3</v>
      </c>
      <c r="BJ105">
        <f t="shared" si="112"/>
        <v>8.3250930331489753E-2</v>
      </c>
      <c r="BK105">
        <f t="shared" si="113"/>
        <v>0.28522087931942708</v>
      </c>
      <c r="BL105">
        <f t="shared" si="114"/>
        <v>5.2124844067108012E-3</v>
      </c>
      <c r="BM105">
        <f t="shared" si="115"/>
        <v>1.9852307496553291E-2</v>
      </c>
      <c r="BN105">
        <f t="shared" si="116"/>
        <v>-1.6964707267371282E-3</v>
      </c>
      <c r="BO105" s="34">
        <f t="shared" si="84"/>
        <v>74.808372127049751</v>
      </c>
      <c r="BP105">
        <f t="shared" si="85"/>
        <v>74808.372127049748</v>
      </c>
      <c r="BQ105">
        <f t="shared" si="123"/>
        <v>13.076503447808296</v>
      </c>
    </row>
    <row r="106" spans="1:69" x14ac:dyDescent="0.2">
      <c r="A106" t="s">
        <v>186</v>
      </c>
      <c r="B106" s="4">
        <v>0.1825</v>
      </c>
      <c r="C106" s="4">
        <v>20</v>
      </c>
      <c r="D106" s="1">
        <v>0.53287985463374266</v>
      </c>
      <c r="E106" s="1">
        <v>27.284195768801126</v>
      </c>
      <c r="F106" s="1">
        <v>23.679869947080871</v>
      </c>
      <c r="G106" s="1">
        <v>81.979056636808153</v>
      </c>
      <c r="H106" s="1">
        <v>64.845741286633526</v>
      </c>
      <c r="I106" s="1">
        <v>580.02980809205167</v>
      </c>
      <c r="J106" s="1">
        <v>222.1351346969418</v>
      </c>
      <c r="K106" s="1">
        <v>4.8671852688807887E-2</v>
      </c>
      <c r="L106" s="1">
        <v>4.117488528645338</v>
      </c>
      <c r="M106" s="1">
        <v>8.3472497415903041E-2</v>
      </c>
      <c r="N106" s="1">
        <v>46.544587697301125</v>
      </c>
      <c r="O106" s="1">
        <v>0.222424902721962</v>
      </c>
      <c r="P106" s="1">
        <v>5.3364689917989869</v>
      </c>
      <c r="Q106" s="1">
        <v>124.52146863422135</v>
      </c>
      <c r="R106" s="1">
        <v>691.6997228968454</v>
      </c>
      <c r="S106" s="1">
        <v>6.5998281971330758E-2</v>
      </c>
      <c r="T106" s="1">
        <v>1.0504417279440998</v>
      </c>
      <c r="U106" s="1">
        <v>65.803175109019165</v>
      </c>
      <c r="V106" s="1">
        <v>212.55398359007137</v>
      </c>
      <c r="W106" s="1">
        <v>9.1220877351752438E-2</v>
      </c>
      <c r="X106" s="1">
        <v>0.10918500722657691</v>
      </c>
      <c r="Y106" s="1">
        <v>26.482508597152286</v>
      </c>
      <c r="Z106" s="1">
        <v>41.513040180110686</v>
      </c>
      <c r="AA106" s="1">
        <v>30.134855137578715</v>
      </c>
      <c r="AB106" s="1">
        <v>1.1876822179296764E-2</v>
      </c>
      <c r="AC106" s="1">
        <v>8.0983030511362325E-2</v>
      </c>
      <c r="AD106" s="1">
        <v>0.63642029170870373</v>
      </c>
      <c r="AE106" s="1">
        <v>3.136047109200907</v>
      </c>
      <c r="AF106" s="1">
        <v>6.3203930523245022E-2</v>
      </c>
      <c r="AG106" s="1">
        <v>0.20587629295189641</v>
      </c>
      <c r="AH106" s="1">
        <v>4.8497530632538076E-3</v>
      </c>
      <c r="AJ106">
        <f t="shared" si="92"/>
        <v>57.303279168183117</v>
      </c>
      <c r="AK106">
        <f t="shared" si="93"/>
        <v>2983.3373843071763</v>
      </c>
      <c r="AL106">
        <f t="shared" si="94"/>
        <v>2591.8551749662342</v>
      </c>
      <c r="AM106">
        <f t="shared" si="95"/>
        <v>8980.9341984790608</v>
      </c>
      <c r="AN106">
        <f t="shared" si="96"/>
        <v>7093.8015819080329</v>
      </c>
      <c r="AO106">
        <f t="shared" si="97"/>
        <v>63547.178769853534</v>
      </c>
      <c r="AP106">
        <f t="shared" si="98"/>
        <v>24331.009380718962</v>
      </c>
      <c r="AQ106">
        <f t="shared" si="99"/>
        <v>5.3089504418126765</v>
      </c>
      <c r="AR106">
        <f t="shared" si="100"/>
        <v>0.46512696985851781</v>
      </c>
      <c r="AS106">
        <f t="shared" si="117"/>
        <v>1.697564183252832E-2</v>
      </c>
      <c r="AT106">
        <f t="shared" si="118"/>
        <v>2.8884921962100321</v>
      </c>
      <c r="AU106">
        <f t="shared" si="119"/>
        <v>2.0223566681541735E-2</v>
      </c>
      <c r="AV106">
        <f t="shared" si="120"/>
        <v>0.28182993328091011</v>
      </c>
      <c r="AW106">
        <f t="shared" si="121"/>
        <v>13.613459423786725</v>
      </c>
      <c r="AX106" s="10">
        <f t="shared" si="122"/>
        <v>73.691129756276652</v>
      </c>
      <c r="AY106">
        <f t="shared" si="101"/>
        <v>3.7986824124981587E-3</v>
      </c>
      <c r="AZ106">
        <f t="shared" si="102"/>
        <v>3.3464521116138901E-2</v>
      </c>
      <c r="BA106">
        <f t="shared" si="103"/>
        <v>5.7311682276342619</v>
      </c>
      <c r="BB106">
        <f t="shared" si="104"/>
        <v>22.875509475411096</v>
      </c>
      <c r="BC106">
        <f t="shared" si="105"/>
        <v>6.6673280571155503E-3</v>
      </c>
      <c r="BD106">
        <f t="shared" si="106"/>
        <v>7.4382387181208638E-3</v>
      </c>
      <c r="BE106">
        <f t="shared" si="107"/>
        <v>2.8915410351370796</v>
      </c>
      <c r="BF106">
        <f t="shared" si="108"/>
        <v>4.5036555500461448</v>
      </c>
      <c r="BG106">
        <f t="shared" si="109"/>
        <v>3.294612323668038</v>
      </c>
      <c r="BH106">
        <f t="shared" si="110"/>
        <v>4.4352752324976799E-4</v>
      </c>
      <c r="BI106">
        <f t="shared" si="111"/>
        <v>6.3691013890207239E-3</v>
      </c>
      <c r="BJ106">
        <f t="shared" si="112"/>
        <v>6.7454239826761853E-2</v>
      </c>
      <c r="BK106">
        <f t="shared" si="113"/>
        <v>0.31601197046873664</v>
      </c>
      <c r="BL106">
        <f t="shared" si="114"/>
        <v>5.0030738719498433E-3</v>
      </c>
      <c r="BM106">
        <f t="shared" si="115"/>
        <v>1.6808955879479292E-2</v>
      </c>
      <c r="BN106">
        <f t="shared" si="116"/>
        <v>-1.5096414642871917E-3</v>
      </c>
      <c r="BO106" s="34">
        <f t="shared" si="84"/>
        <v>73.691129756276652</v>
      </c>
      <c r="BP106">
        <f t="shared" si="85"/>
        <v>73691.129756276656</v>
      </c>
      <c r="BQ106">
        <f t="shared" si="123"/>
        <v>13.44863118052049</v>
      </c>
    </row>
    <row r="107" spans="1:69" x14ac:dyDescent="0.2">
      <c r="A107" t="s">
        <v>187</v>
      </c>
      <c r="B107" s="4">
        <v>0.15959999999999999</v>
      </c>
      <c r="C107" s="4">
        <v>20</v>
      </c>
      <c r="D107" s="1">
        <v>0.54409395078566025</v>
      </c>
      <c r="E107" s="1">
        <v>32.892617774006062</v>
      </c>
      <c r="F107" s="1">
        <v>24.738369571813923</v>
      </c>
      <c r="G107" s="1">
        <v>89.422190577496977</v>
      </c>
      <c r="H107" s="1">
        <v>73.383756014813443</v>
      </c>
      <c r="I107" s="1">
        <v>550.4041278457247</v>
      </c>
      <c r="J107" s="1">
        <v>223.85204485444038</v>
      </c>
      <c r="K107" s="1">
        <v>4.7813587536274821E-2</v>
      </c>
      <c r="L107" s="1">
        <v>5.4570896674329061</v>
      </c>
      <c r="M107" s="1">
        <v>0.10252530100438495</v>
      </c>
      <c r="N107" s="1">
        <v>38.228093150726032</v>
      </c>
      <c r="O107" s="1">
        <v>0.325004130160432</v>
      </c>
      <c r="P107" s="1">
        <v>5.8453899489598964</v>
      </c>
      <c r="Q107" s="1">
        <v>121.5522686964547</v>
      </c>
      <c r="R107" s="1">
        <v>897.45526001847497</v>
      </c>
      <c r="S107" s="1">
        <v>8.2214519525713251E-2</v>
      </c>
      <c r="T107" s="1">
        <v>1.0346129624706115</v>
      </c>
      <c r="U107" s="1">
        <v>92.897214821808689</v>
      </c>
      <c r="V107" s="1">
        <v>216.36724368170479</v>
      </c>
      <c r="W107" s="1">
        <v>0.19705092883246444</v>
      </c>
      <c r="X107" s="1">
        <v>0.11212902629770201</v>
      </c>
      <c r="Y107" s="1">
        <v>27.469607921476136</v>
      </c>
      <c r="Z107" s="1">
        <v>42.274758931859729</v>
      </c>
      <c r="AA107" s="1">
        <v>29.393497968830435</v>
      </c>
      <c r="AB107" s="1">
        <v>1.5454628143501964E-2</v>
      </c>
      <c r="AC107" s="1">
        <v>4.5502682740915991E-2</v>
      </c>
      <c r="AD107" s="1">
        <v>0.51732212804334055</v>
      </c>
      <c r="AE107" s="1">
        <v>2.1033734847282877</v>
      </c>
      <c r="AF107" s="1">
        <v>7.6195603703368586E-2</v>
      </c>
      <c r="AG107" s="1">
        <v>0.25064371576202521</v>
      </c>
      <c r="AH107" s="1">
        <v>1.0646745842131582E-2</v>
      </c>
      <c r="AJ107">
        <f t="shared" si="92"/>
        <v>66.930641423757976</v>
      </c>
      <c r="AK107">
        <f t="shared" si="93"/>
        <v>4114.2074733092632</v>
      </c>
      <c r="AL107">
        <f t="shared" si="94"/>
        <v>3096.3882326190396</v>
      </c>
      <c r="AM107">
        <f t="shared" si="95"/>
        <v>11202.275501479982</v>
      </c>
      <c r="AN107">
        <f t="shared" si="96"/>
        <v>9181.5732033948261</v>
      </c>
      <c r="AO107">
        <f t="shared" si="97"/>
        <v>68952.672434659966</v>
      </c>
      <c r="AP107">
        <f t="shared" si="98"/>
        <v>28037.264505834471</v>
      </c>
      <c r="AQ107">
        <f t="shared" si="99"/>
        <v>5.9631463194245127</v>
      </c>
      <c r="AR107">
        <f t="shared" si="100"/>
        <v>0.69973492966748652</v>
      </c>
      <c r="AS107">
        <f t="shared" si="117"/>
        <v>2.1798939261942714E-2</v>
      </c>
      <c r="AT107">
        <f t="shared" si="118"/>
        <v>2.2607765343159709</v>
      </c>
      <c r="AU107">
        <f t="shared" si="119"/>
        <v>3.597985882299979E-2</v>
      </c>
      <c r="AV107">
        <f t="shared" si="120"/>
        <v>0.38604249352747044</v>
      </c>
      <c r="AW107">
        <f t="shared" si="121"/>
        <v>15.194688885249027</v>
      </c>
      <c r="AX107" s="10">
        <f t="shared" si="122"/>
        <v>110.04850828917971</v>
      </c>
      <c r="AY107">
        <f t="shared" si="101"/>
        <v>6.375841424615062E-3</v>
      </c>
      <c r="AZ107">
        <f t="shared" si="102"/>
        <v>3.6282580164320698E-2</v>
      </c>
      <c r="BA107">
        <f t="shared" si="103"/>
        <v>9.9487405751819757</v>
      </c>
      <c r="BB107">
        <f t="shared" si="104"/>
        <v>26.635624568265623</v>
      </c>
      <c r="BC107">
        <f t="shared" si="105"/>
        <v>2.0885892230813458E-2</v>
      </c>
      <c r="BD107">
        <f t="shared" si="106"/>
        <v>8.8744294954859627E-3</v>
      </c>
      <c r="BE107">
        <f t="shared" si="107"/>
        <v>3.4301267255576056</v>
      </c>
      <c r="BF107">
        <f t="shared" si="108"/>
        <v>5.2453102313183102</v>
      </c>
      <c r="BG107">
        <f t="shared" si="109"/>
        <v>3.6744336196394194</v>
      </c>
      <c r="BH107">
        <f t="shared" si="110"/>
        <v>9.5551310950618207E-4</v>
      </c>
      <c r="BI107">
        <f t="shared" si="111"/>
        <v>2.8368048125774143E-3</v>
      </c>
      <c r="BJ107">
        <f t="shared" si="112"/>
        <v>6.2208242450355708E-2</v>
      </c>
      <c r="BK107">
        <f t="shared" si="113"/>
        <v>0.23194681780132859</v>
      </c>
      <c r="BL107">
        <f t="shared" si="114"/>
        <v>7.348962689431816E-3</v>
      </c>
      <c r="BM107">
        <f t="shared" si="115"/>
        <v>2.4830719951175112E-2</v>
      </c>
      <c r="BN107">
        <f t="shared" si="116"/>
        <v>-9.9981022340135933E-4</v>
      </c>
      <c r="BO107" s="34">
        <f t="shared" si="84"/>
        <v>110.04850828917971</v>
      </c>
      <c r="BP107">
        <f t="shared" si="85"/>
        <v>110048.50828917971</v>
      </c>
      <c r="BQ107">
        <f t="shared" si="123"/>
        <v>17.563741922953078</v>
      </c>
    </row>
    <row r="108" spans="1:69" x14ac:dyDescent="0.2">
      <c r="A108" t="s">
        <v>188</v>
      </c>
      <c r="B108" s="4">
        <v>0.18</v>
      </c>
      <c r="C108" s="4">
        <v>20</v>
      </c>
      <c r="D108" s="1">
        <v>0.5416268413006855</v>
      </c>
      <c r="E108" s="1">
        <v>24.343889030163453</v>
      </c>
      <c r="F108" s="1">
        <v>25.935619694888786</v>
      </c>
      <c r="G108" s="1">
        <v>76.839005312883813</v>
      </c>
      <c r="H108" s="1">
        <v>68.434472309249742</v>
      </c>
      <c r="I108" s="1">
        <v>582.37805712323404</v>
      </c>
      <c r="J108" s="1">
        <v>217.7894732781684</v>
      </c>
      <c r="K108" s="1">
        <v>4.7496128860815001E-2</v>
      </c>
      <c r="L108" s="1">
        <v>4.3203974868952715</v>
      </c>
      <c r="M108" s="1">
        <v>-4.4300690415948939E-2</v>
      </c>
      <c r="N108" s="1">
        <v>21.783012215269942</v>
      </c>
      <c r="O108" s="1">
        <v>0.22711625701496466</v>
      </c>
      <c r="P108" s="1">
        <v>5.4700429466714509</v>
      </c>
      <c r="Q108" s="1">
        <v>122.93930909599081</v>
      </c>
      <c r="R108" s="1">
        <v>812.67281150323538</v>
      </c>
      <c r="S108" s="1">
        <v>6.0208787888997223E-2</v>
      </c>
      <c r="T108" s="1">
        <v>2.1903402374778591</v>
      </c>
      <c r="U108" s="1">
        <v>94.839178314856923</v>
      </c>
      <c r="V108" s="1">
        <v>249.93454975650212</v>
      </c>
      <c r="W108" s="1">
        <v>9.7909972797046899E-2</v>
      </c>
      <c r="X108" s="1">
        <v>0.1068428622286595</v>
      </c>
      <c r="Y108" s="1">
        <v>23.751861894826263</v>
      </c>
      <c r="Z108" s="1">
        <v>40.150353044719985</v>
      </c>
      <c r="AA108" s="1">
        <v>29.041635939370586</v>
      </c>
      <c r="AB108" s="1">
        <v>1.3440927677930026E-2</v>
      </c>
      <c r="AC108" s="1">
        <v>3.0255196739898307E-2</v>
      </c>
      <c r="AD108" s="1">
        <v>0.44951592491911302</v>
      </c>
      <c r="AE108" s="1">
        <v>2.2828163703293325</v>
      </c>
      <c r="AF108" s="1">
        <v>6.3451382747737109E-2</v>
      </c>
      <c r="AG108" s="1">
        <v>0.19226327145030245</v>
      </c>
      <c r="AH108" s="1">
        <v>8.1206346235073532E-3</v>
      </c>
      <c r="AJ108">
        <f t="shared" si="92"/>
        <v>59.071045452957087</v>
      </c>
      <c r="AK108">
        <f t="shared" si="93"/>
        <v>2698.071877018368</v>
      </c>
      <c r="AL108">
        <f t="shared" si="94"/>
        <v>2878.492024374978</v>
      </c>
      <c r="AM108">
        <f t="shared" si="95"/>
        <v>8534.5525819107879</v>
      </c>
      <c r="AN108">
        <f t="shared" si="96"/>
        <v>7591.07449528078</v>
      </c>
      <c r="AO108">
        <f t="shared" si="97"/>
        <v>64690.695034010649</v>
      </c>
      <c r="AP108">
        <f t="shared" si="98"/>
        <v>24186.08879780968</v>
      </c>
      <c r="AQ108">
        <f t="shared" si="99"/>
        <v>5.2520498837275325</v>
      </c>
      <c r="AR108">
        <f t="shared" si="100"/>
        <v>0.4941325064676565</v>
      </c>
      <c r="AS108">
        <f t="shared" si="117"/>
        <v>3.014393765552105E-3</v>
      </c>
      <c r="AT108">
        <f t="shared" si="118"/>
        <v>0.1773239787094841</v>
      </c>
      <c r="AU108">
        <f t="shared" si="119"/>
        <v>2.1025711140230111E-2</v>
      </c>
      <c r="AV108">
        <f t="shared" si="120"/>
        <v>0.30058578845119654</v>
      </c>
      <c r="AW108">
        <f t="shared" si="121"/>
        <v>13.62673974486926</v>
      </c>
      <c r="AX108" s="10">
        <f t="shared" si="122"/>
        <v>88.156071959157174</v>
      </c>
      <c r="AY108">
        <f t="shared" si="101"/>
        <v>3.20816477019024E-3</v>
      </c>
      <c r="AZ108">
        <f t="shared" si="102"/>
        <v>0.1605846960798363</v>
      </c>
      <c r="BA108">
        <f t="shared" si="103"/>
        <v>9.0369903647778216</v>
      </c>
      <c r="BB108">
        <f t="shared" si="104"/>
        <v>27.346621125506328</v>
      </c>
      <c r="BC108">
        <f t="shared" si="105"/>
        <v>7.5031626629415401E-3</v>
      </c>
      <c r="BD108">
        <f t="shared" si="106"/>
        <v>7.2813092561039416E-3</v>
      </c>
      <c r="BE108">
        <f t="shared" si="107"/>
        <v>2.6282961381444245</v>
      </c>
      <c r="BF108">
        <f t="shared" si="108"/>
        <v>4.4147966398644858</v>
      </c>
      <c r="BG108">
        <f t="shared" si="109"/>
        <v>3.2189020283625234</v>
      </c>
      <c r="BH108">
        <f t="shared" si="110"/>
        <v>6.2347712758748842E-4</v>
      </c>
      <c r="BI108">
        <f t="shared" si="111"/>
        <v>8.2113515592778681E-4</v>
      </c>
      <c r="BJ108">
        <f t="shared" si="112"/>
        <v>4.7623952403290121E-2</v>
      </c>
      <c r="BK108">
        <f t="shared" si="113"/>
        <v>0.2255976101839608</v>
      </c>
      <c r="BL108">
        <f t="shared" si="114"/>
        <v>5.1000557006704896E-3</v>
      </c>
      <c r="BM108">
        <f t="shared" si="115"/>
        <v>1.5529855655406067E-2</v>
      </c>
      <c r="BN108">
        <f t="shared" si="116"/>
        <v>-1.1671774223741195E-3</v>
      </c>
      <c r="BO108" s="34">
        <f t="shared" si="84"/>
        <v>88.156071959157174</v>
      </c>
      <c r="BP108">
        <f t="shared" si="85"/>
        <v>88156.071959157169</v>
      </c>
      <c r="BQ108">
        <f t="shared" si="123"/>
        <v>15.86809295264829</v>
      </c>
    </row>
    <row r="109" spans="1:69" x14ac:dyDescent="0.2">
      <c r="A109" t="s">
        <v>189</v>
      </c>
      <c r="B109" s="4">
        <v>0.1714</v>
      </c>
      <c r="C109" s="4">
        <v>20</v>
      </c>
      <c r="D109" s="1">
        <v>0.60609113136117587</v>
      </c>
      <c r="E109" s="1">
        <v>18.198689934810371</v>
      </c>
      <c r="F109" s="1">
        <v>28.014707990656007</v>
      </c>
      <c r="G109" s="1">
        <v>93.361434086017596</v>
      </c>
      <c r="H109" s="1">
        <v>73.237489906659775</v>
      </c>
      <c r="I109" s="1">
        <v>635.74535422732913</v>
      </c>
      <c r="J109" s="1">
        <v>234.93324628048654</v>
      </c>
      <c r="K109" s="1">
        <v>5.1411871190739117E-2</v>
      </c>
      <c r="L109" s="1">
        <v>5.5053907774572117</v>
      </c>
      <c r="M109" s="1">
        <v>2.8036377234966301E-2</v>
      </c>
      <c r="N109" s="1">
        <v>18.91396767396564</v>
      </c>
      <c r="O109" s="1">
        <v>0.21017542333874431</v>
      </c>
      <c r="P109" s="1">
        <v>4.532814656773632</v>
      </c>
      <c r="Q109" s="1">
        <v>136.6221778260267</v>
      </c>
      <c r="R109" s="1">
        <v>923.90256310562211</v>
      </c>
      <c r="S109" s="1">
        <v>7.1936055706565874E-2</v>
      </c>
      <c r="T109" s="1">
        <v>1.0471652842775672</v>
      </c>
      <c r="U109" s="1">
        <v>95.356430213934956</v>
      </c>
      <c r="V109" s="1">
        <v>251.22745694540754</v>
      </c>
      <c r="W109" s="1">
        <v>0.13177742802538059</v>
      </c>
      <c r="X109" s="1">
        <v>0.11649474492597646</v>
      </c>
      <c r="Y109" s="1">
        <v>27.613076739250868</v>
      </c>
      <c r="Z109" s="1">
        <v>44.837429262279457</v>
      </c>
      <c r="AA109" s="1">
        <v>31.389692580355351</v>
      </c>
      <c r="AB109" s="1">
        <v>1.5431096675404012E-2</v>
      </c>
      <c r="AC109" s="1">
        <v>3.7185399167804382E-2</v>
      </c>
      <c r="AD109" s="1">
        <v>0.46104704365371091</v>
      </c>
      <c r="AE109" s="1">
        <v>2.640474276351902</v>
      </c>
      <c r="AF109" s="1">
        <v>7.3959292156029491E-2</v>
      </c>
      <c r="AG109" s="1">
        <v>0.19352352424894617</v>
      </c>
      <c r="AH109" s="1">
        <v>7.4829142327328428E-3</v>
      </c>
      <c r="AJ109">
        <f t="shared" si="92"/>
        <v>69.557024403396042</v>
      </c>
      <c r="AK109">
        <f t="shared" si="93"/>
        <v>2116.3883077960595</v>
      </c>
      <c r="AL109">
        <f t="shared" si="94"/>
        <v>3265.5211802966182</v>
      </c>
      <c r="AM109">
        <f t="shared" si="95"/>
        <v>10890.712019875247</v>
      </c>
      <c r="AN109">
        <f t="shared" si="96"/>
        <v>8532.4023401326776</v>
      </c>
      <c r="AO109">
        <f t="shared" si="97"/>
        <v>74163.775077035112</v>
      </c>
      <c r="AP109">
        <f t="shared" si="98"/>
        <v>27400.066765764906</v>
      </c>
      <c r="AQ109">
        <f t="shared" si="99"/>
        <v>5.9724843971379116</v>
      </c>
      <c r="AR109">
        <f t="shared" si="100"/>
        <v>0.65719788200359952</v>
      </c>
      <c r="AS109">
        <f t="shared" si="117"/>
        <v>1.1606372408504574E-2</v>
      </c>
      <c r="AT109">
        <f t="shared" si="118"/>
        <v>-0.14855644491469602</v>
      </c>
      <c r="AU109">
        <f t="shared" si="119"/>
        <v>2.0103916754474989E-2</v>
      </c>
      <c r="AV109">
        <f t="shared" si="120"/>
        <v>0.2063061617459685</v>
      </c>
      <c r="AW109">
        <f t="shared" si="121"/>
        <v>15.907062594382641</v>
      </c>
      <c r="AX109" s="10">
        <f t="shared" si="122"/>
        <v>105.55827295621954</v>
      </c>
      <c r="AY109">
        <f t="shared" si="101"/>
        <v>4.7375438447235492E-3</v>
      </c>
      <c r="AZ109">
        <f t="shared" si="102"/>
        <v>3.5249394576223426E-2</v>
      </c>
      <c r="BA109">
        <f t="shared" si="103"/>
        <v>9.5507777341981832</v>
      </c>
      <c r="BB109">
        <f t="shared" si="104"/>
        <v>28.869602954312995</v>
      </c>
      <c r="BC109">
        <f t="shared" si="105"/>
        <v>1.183149582203122E-2</v>
      </c>
      <c r="BD109">
        <f t="shared" si="106"/>
        <v>8.7728898485708792E-3</v>
      </c>
      <c r="BE109">
        <f t="shared" si="107"/>
        <v>3.2107211304229208</v>
      </c>
      <c r="BF109">
        <f t="shared" si="108"/>
        <v>5.1832259015565745</v>
      </c>
      <c r="BG109">
        <f t="shared" si="109"/>
        <v>3.6543961372517479</v>
      </c>
      <c r="BH109">
        <f t="shared" si="110"/>
        <v>8.8698519787180647E-4</v>
      </c>
      <c r="BI109">
        <f t="shared" si="111"/>
        <v>1.6709940293181044E-3</v>
      </c>
      <c r="BJ109">
        <f t="shared" si="112"/>
        <v>5.1359007043664993E-2</v>
      </c>
      <c r="BK109">
        <f t="shared" si="113"/>
        <v>0.27865068817715483</v>
      </c>
      <c r="BL109">
        <f t="shared" si="114"/>
        <v>6.5820782630486331E-3</v>
      </c>
      <c r="BM109">
        <f t="shared" si="115"/>
        <v>1.6456120618121156E-2</v>
      </c>
      <c r="BN109">
        <f t="shared" si="116"/>
        <v>-1.3001536980328573E-3</v>
      </c>
      <c r="BO109" s="34">
        <f t="shared" si="84"/>
        <v>105.55827295621954</v>
      </c>
      <c r="BP109">
        <f t="shared" si="85"/>
        <v>105558.27295621955</v>
      </c>
      <c r="BQ109">
        <f t="shared" si="123"/>
        <v>18.092687984696028</v>
      </c>
    </row>
    <row r="110" spans="1:69" x14ac:dyDescent="0.2">
      <c r="A110" t="s">
        <v>190</v>
      </c>
      <c r="B110" s="4">
        <v>0.1696</v>
      </c>
      <c r="C110" s="4">
        <v>20</v>
      </c>
      <c r="D110" s="1">
        <v>0.65762112735957456</v>
      </c>
      <c r="E110" s="1">
        <v>25.352564342665602</v>
      </c>
      <c r="F110" s="1">
        <v>27.577789004991768</v>
      </c>
      <c r="G110" s="1">
        <v>93.029142586841488</v>
      </c>
      <c r="H110" s="1">
        <v>74.453027067053611</v>
      </c>
      <c r="I110" s="1">
        <v>552.22468539071667</v>
      </c>
      <c r="J110" s="1">
        <v>202.92904896747032</v>
      </c>
      <c r="K110" s="1">
        <v>4.4229103753793235E-2</v>
      </c>
      <c r="L110" s="1">
        <v>6.3935968377618231</v>
      </c>
      <c r="M110" s="1">
        <v>0.12839529384404438</v>
      </c>
      <c r="N110" s="1">
        <v>23.407556820345246</v>
      </c>
      <c r="O110" s="1">
        <v>0.27798895306019911</v>
      </c>
      <c r="P110" s="1">
        <v>5.1580398212342855</v>
      </c>
      <c r="Q110" s="1">
        <v>135.25381634405844</v>
      </c>
      <c r="R110" s="1">
        <v>849.69463278741807</v>
      </c>
      <c r="S110" s="1">
        <v>0.14346984950229025</v>
      </c>
      <c r="T110" s="1">
        <v>1.53476039580306</v>
      </c>
      <c r="U110" s="1">
        <v>97.181352868525096</v>
      </c>
      <c r="V110" s="1">
        <v>251.17356150418206</v>
      </c>
      <c r="W110" s="1">
        <v>8.6061645680287721E-2</v>
      </c>
      <c r="X110" s="1">
        <v>0.10599982024366549</v>
      </c>
      <c r="Y110" s="1">
        <v>27.214980128804594</v>
      </c>
      <c r="Z110" s="1">
        <v>37.640192062648701</v>
      </c>
      <c r="AA110" s="1">
        <v>28.608282371901492</v>
      </c>
      <c r="AB110" s="1">
        <v>1.2521509234842559E-2</v>
      </c>
      <c r="AC110" s="1">
        <v>4.2410665195950853E-2</v>
      </c>
      <c r="AD110" s="1">
        <v>0.4315268914348393</v>
      </c>
      <c r="AE110" s="1">
        <v>2.4553097448295294</v>
      </c>
      <c r="AF110" s="1">
        <v>6.8200059072238056E-2</v>
      </c>
      <c r="AG110" s="1">
        <v>0.21227277203650935</v>
      </c>
      <c r="AH110" s="1">
        <v>7.8778736159127154E-3</v>
      </c>
      <c r="AJ110">
        <f t="shared" si="92"/>
        <v>76.371898011262132</v>
      </c>
      <c r="AK110">
        <f t="shared" si="93"/>
        <v>2982.4672412343702</v>
      </c>
      <c r="AL110">
        <f t="shared" si="94"/>
        <v>3248.6553690421911</v>
      </c>
      <c r="AM110">
        <f t="shared" si="95"/>
        <v>10967.112088579572</v>
      </c>
      <c r="AN110">
        <f t="shared" si="96"/>
        <v>8766.3001433173213</v>
      </c>
      <c r="AO110">
        <f t="shared" si="97"/>
        <v>65101.755138393681</v>
      </c>
      <c r="AP110">
        <f t="shared" si="98"/>
        <v>23916.789489338331</v>
      </c>
      <c r="AQ110">
        <f t="shared" si="99"/>
        <v>5.1888471517129746</v>
      </c>
      <c r="AR110">
        <f t="shared" si="100"/>
        <v>0.76891414022116267</v>
      </c>
      <c r="AS110">
        <f t="shared" si="117"/>
        <v>2.3564331149759702E-2</v>
      </c>
      <c r="AT110">
        <f t="shared" si="118"/>
        <v>0.37977127517224774</v>
      </c>
      <c r="AU110">
        <f t="shared" si="119"/>
        <v>2.831416230038979E-2</v>
      </c>
      <c r="AV110">
        <f t="shared" si="120"/>
        <v>0.28222511446033061</v>
      </c>
      <c r="AW110">
        <f t="shared" si="121"/>
        <v>15.914524168855067</v>
      </c>
      <c r="AX110" s="10">
        <f t="shared" si="122"/>
        <v>97.92764963639118</v>
      </c>
      <c r="AY110">
        <f t="shared" si="101"/>
        <v>1.3223413271816649E-2</v>
      </c>
      <c r="AZ110">
        <f t="shared" si="102"/>
        <v>9.3122927245722589E-2</v>
      </c>
      <c r="BA110">
        <f t="shared" si="103"/>
        <v>9.8673452637580858</v>
      </c>
      <c r="BB110">
        <f t="shared" si="104"/>
        <v>29.169646447787375</v>
      </c>
      <c r="BC110">
        <f t="shared" si="105"/>
        <v>6.5660538737871074E-3</v>
      </c>
      <c r="BD110">
        <f t="shared" si="106"/>
        <v>7.6283893065968696E-3</v>
      </c>
      <c r="BE110">
        <f t="shared" si="107"/>
        <v>3.1978518251507255</v>
      </c>
      <c r="BF110">
        <f t="shared" si="108"/>
        <v>4.389505751970411</v>
      </c>
      <c r="BG110">
        <f t="shared" si="109"/>
        <v>3.3651845150700024</v>
      </c>
      <c r="BH110">
        <f t="shared" si="110"/>
        <v>5.5328722938678394E-4</v>
      </c>
      <c r="BI110">
        <f t="shared" si="111"/>
        <v>2.3049156673823853E-3</v>
      </c>
      <c r="BJ110">
        <f t="shared" si="112"/>
        <v>4.842294081902563E-2</v>
      </c>
      <c r="BK110">
        <f t="shared" si="113"/>
        <v>0.25977262572592497</v>
      </c>
      <c r="BL110">
        <f t="shared" si="114"/>
        <v>5.9727803809593574E-3</v>
      </c>
      <c r="BM110">
        <f t="shared" si="115"/>
        <v>1.8841769043026119E-2</v>
      </c>
      <c r="BN110">
        <f t="shared" si="116"/>
        <v>-1.2673771001134096E-3</v>
      </c>
      <c r="BO110" s="34">
        <f t="shared" si="84"/>
        <v>97.92764963639118</v>
      </c>
      <c r="BP110">
        <f t="shared" si="85"/>
        <v>97927.649636391187</v>
      </c>
      <c r="BQ110">
        <f t="shared" si="123"/>
        <v>16.608529378331948</v>
      </c>
    </row>
    <row r="111" spans="1:69" x14ac:dyDescent="0.2">
      <c r="A111" t="s">
        <v>191</v>
      </c>
      <c r="B111" s="4">
        <v>0.1613</v>
      </c>
      <c r="C111" s="4">
        <v>20</v>
      </c>
      <c r="D111" s="1">
        <v>0.57917011278370623</v>
      </c>
      <c r="E111" s="1">
        <v>21.078870441768828</v>
      </c>
      <c r="F111" s="1">
        <v>29.060872875957831</v>
      </c>
      <c r="G111" s="1">
        <v>93.726308902304936</v>
      </c>
      <c r="H111" s="1">
        <v>71.611852515536114</v>
      </c>
      <c r="I111" s="1">
        <v>599.58950887269032</v>
      </c>
      <c r="J111" s="1">
        <v>209.90421455050668</v>
      </c>
      <c r="K111" s="1">
        <v>4.6062585220832071E-2</v>
      </c>
      <c r="L111" s="1">
        <v>3.9670181063319379</v>
      </c>
      <c r="M111" s="1">
        <v>-0.10232459602447593</v>
      </c>
      <c r="N111" s="1">
        <v>14.901304757644244</v>
      </c>
      <c r="O111" s="1">
        <v>0.22319622065369435</v>
      </c>
      <c r="P111" s="1">
        <v>5.1611603655556184</v>
      </c>
      <c r="Q111" s="1">
        <v>129.97653593882492</v>
      </c>
      <c r="R111" s="1">
        <v>765.46957094212291</v>
      </c>
      <c r="S111" s="1">
        <v>7.0816196996607642E-2</v>
      </c>
      <c r="T111" s="1">
        <v>1.3355526952125172</v>
      </c>
      <c r="U111" s="1">
        <v>96.983972629441482</v>
      </c>
      <c r="V111" s="1">
        <v>230.8921619003014</v>
      </c>
      <c r="W111" s="1">
        <v>5.2024516267710742E-2</v>
      </c>
      <c r="X111" s="1">
        <v>0.10424149427518219</v>
      </c>
      <c r="Y111" s="1">
        <v>24.509607470958816</v>
      </c>
      <c r="Z111" s="1">
        <v>38.867537437854423</v>
      </c>
      <c r="AA111" s="1">
        <v>31.8058074326098</v>
      </c>
      <c r="AB111" s="1">
        <v>1.4101787748393522E-2</v>
      </c>
      <c r="AC111" s="1">
        <v>3.3577964151077735E-2</v>
      </c>
      <c r="AD111" s="1">
        <v>0.37141070433855644</v>
      </c>
      <c r="AE111" s="1">
        <v>1.9506170714210207</v>
      </c>
      <c r="AF111" s="1">
        <v>6.1200876994462181E-2</v>
      </c>
      <c r="AG111" s="1">
        <v>0.16628016492500031</v>
      </c>
      <c r="AH111" s="1">
        <v>6.6352801313087229E-3</v>
      </c>
      <c r="AJ111">
        <f t="shared" si="92"/>
        <v>70.574417924319221</v>
      </c>
      <c r="AK111">
        <f t="shared" si="93"/>
        <v>2606.0295480186837</v>
      </c>
      <c r="AL111">
        <f t="shared" si="94"/>
        <v>3599.7125109043827</v>
      </c>
      <c r="AM111">
        <f t="shared" si="95"/>
        <v>11617.889253145469</v>
      </c>
      <c r="AN111">
        <f t="shared" si="96"/>
        <v>8865.1023761702909</v>
      </c>
      <c r="AO111">
        <f t="shared" si="97"/>
        <v>74324.576200316442</v>
      </c>
      <c r="AP111">
        <f t="shared" si="98"/>
        <v>26012.342275589013</v>
      </c>
      <c r="AQ111">
        <f t="shared" si="99"/>
        <v>5.6831872676459829</v>
      </c>
      <c r="AR111">
        <f t="shared" si="100"/>
        <v>0.50760237788537821</v>
      </c>
      <c r="AS111">
        <f t="shared" si="117"/>
        <v>-3.830671012840427E-3</v>
      </c>
      <c r="AT111">
        <f t="shared" si="118"/>
        <v>-0.65539884057536779</v>
      </c>
      <c r="AU111">
        <f t="shared" si="119"/>
        <v>2.2977230489869896E-2</v>
      </c>
      <c r="AV111">
        <f t="shared" si="120"/>
        <v>0.29713447178486502</v>
      </c>
      <c r="AW111">
        <f t="shared" si="121"/>
        <v>16.079092938209232</v>
      </c>
      <c r="AX111" s="10">
        <f t="shared" si="122"/>
        <v>92.523423071457159</v>
      </c>
      <c r="AY111">
        <f t="shared" si="101"/>
        <v>4.8953368926624406E-3</v>
      </c>
      <c r="AZ111">
        <f t="shared" si="102"/>
        <v>7.3214472715831966E-2</v>
      </c>
      <c r="BA111">
        <f t="shared" si="103"/>
        <v>10.350614705218222</v>
      </c>
      <c r="BB111">
        <f t="shared" si="104"/>
        <v>28.155883728872443</v>
      </c>
      <c r="BC111">
        <f t="shared" si="105"/>
        <v>2.6835719078906009E-3</v>
      </c>
      <c r="BD111">
        <f t="shared" si="106"/>
        <v>7.8029033293810493E-3</v>
      </c>
      <c r="BE111">
        <f t="shared" si="107"/>
        <v>3.0269573241701644</v>
      </c>
      <c r="BF111">
        <f t="shared" si="108"/>
        <v>4.7675578613657548</v>
      </c>
      <c r="BG111">
        <f t="shared" si="109"/>
        <v>3.9348158398638478</v>
      </c>
      <c r="BH111">
        <f t="shared" si="110"/>
        <v>7.7770046109744472E-4</v>
      </c>
      <c r="BI111">
        <f t="shared" si="111"/>
        <v>1.3283302931840681E-3</v>
      </c>
      <c r="BJ111">
        <f t="shared" si="112"/>
        <v>4.3460675889529385E-2</v>
      </c>
      <c r="BK111">
        <f t="shared" si="113"/>
        <v>0.21056158620549728</v>
      </c>
      <c r="BL111">
        <f t="shared" si="114"/>
        <v>5.4122747120594512E-3</v>
      </c>
      <c r="BM111">
        <f t="shared" si="115"/>
        <v>1.410856718826441E-2</v>
      </c>
      <c r="BN111">
        <f t="shared" si="116"/>
        <v>-1.4866647605165167E-3</v>
      </c>
      <c r="BO111" s="34">
        <f t="shared" si="84"/>
        <v>92.523423071457159</v>
      </c>
      <c r="BP111">
        <f t="shared" si="85"/>
        <v>92523.42307145716</v>
      </c>
      <c r="BQ111">
        <f t="shared" si="123"/>
        <v>14.924028141426041</v>
      </c>
    </row>
    <row r="112" spans="1:69" x14ac:dyDescent="0.2">
      <c r="A112" t="s">
        <v>192</v>
      </c>
      <c r="B112" s="4">
        <v>0.1709</v>
      </c>
      <c r="C112" s="4">
        <v>20</v>
      </c>
      <c r="D112" s="1">
        <v>0.60437450759433964</v>
      </c>
      <c r="E112" s="1">
        <v>20.508847209192069</v>
      </c>
      <c r="F112" s="1">
        <v>28.99637160790682</v>
      </c>
      <c r="G112" s="1">
        <v>95.290997077190084</v>
      </c>
      <c r="H112" s="1">
        <v>76.842860522255521</v>
      </c>
      <c r="I112" s="1">
        <v>589.89066515147385</v>
      </c>
      <c r="J112" s="1">
        <v>226.77336685943075</v>
      </c>
      <c r="K112" s="1">
        <v>5.0555777612810833E-2</v>
      </c>
      <c r="L112" s="1">
        <v>3.8651862394632079</v>
      </c>
      <c r="M112" s="1">
        <v>1.0763324448901147E-2</v>
      </c>
      <c r="N112" s="1">
        <v>83.331543974075558</v>
      </c>
      <c r="O112" s="1">
        <v>0.30018158682705137</v>
      </c>
      <c r="P112" s="1">
        <v>4.4396558997592983</v>
      </c>
      <c r="Q112" s="1">
        <v>130.47536247173866</v>
      </c>
      <c r="R112" s="1">
        <v>872.62388948476189</v>
      </c>
      <c r="S112" s="1">
        <v>8.0519970666765417E-2</v>
      </c>
      <c r="T112" s="1">
        <v>1.3339878993201322</v>
      </c>
      <c r="U112" s="1">
        <v>100.30170359975695</v>
      </c>
      <c r="V112" s="1">
        <v>261.46727033644169</v>
      </c>
      <c r="W112" s="1">
        <v>0.1221223864090841</v>
      </c>
      <c r="X112" s="1">
        <v>0.11112824962230963</v>
      </c>
      <c r="Y112" s="1">
        <v>25.009674072733379</v>
      </c>
      <c r="Z112" s="1">
        <v>43.335407976169741</v>
      </c>
      <c r="AA112" s="1">
        <v>31.980876025012371</v>
      </c>
      <c r="AB112" s="1">
        <v>1.848028103291486E-2</v>
      </c>
      <c r="AC112" s="1">
        <v>5.3605933257828663E-2</v>
      </c>
      <c r="AD112" s="1">
        <v>0.74676229164806773</v>
      </c>
      <c r="AE112" s="1">
        <v>9.7317880159798982</v>
      </c>
      <c r="AF112" s="1">
        <v>6.6495067598638727E-2</v>
      </c>
      <c r="AG112" s="1">
        <v>0.48003238556190692</v>
      </c>
      <c r="AH112" s="1">
        <v>6.06945919007984E-3</v>
      </c>
      <c r="AJ112">
        <f t="shared" si="92"/>
        <v>69.559634332389464</v>
      </c>
      <c r="AK112">
        <f t="shared" si="93"/>
        <v>2392.9321324978264</v>
      </c>
      <c r="AL112">
        <f t="shared" si="94"/>
        <v>3389.956715318061</v>
      </c>
      <c r="AM112">
        <f t="shared" si="95"/>
        <v>11148.38677606827</v>
      </c>
      <c r="AN112">
        <f t="shared" si="96"/>
        <v>8979.2929983069389</v>
      </c>
      <c r="AO112">
        <f t="shared" si="97"/>
        <v>69014.495416540158</v>
      </c>
      <c r="AP112">
        <f t="shared" si="98"/>
        <v>26525.30049871849</v>
      </c>
      <c r="AQ112">
        <f t="shared" si="99"/>
        <v>5.8897715278576497</v>
      </c>
      <c r="AR112">
        <f t="shared" si="100"/>
        <v>0.46717159868658209</v>
      </c>
      <c r="AS112">
        <f t="shared" si="117"/>
        <v>9.6189068174159197E-3</v>
      </c>
      <c r="AT112">
        <f t="shared" si="118"/>
        <v>7.3896369300399023</v>
      </c>
      <c r="AU112">
        <f t="shared" si="119"/>
        <v>3.0695930962452628E-2</v>
      </c>
      <c r="AV112">
        <f t="shared" si="120"/>
        <v>0.19600761253933482</v>
      </c>
      <c r="AW112">
        <f t="shared" si="121"/>
        <v>15.234255246292708</v>
      </c>
      <c r="AX112" s="10">
        <f t="shared" si="122"/>
        <v>99.866088427611587</v>
      </c>
      <c r="AY112">
        <f t="shared" si="101"/>
        <v>5.7559585382656944E-3</v>
      </c>
      <c r="AZ112">
        <f t="shared" si="102"/>
        <v>6.8918657292077204E-2</v>
      </c>
      <c r="BA112">
        <f t="shared" si="103"/>
        <v>10.157453313973132</v>
      </c>
      <c r="BB112">
        <f t="shared" si="104"/>
        <v>30.152406168460683</v>
      </c>
      <c r="BC112">
        <f t="shared" si="105"/>
        <v>1.0736205685021774E-2</v>
      </c>
      <c r="BD112">
        <f t="shared" si="106"/>
        <v>8.1705290460603406E-3</v>
      </c>
      <c r="BE112">
        <f t="shared" si="107"/>
        <v>2.9154449878533573</v>
      </c>
      <c r="BF112">
        <f t="shared" si="108"/>
        <v>5.0226126027185636</v>
      </c>
      <c r="BG112">
        <f t="shared" si="109"/>
        <v>3.7342724799186073</v>
      </c>
      <c r="BH112">
        <f t="shared" si="110"/>
        <v>1.2464186662694242E-3</v>
      </c>
      <c r="BI112">
        <f t="shared" si="111"/>
        <v>3.5975369129643575E-3</v>
      </c>
      <c r="BJ112">
        <f t="shared" si="112"/>
        <v>8.4945809053079691E-2</v>
      </c>
      <c r="BK112">
        <f t="shared" si="113"/>
        <v>1.109344662060411</v>
      </c>
      <c r="BL112">
        <f t="shared" si="114"/>
        <v>5.7278158170785279E-3</v>
      </c>
      <c r="BM112">
        <f t="shared" si="115"/>
        <v>5.0033682271534125E-2</v>
      </c>
      <c r="BN112">
        <f t="shared" si="116"/>
        <v>-1.4693706535745571E-3</v>
      </c>
      <c r="BO112" s="34">
        <f t="shared" si="84"/>
        <v>99.866088427611587</v>
      </c>
      <c r="BP112">
        <f t="shared" si="85"/>
        <v>99866.088427611583</v>
      </c>
      <c r="BQ112">
        <f t="shared" si="123"/>
        <v>17.067114512278817</v>
      </c>
    </row>
    <row r="113" spans="1:69" x14ac:dyDescent="0.2">
      <c r="A113" t="s">
        <v>193</v>
      </c>
      <c r="B113" s="4">
        <v>0.1875</v>
      </c>
      <c r="C113" s="4">
        <v>20</v>
      </c>
      <c r="D113" s="1">
        <v>0.68177941662557195</v>
      </c>
      <c r="E113" s="1">
        <v>28.441396023429309</v>
      </c>
      <c r="F113" s="1">
        <v>30.205295089116664</v>
      </c>
      <c r="G113" s="1">
        <v>113.20293535932349</v>
      </c>
      <c r="H113" s="1">
        <v>87.291395655385728</v>
      </c>
      <c r="I113" s="1">
        <v>696.37753634007743</v>
      </c>
      <c r="J113" s="1">
        <v>268.86224026737773</v>
      </c>
      <c r="K113" s="1">
        <v>5.9225242204224711E-2</v>
      </c>
      <c r="L113" s="1">
        <v>5.4894135258792787</v>
      </c>
      <c r="M113" s="1">
        <v>0.10196430338181812</v>
      </c>
      <c r="N113" s="1">
        <v>23.974531723205001</v>
      </c>
      <c r="O113" s="1">
        <v>0.39450886287996323</v>
      </c>
      <c r="P113" s="1">
        <v>6.1255404003061109</v>
      </c>
      <c r="Q113" s="1">
        <v>141.27934280594815</v>
      </c>
      <c r="R113" s="1">
        <v>1493.4660834316194</v>
      </c>
      <c r="S113" s="1">
        <v>0.11811967826468267</v>
      </c>
      <c r="T113" s="1">
        <v>2.504492443567671</v>
      </c>
      <c r="U113" s="1">
        <v>127.25902588755631</v>
      </c>
      <c r="V113" s="1">
        <v>279.96074628101479</v>
      </c>
      <c r="W113" s="1">
        <v>9.9025843269560432E-2</v>
      </c>
      <c r="X113" s="1">
        <v>0.1175143736261651</v>
      </c>
      <c r="Y113" s="1">
        <v>30.19990073769684</v>
      </c>
      <c r="Z113" s="1">
        <v>49.564884348917666</v>
      </c>
      <c r="AA113" s="1">
        <v>33.647142738685915</v>
      </c>
      <c r="AB113" s="1">
        <v>1.7708164397716067E-2</v>
      </c>
      <c r="AC113" s="1">
        <v>4.4532139030547806E-2</v>
      </c>
      <c r="AD113" s="1">
        <v>0.56828768658469064</v>
      </c>
      <c r="AE113" s="1">
        <v>5.4839997125319346</v>
      </c>
      <c r="AF113" s="1">
        <v>7.7446012585416377E-2</v>
      </c>
      <c r="AG113" s="1">
        <v>0.28857519172373514</v>
      </c>
      <c r="AH113" s="1">
        <v>5.2017514641188702E-3</v>
      </c>
      <c r="AJ113">
        <f t="shared" si="92"/>
        <v>71.657811669493356</v>
      </c>
      <c r="AK113">
        <f t="shared" si="93"/>
        <v>3027.2164145526581</v>
      </c>
      <c r="AL113">
        <f t="shared" si="94"/>
        <v>3218.784385450952</v>
      </c>
      <c r="AM113">
        <f t="shared" si="95"/>
        <v>12071.989683587921</v>
      </c>
      <c r="AN113">
        <f t="shared" si="96"/>
        <v>9298.8366723907184</v>
      </c>
      <c r="AO113">
        <f t="shared" si="97"/>
        <v>74263.011682446857</v>
      </c>
      <c r="AP113">
        <f t="shared" si="98"/>
        <v>28666.407058079621</v>
      </c>
      <c r="AQ113">
        <f t="shared" si="99"/>
        <v>6.2930733116754665</v>
      </c>
      <c r="AR113">
        <f t="shared" si="100"/>
        <v>0.59906225036724436</v>
      </c>
      <c r="AS113">
        <f t="shared" si="117"/>
        <v>1.8495417353358506E-2</v>
      </c>
      <c r="AT113">
        <f t="shared" si="118"/>
        <v>0.40399310040751102</v>
      </c>
      <c r="AU113">
        <f t="shared" si="119"/>
        <v>3.8039893986887417E-2</v>
      </c>
      <c r="AV113">
        <f t="shared" si="120"/>
        <v>0.35848208530084569</v>
      </c>
      <c r="AW113">
        <f t="shared" si="121"/>
        <v>15.03794041746994</v>
      </c>
      <c r="AX113" s="10">
        <f t="shared" si="122"/>
        <v>157.24777808648517</v>
      </c>
      <c r="AY113">
        <f t="shared" si="101"/>
        <v>9.2569998194557464E-3</v>
      </c>
      <c r="AZ113">
        <f t="shared" si="102"/>
        <v>0.18767087688622275</v>
      </c>
      <c r="BA113">
        <f t="shared" si="103"/>
        <v>12.133627824607977</v>
      </c>
      <c r="BB113">
        <f t="shared" si="104"/>
        <v>29.455550576434092</v>
      </c>
      <c r="BC113">
        <f t="shared" si="105"/>
        <v>7.3220623401586546E-3</v>
      </c>
      <c r="BD113">
        <f t="shared" si="106"/>
        <v>8.1283514349270482E-3</v>
      </c>
      <c r="BE113">
        <f t="shared" si="107"/>
        <v>3.2109551025248426</v>
      </c>
      <c r="BF113">
        <f t="shared" si="108"/>
        <v>5.2424214467176595</v>
      </c>
      <c r="BG113">
        <f t="shared" si="109"/>
        <v>3.5814000058216577</v>
      </c>
      <c r="BH113">
        <f t="shared" si="110"/>
        <v>1.0537099592611665E-3</v>
      </c>
      <c r="BI113">
        <f t="shared" si="111"/>
        <v>2.3111635940266215E-3</v>
      </c>
      <c r="BJ113">
        <f t="shared" si="112"/>
        <v>5.8387982218153472E-2</v>
      </c>
      <c r="BK113">
        <f t="shared" si="113"/>
        <v>0.55803326227821326</v>
      </c>
      <c r="BL113">
        <f t="shared" si="114"/>
        <v>6.3888139886627915E-3</v>
      </c>
      <c r="BM113">
        <f t="shared" si="115"/>
        <v>2.5181932925022646E-2</v>
      </c>
      <c r="BN113">
        <f t="shared" si="116"/>
        <v>-1.4318378624805931E-3</v>
      </c>
      <c r="BO113" s="34">
        <f t="shared" si="84"/>
        <v>157.24777808648517</v>
      </c>
      <c r="BP113">
        <f t="shared" si="85"/>
        <v>157247.77808648517</v>
      </c>
      <c r="BQ113">
        <f t="shared" si="123"/>
        <v>29.483958391215968</v>
      </c>
    </row>
    <row r="114" spans="1:69" x14ac:dyDescent="0.2">
      <c r="A114" t="s">
        <v>194</v>
      </c>
      <c r="B114" s="4">
        <v>0.1822</v>
      </c>
      <c r="C114" s="4">
        <v>20</v>
      </c>
      <c r="D114" s="1">
        <v>0.59945961387490476</v>
      </c>
      <c r="E114" s="1">
        <v>22.563070767609748</v>
      </c>
      <c r="F114" s="1">
        <v>26.059443169056475</v>
      </c>
      <c r="G114" s="1">
        <v>77.050104178156062</v>
      </c>
      <c r="H114" s="1">
        <v>69.545496580988313</v>
      </c>
      <c r="I114" s="1">
        <v>593.93420060370136</v>
      </c>
      <c r="J114" s="1">
        <v>218.01700148909904</v>
      </c>
      <c r="K114" s="1">
        <v>4.7052121568059012E-2</v>
      </c>
      <c r="L114" s="1">
        <v>4.1747719325288113</v>
      </c>
      <c r="M114" s="1">
        <v>-0.10261406413474576</v>
      </c>
      <c r="N114" s="1">
        <v>36.812220244077118</v>
      </c>
      <c r="O114" s="1">
        <v>0.31953883043524206</v>
      </c>
      <c r="P114" s="1">
        <v>7.2116135449628622</v>
      </c>
      <c r="Q114" s="1">
        <v>116.26700551762582</v>
      </c>
      <c r="R114" s="1">
        <v>1127.481764707692</v>
      </c>
      <c r="S114" s="1">
        <v>7.7854529091058736E-2</v>
      </c>
      <c r="T114" s="1">
        <v>2.5053197601611132</v>
      </c>
      <c r="U114" s="1">
        <v>121.96909799536559</v>
      </c>
      <c r="V114" s="1">
        <v>236.74038964698042</v>
      </c>
      <c r="W114" s="1">
        <v>7.824053841158575E-2</v>
      </c>
      <c r="X114" s="1">
        <v>0.11213154660991918</v>
      </c>
      <c r="Y114" s="1">
        <v>24.661596539390516</v>
      </c>
      <c r="Z114" s="1">
        <v>40.868022874049309</v>
      </c>
      <c r="AA114" s="1">
        <v>28.662876345059317</v>
      </c>
      <c r="AB114" s="1">
        <v>2.0002078215698462E-2</v>
      </c>
      <c r="AC114" s="1">
        <v>3.3509340515618782E-2</v>
      </c>
      <c r="AD114" s="1">
        <v>0.74652328963009273</v>
      </c>
      <c r="AE114" s="1">
        <v>2.6625726253462556</v>
      </c>
      <c r="AF114" s="1">
        <v>5.4194969465784885E-2</v>
      </c>
      <c r="AG114" s="1">
        <v>0.24668525837112909</v>
      </c>
      <c r="AH114" s="1">
        <v>6.5409056483822668E-3</v>
      </c>
      <c r="AJ114">
        <f t="shared" si="92"/>
        <v>64.706057261342806</v>
      </c>
      <c r="AK114">
        <f t="shared" si="93"/>
        <v>2470.0141197158732</v>
      </c>
      <c r="AL114">
        <f t="shared" si="94"/>
        <v>2857.3272989618536</v>
      </c>
      <c r="AM114">
        <f t="shared" si="95"/>
        <v>8454.6731177244055</v>
      </c>
      <c r="AN114">
        <f t="shared" si="96"/>
        <v>7621.3715399852454</v>
      </c>
      <c r="AO114">
        <f t="shared" si="97"/>
        <v>65178.089877778606</v>
      </c>
      <c r="AP114">
        <f t="shared" si="98"/>
        <v>23919.026058311498</v>
      </c>
      <c r="AQ114">
        <f t="shared" si="99"/>
        <v>5.1398948035995389</v>
      </c>
      <c r="AR114">
        <f t="shared" si="100"/>
        <v>0.47218079076206892</v>
      </c>
      <c r="AS114">
        <f t="shared" si="117"/>
        <v>-3.4230329120557503E-3</v>
      </c>
      <c r="AT114">
        <f t="shared" si="118"/>
        <v>1.8249312664316719</v>
      </c>
      <c r="AU114">
        <f t="shared" si="119"/>
        <v>3.0917011381157891E-2</v>
      </c>
      <c r="AV114">
        <f t="shared" si="120"/>
        <v>0.48812762835918544</v>
      </c>
      <c r="AW114">
        <f t="shared" si="121"/>
        <v>12.729786402355471</v>
      </c>
      <c r="AX114" s="10">
        <f t="shared" si="122"/>
        <v>121.6480352180978</v>
      </c>
      <c r="AY114">
        <f t="shared" si="101"/>
        <v>5.1063912331255415E-3</v>
      </c>
      <c r="AZ114">
        <f t="shared" si="102"/>
        <v>0.19322083286517905</v>
      </c>
      <c r="BA114">
        <f t="shared" si="103"/>
        <v>11.90590921663107</v>
      </c>
      <c r="BB114">
        <f t="shared" si="104"/>
        <v>25.568104283209141</v>
      </c>
      <c r="BC114">
        <f t="shared" si="105"/>
        <v>5.2534609858411315E-3</v>
      </c>
      <c r="BD114">
        <f t="shared" si="106"/>
        <v>7.7739262004604993E-3</v>
      </c>
      <c r="BE114">
        <f t="shared" si="107"/>
        <v>2.6964215025097777</v>
      </c>
      <c r="BF114">
        <f t="shared" si="108"/>
        <v>4.4402677923281768</v>
      </c>
      <c r="BG114">
        <f t="shared" si="109"/>
        <v>3.1384586894568001</v>
      </c>
      <c r="BH114">
        <f t="shared" si="110"/>
        <v>1.3361629732223743E-3</v>
      </c>
      <c r="BI114">
        <f t="shared" si="111"/>
        <v>1.1684259252547262E-3</v>
      </c>
      <c r="BJ114">
        <f t="shared" si="112"/>
        <v>7.9651255361206458E-2</v>
      </c>
      <c r="BK114">
        <f t="shared" si="113"/>
        <v>0.26455924771378375</v>
      </c>
      <c r="BL114">
        <f t="shared" si="114"/>
        <v>4.0224026371111056E-3</v>
      </c>
      <c r="BM114">
        <f t="shared" si="115"/>
        <v>2.1316211615749862E-2</v>
      </c>
      <c r="BN114">
        <f t="shared" si="116"/>
        <v>-1.3264902059815765E-3</v>
      </c>
      <c r="BO114" s="34">
        <f t="shared" si="84"/>
        <v>121.6480352180978</v>
      </c>
      <c r="BP114">
        <f t="shared" si="85"/>
        <v>121648.03521809781</v>
      </c>
      <c r="BQ114">
        <f t="shared" si="123"/>
        <v>22.164272016737421</v>
      </c>
    </row>
    <row r="115" spans="1:69" x14ac:dyDescent="0.2">
      <c r="A115" t="s">
        <v>195</v>
      </c>
      <c r="B115" s="4">
        <v>0.1726</v>
      </c>
      <c r="C115" s="4">
        <v>20</v>
      </c>
      <c r="D115" s="1">
        <v>0.56297863381271951</v>
      </c>
      <c r="E115" s="1">
        <v>23.989647366434856</v>
      </c>
      <c r="F115" s="1">
        <v>24.335401957710491</v>
      </c>
      <c r="G115" s="1">
        <v>84.673934144613511</v>
      </c>
      <c r="H115" s="1">
        <v>69.276202555108284</v>
      </c>
      <c r="I115" s="1">
        <v>545.93518467662136</v>
      </c>
      <c r="J115" s="1">
        <v>233.13586343436461</v>
      </c>
      <c r="K115" s="1">
        <v>5.0679245018183931E-2</v>
      </c>
      <c r="L115" s="1">
        <v>5.2066619117790696</v>
      </c>
      <c r="M115" s="1">
        <v>0.14184068346915651</v>
      </c>
      <c r="N115" s="1">
        <v>125.91609473052165</v>
      </c>
      <c r="O115" s="1">
        <v>0.31723369112315775</v>
      </c>
      <c r="P115" s="1">
        <v>7.7884621057317895</v>
      </c>
      <c r="Q115" s="1">
        <v>121.63849368701308</v>
      </c>
      <c r="R115" s="1">
        <v>1148.7204215477168</v>
      </c>
      <c r="S115" s="1">
        <v>9.1164205867794224E-2</v>
      </c>
      <c r="T115" s="1">
        <v>2.8634906652290244</v>
      </c>
      <c r="U115" s="1">
        <v>116.942141157192</v>
      </c>
      <c r="V115" s="1">
        <v>229.49788640834686</v>
      </c>
      <c r="W115" s="1">
        <v>7.4405868586760668E-2</v>
      </c>
      <c r="X115" s="1">
        <v>9.5972547954885037E-2</v>
      </c>
      <c r="Y115" s="1">
        <v>24.659344412374011</v>
      </c>
      <c r="Z115" s="1">
        <v>43.433247836254438</v>
      </c>
      <c r="AA115" s="1">
        <v>28.237297859586491</v>
      </c>
      <c r="AB115" s="1">
        <v>1.2719879882745656E-2</v>
      </c>
      <c r="AC115" s="1">
        <v>2.56168511002569E-2</v>
      </c>
      <c r="AD115" s="1">
        <v>0.24657880729609818</v>
      </c>
      <c r="AE115" s="1">
        <v>3.0956348737490176</v>
      </c>
      <c r="AF115" s="1">
        <v>5.7268243768397543E-2</v>
      </c>
      <c r="AG115" s="1">
        <v>0.19874466008754682</v>
      </c>
      <c r="AH115" s="1">
        <v>5.1754742560079408E-3</v>
      </c>
      <c r="AJ115">
        <f t="shared" si="92"/>
        <v>64.077775386865326</v>
      </c>
      <c r="AK115">
        <f t="shared" si="93"/>
        <v>2772.7004900853667</v>
      </c>
      <c r="AL115">
        <f t="shared" si="94"/>
        <v>2816.4786190262462</v>
      </c>
      <c r="AM115">
        <f t="shared" si="95"/>
        <v>9808.3316418223385</v>
      </c>
      <c r="AN115">
        <f t="shared" si="96"/>
        <v>8014.067288920689</v>
      </c>
      <c r="AO115">
        <f t="shared" si="97"/>
        <v>63241.411687078005</v>
      </c>
      <c r="AP115">
        <f t="shared" si="98"/>
        <v>27001.296562744305</v>
      </c>
      <c r="AQ115">
        <f t="shared" si="99"/>
        <v>5.846067799642725</v>
      </c>
      <c r="AR115">
        <f t="shared" si="100"/>
        <v>0.61801355539892311</v>
      </c>
      <c r="AS115">
        <f t="shared" si="117"/>
        <v>2.4712736706265864E-2</v>
      </c>
      <c r="AT115">
        <f t="shared" si="118"/>
        <v>12.251332366585984</v>
      </c>
      <c r="AU115">
        <f t="shared" si="119"/>
        <v>3.2369505720772206E-2</v>
      </c>
      <c r="AV115">
        <f t="shared" si="120"/>
        <v>0.58211949653778772</v>
      </c>
      <c r="AW115">
        <f t="shared" si="121"/>
        <v>14.060236650619418</v>
      </c>
      <c r="AX115" s="10">
        <f t="shared" si="122"/>
        <v>130.87511676441434</v>
      </c>
      <c r="AY115">
        <f t="shared" si="101"/>
        <v>6.9326652271737158E-3</v>
      </c>
      <c r="AZ115">
        <f t="shared" si="102"/>
        <v>0.24547076390147068</v>
      </c>
      <c r="BA115">
        <f t="shared" si="103"/>
        <v>11.985617164001793</v>
      </c>
      <c r="BB115">
        <f t="shared" si="104"/>
        <v>26.150976452074357</v>
      </c>
      <c r="BC115">
        <f t="shared" si="105"/>
        <v>5.1013163101028538E-3</v>
      </c>
      <c r="BD115">
        <f t="shared" si="106"/>
        <v>6.3338898066235228E-3</v>
      </c>
      <c r="BE115">
        <f t="shared" si="107"/>
        <v>2.8461353141190693</v>
      </c>
      <c r="BF115">
        <f t="shared" si="108"/>
        <v>4.9844802491674178</v>
      </c>
      <c r="BG115">
        <f t="shared" si="109"/>
        <v>3.2637056982014623</v>
      </c>
      <c r="BH115">
        <f t="shared" si="110"/>
        <v>5.666565878450783E-4</v>
      </c>
      <c r="BI115">
        <f t="shared" si="111"/>
        <v>3.1887262615395978E-4</v>
      </c>
      <c r="BJ115">
        <f t="shared" si="112"/>
        <v>2.6150458169941625E-2</v>
      </c>
      <c r="BK115">
        <f t="shared" si="113"/>
        <v>0.32945503998555414</v>
      </c>
      <c r="BL115">
        <f t="shared" si="114"/>
        <v>4.6022436068012549E-3</v>
      </c>
      <c r="BM115">
        <f t="shared" si="115"/>
        <v>1.6946707941587362E-2</v>
      </c>
      <c r="BN115">
        <f t="shared" si="116"/>
        <v>-1.5584886638315746E-3</v>
      </c>
      <c r="BO115" s="34">
        <f t="shared" si="84"/>
        <v>130.87511676441434</v>
      </c>
      <c r="BP115">
        <f t="shared" si="85"/>
        <v>130875.11676441434</v>
      </c>
      <c r="BQ115">
        <f t="shared" si="123"/>
        <v>22.589045153537914</v>
      </c>
    </row>
    <row r="116" spans="1:69" x14ac:dyDescent="0.2">
      <c r="A116" t="s">
        <v>196</v>
      </c>
      <c r="B116" s="4">
        <v>0.16059999999999999</v>
      </c>
      <c r="C116" s="4">
        <v>20</v>
      </c>
      <c r="D116" s="1">
        <v>0.47011467665564871</v>
      </c>
      <c r="E116" s="1">
        <v>21.489791381657096</v>
      </c>
      <c r="F116" s="1">
        <v>29.976350225881756</v>
      </c>
      <c r="G116" s="1">
        <v>84.008427941452453</v>
      </c>
      <c r="H116" s="1">
        <v>75.266839971223007</v>
      </c>
      <c r="I116" s="1">
        <v>553.11035329184858</v>
      </c>
      <c r="J116" s="1">
        <v>222.03662013319763</v>
      </c>
      <c r="K116" s="1">
        <v>4.7565064097016795E-2</v>
      </c>
      <c r="L116" s="1">
        <v>5.498980901364849</v>
      </c>
      <c r="M116" s="1">
        <v>-4.4896286089609792E-2</v>
      </c>
      <c r="N116" s="1">
        <v>21.217409061583286</v>
      </c>
      <c r="O116" s="1">
        <v>0.29933971867822823</v>
      </c>
      <c r="P116" s="1">
        <v>6.8644225662125224</v>
      </c>
      <c r="Q116" s="1">
        <v>119.05640088228529</v>
      </c>
      <c r="R116" s="1">
        <v>1277.8084267679465</v>
      </c>
      <c r="S116" s="1">
        <v>7.9835839443310963E-2</v>
      </c>
      <c r="T116" s="1">
        <v>2.4266892168019649</v>
      </c>
      <c r="U116" s="1">
        <v>118.06912694266957</v>
      </c>
      <c r="V116" s="1">
        <v>230.76115239392126</v>
      </c>
      <c r="W116" s="1">
        <v>4.4200181246708388E-2</v>
      </c>
      <c r="X116" s="1">
        <v>9.9413411036874427E-2</v>
      </c>
      <c r="Y116" s="1">
        <v>24.350170138543071</v>
      </c>
      <c r="Z116" s="1">
        <v>42.893183447514637</v>
      </c>
      <c r="AA116" s="1">
        <v>27.67007525197868</v>
      </c>
      <c r="AB116" s="1">
        <v>0.15246810748918782</v>
      </c>
      <c r="AC116" s="1">
        <v>3.1579960091696488E-2</v>
      </c>
      <c r="AD116" s="1">
        <v>0.63356648337593724</v>
      </c>
      <c r="AE116" s="1">
        <v>2.55056842099046</v>
      </c>
      <c r="AF116" s="1">
        <v>6.0331344573305849E-2</v>
      </c>
      <c r="AG116" s="1">
        <v>0.20850223089465786</v>
      </c>
      <c r="AH116" s="1">
        <v>2.0596765664081394E-3</v>
      </c>
      <c r="AJ116">
        <f t="shared" si="92"/>
        <v>57.301026703807842</v>
      </c>
      <c r="AK116">
        <f t="shared" si="93"/>
        <v>2668.561549770729</v>
      </c>
      <c r="AL116">
        <f t="shared" si="94"/>
        <v>3729.4095579536452</v>
      </c>
      <c r="AM116">
        <f t="shared" si="95"/>
        <v>10458.330742934711</v>
      </c>
      <c r="AN116">
        <f t="shared" si="96"/>
        <v>9358.9088567248164</v>
      </c>
      <c r="AO116">
        <f t="shared" si="97"/>
        <v>68860.342649403538</v>
      </c>
      <c r="AP116">
        <f t="shared" si="98"/>
        <v>27636.605981982109</v>
      </c>
      <c r="AQ116">
        <f t="shared" si="99"/>
        <v>5.8950665242527505</v>
      </c>
      <c r="AR116">
        <f t="shared" si="100"/>
        <v>0.70059476621151762</v>
      </c>
      <c r="AS116">
        <f t="shared" si="117"/>
        <v>3.3043522062650176E-3</v>
      </c>
      <c r="AT116">
        <f t="shared" si="118"/>
        <v>0.1283079271106726</v>
      </c>
      <c r="AU116">
        <f t="shared" si="119"/>
        <v>3.2559758645745278E-2</v>
      </c>
      <c r="AV116">
        <f t="shared" si="120"/>
        <v>0.51054193220446342</v>
      </c>
      <c r="AW116">
        <f t="shared" si="121"/>
        <v>14.789258965145429</v>
      </c>
      <c r="AX116" s="10">
        <f t="shared" si="122"/>
        <v>156.72979612666572</v>
      </c>
      <c r="AY116">
        <f t="shared" si="101"/>
        <v>6.0399171215474359E-3</v>
      </c>
      <c r="AZ116">
        <f t="shared" si="102"/>
        <v>0.20941609514852211</v>
      </c>
      <c r="BA116">
        <f t="shared" si="103"/>
        <v>13.02152701255455</v>
      </c>
      <c r="BB116">
        <f t="shared" si="104"/>
        <v>28.262290506472745</v>
      </c>
      <c r="BC116">
        <f t="shared" si="105"/>
        <v>1.7208807492073901E-3</v>
      </c>
      <c r="BD116">
        <f t="shared" si="106"/>
        <v>7.2356577974035377E-3</v>
      </c>
      <c r="BE116">
        <f t="shared" si="107"/>
        <v>3.020295577461598</v>
      </c>
      <c r="BF116">
        <f t="shared" si="108"/>
        <v>5.28966378101806</v>
      </c>
      <c r="BG116">
        <f t="shared" si="109"/>
        <v>3.4369312039689675</v>
      </c>
      <c r="BH116">
        <f t="shared" si="110"/>
        <v>1.8012263257726674E-2</v>
      </c>
      <c r="BI116">
        <f t="shared" si="111"/>
        <v>1.0853025847009042E-3</v>
      </c>
      <c r="BJ116">
        <f t="shared" si="112"/>
        <v>7.6297151941025584E-2</v>
      </c>
      <c r="BK116">
        <f t="shared" si="113"/>
        <v>0.28619309368826584</v>
      </c>
      <c r="BL116">
        <f t="shared" si="114"/>
        <v>5.3275794684437281E-3</v>
      </c>
      <c r="BM116">
        <f t="shared" si="115"/>
        <v>1.942810215977709E-2</v>
      </c>
      <c r="BN116">
        <f t="shared" si="116"/>
        <v>-2.0629582638189655E-3</v>
      </c>
      <c r="BO116" s="34">
        <f t="shared" si="84"/>
        <v>156.72979612666572</v>
      </c>
      <c r="BP116">
        <f t="shared" si="85"/>
        <v>156729.79612666572</v>
      </c>
      <c r="BQ116">
        <f t="shared" si="123"/>
        <v>25.170805257942511</v>
      </c>
    </row>
    <row r="117" spans="1:69" x14ac:dyDescent="0.2">
      <c r="A117" t="s">
        <v>197</v>
      </c>
      <c r="B117" s="4">
        <v>0.16200000000000001</v>
      </c>
      <c r="C117" s="4">
        <v>20</v>
      </c>
      <c r="D117" s="1">
        <v>0.50939136673116547</v>
      </c>
      <c r="E117" s="1">
        <v>19.665037846022472</v>
      </c>
      <c r="F117" s="1">
        <v>21.215751346512146</v>
      </c>
      <c r="G117" s="1">
        <v>72.620191340845651</v>
      </c>
      <c r="H117" s="1">
        <v>69.786659280833561</v>
      </c>
      <c r="I117" s="1">
        <v>502.58250942968397</v>
      </c>
      <c r="J117" s="1">
        <v>220.76297798064158</v>
      </c>
      <c r="K117" s="1">
        <v>4.7403465764882774E-2</v>
      </c>
      <c r="L117" s="1">
        <v>4.9576075035080569</v>
      </c>
      <c r="M117" s="1">
        <v>-2.8748889302469383E-2</v>
      </c>
      <c r="N117" s="1">
        <v>23.829058039823465</v>
      </c>
      <c r="O117" s="1">
        <v>0.36064676462020018</v>
      </c>
      <c r="P117" s="1">
        <v>11.329608078231132</v>
      </c>
      <c r="Q117" s="1">
        <v>96.987193665976861</v>
      </c>
      <c r="R117" s="1">
        <v>1269.8317821359749</v>
      </c>
      <c r="S117" s="1">
        <v>8.4187332784446373E-2</v>
      </c>
      <c r="T117" s="1">
        <v>5.3098267413668729</v>
      </c>
      <c r="U117" s="1">
        <v>109.74653979955917</v>
      </c>
      <c r="V117" s="1">
        <v>214.98322717723295</v>
      </c>
      <c r="W117" s="1">
        <v>9.4639751296521551E-2</v>
      </c>
      <c r="X117" s="1">
        <v>9.2605291679091734E-2</v>
      </c>
      <c r="Y117" s="1">
        <v>22.203664304613238</v>
      </c>
      <c r="Z117" s="1">
        <v>41.178719870661268</v>
      </c>
      <c r="AA117" s="1">
        <v>25.488363683342406</v>
      </c>
      <c r="AB117" s="1">
        <v>0.16416909581214598</v>
      </c>
      <c r="AC117" s="1">
        <v>1.8765208517422156E-2</v>
      </c>
      <c r="AD117" s="1">
        <v>0.47827570191816504</v>
      </c>
      <c r="AE117" s="1">
        <v>2.601863244194647</v>
      </c>
      <c r="AF117" s="1">
        <v>5.0164790343392433E-2</v>
      </c>
      <c r="AG117" s="1">
        <v>0.24244531366416286</v>
      </c>
      <c r="AH117" s="1">
        <v>1.1722177920146213E-3</v>
      </c>
      <c r="AJ117">
        <f t="shared" si="92"/>
        <v>61.654806729270838</v>
      </c>
      <c r="AK117">
        <f t="shared" si="93"/>
        <v>2420.2216924721392</v>
      </c>
      <c r="AL117">
        <f t="shared" si="94"/>
        <v>2615.6246754318718</v>
      </c>
      <c r="AM117">
        <f t="shared" si="95"/>
        <v>8961.9949710072742</v>
      </c>
      <c r="AN117">
        <f t="shared" si="96"/>
        <v>8601.4638801371402</v>
      </c>
      <c r="AO117">
        <f t="shared" si="97"/>
        <v>62027.247853400702</v>
      </c>
      <c r="AP117">
        <f t="shared" si="98"/>
        <v>27240.531343550654</v>
      </c>
      <c r="AQ117">
        <f t="shared" si="99"/>
        <v>5.8241710935327848</v>
      </c>
      <c r="AR117">
        <f t="shared" si="100"/>
        <v>0.62770402158292504</v>
      </c>
      <c r="AS117">
        <f t="shared" si="117"/>
        <v>5.2693018522775928E-3</v>
      </c>
      <c r="AT117">
        <f t="shared" si="118"/>
        <v>0.4496248929554173</v>
      </c>
      <c r="AU117">
        <f t="shared" si="119"/>
        <v>3.9847149119420555E-2</v>
      </c>
      <c r="AV117">
        <f t="shared" si="120"/>
        <v>1.0573873120519075</v>
      </c>
      <c r="AW117">
        <f t="shared" si="121"/>
        <v>11.936857070840663</v>
      </c>
      <c r="AX117" s="10">
        <f t="shared" si="122"/>
        <v>154.39057015619187</v>
      </c>
      <c r="AY117">
        <f t="shared" si="101"/>
        <v>6.5249417070569532E-3</v>
      </c>
      <c r="AZ117">
        <f t="shared" si="102"/>
        <v>0.5635492306922889</v>
      </c>
      <c r="BA117">
        <f t="shared" si="103"/>
        <v>11.88151540342008</v>
      </c>
      <c r="BB117">
        <f t="shared" si="104"/>
        <v>26.070156487689847</v>
      </c>
      <c r="BC117">
        <f t="shared" si="105"/>
        <v>7.9331163538208047E-3</v>
      </c>
      <c r="BD117">
        <f t="shared" si="106"/>
        <v>6.3326188586873711E-3</v>
      </c>
      <c r="BE117">
        <f t="shared" si="107"/>
        <v>2.7291935374181229</v>
      </c>
      <c r="BF117">
        <f t="shared" si="108"/>
        <v>5.0322884672495869</v>
      </c>
      <c r="BG117">
        <f t="shared" si="109"/>
        <v>3.1378822221277205</v>
      </c>
      <c r="BH117">
        <f t="shared" si="110"/>
        <v>1.9301168183025106E-2</v>
      </c>
      <c r="BI117">
        <f t="shared" si="111"/>
        <v>-5.0614466902791004E-4</v>
      </c>
      <c r="BJ117">
        <f t="shared" si="112"/>
        <v>5.6466092423291737E-2</v>
      </c>
      <c r="BK117">
        <f t="shared" si="113"/>
        <v>0.29005251426184708</v>
      </c>
      <c r="BL117">
        <f t="shared" si="114"/>
        <v>4.0264085063814467E-3</v>
      </c>
      <c r="BM117">
        <f t="shared" si="115"/>
        <v>2.3450709026236419E-2</v>
      </c>
      <c r="BN117">
        <f t="shared" si="116"/>
        <v>-2.1546930410938038E-3</v>
      </c>
      <c r="BO117" s="34">
        <f t="shared" si="84"/>
        <v>154.39057015619187</v>
      </c>
      <c r="BP117">
        <f t="shared" si="85"/>
        <v>154390.57015619188</v>
      </c>
      <c r="BQ117">
        <f t="shared" si="123"/>
        <v>25.011272365303086</v>
      </c>
    </row>
    <row r="118" spans="1:69" x14ac:dyDescent="0.2">
      <c r="A118" t="s">
        <v>198</v>
      </c>
      <c r="B118" s="4">
        <v>0.16120000000000001</v>
      </c>
      <c r="C118" s="4">
        <v>20</v>
      </c>
      <c r="D118" s="1">
        <v>0.59703702949398096</v>
      </c>
      <c r="E118" s="1">
        <v>20.880664857983202</v>
      </c>
      <c r="F118" s="1">
        <v>23.113716868172229</v>
      </c>
      <c r="G118" s="1">
        <v>83.80433703618435</v>
      </c>
      <c r="H118" s="1">
        <v>67.931475378844169</v>
      </c>
      <c r="I118" s="1">
        <v>508.78595118227628</v>
      </c>
      <c r="J118" s="1">
        <v>228.47400742459376</v>
      </c>
      <c r="K118" s="1">
        <v>4.992863412115283E-2</v>
      </c>
      <c r="L118" s="1">
        <v>5.2116076759888665</v>
      </c>
      <c r="M118" s="1">
        <v>8.7416749430471702E-2</v>
      </c>
      <c r="N118" s="1">
        <v>25.61127585503607</v>
      </c>
      <c r="O118" s="1">
        <v>0.24386487364890166</v>
      </c>
      <c r="P118" s="1">
        <v>7.085419234939498</v>
      </c>
      <c r="Q118" s="1">
        <v>114.14173958481121</v>
      </c>
      <c r="R118" s="1">
        <v>833.4059383590286</v>
      </c>
      <c r="S118" s="1">
        <v>8.5803208017282168E-2</v>
      </c>
      <c r="T118" s="1">
        <v>2.1865845027695086</v>
      </c>
      <c r="U118" s="1">
        <v>114.75899330777305</v>
      </c>
      <c r="V118" s="1">
        <v>217.19323649571061</v>
      </c>
      <c r="W118" s="1">
        <v>5.5868840381459131E-2</v>
      </c>
      <c r="X118" s="1">
        <v>8.9316642752464231E-2</v>
      </c>
      <c r="Y118" s="1">
        <v>24.56220313721877</v>
      </c>
      <c r="Z118" s="1">
        <v>42.122399694299482</v>
      </c>
      <c r="AA118" s="1">
        <v>25.71002772694894</v>
      </c>
      <c r="AB118" s="1">
        <v>0.13814366740229791</v>
      </c>
      <c r="AC118" s="1">
        <v>1.5218412579590288E-2</v>
      </c>
      <c r="AD118" s="1">
        <v>0.29434151531732089</v>
      </c>
      <c r="AE118" s="1">
        <v>2.5786157420160718</v>
      </c>
      <c r="AF118" s="1">
        <v>5.5298372476216745E-2</v>
      </c>
      <c r="AG118" s="1">
        <v>0.20829869885956973</v>
      </c>
      <c r="AH118" s="1">
        <v>1.3696391912984688E-3</v>
      </c>
      <c r="AJ118">
        <f t="shared" si="92"/>
        <v>72.834937626539613</v>
      </c>
      <c r="AK118">
        <f t="shared" si="93"/>
        <v>2583.0549281619178</v>
      </c>
      <c r="AL118">
        <f t="shared" si="94"/>
        <v>2864.0850363099553</v>
      </c>
      <c r="AM118">
        <f t="shared" si="95"/>
        <v>10394.082501302433</v>
      </c>
      <c r="AN118">
        <f t="shared" si="96"/>
        <v>8413.9793457967044</v>
      </c>
      <c r="AO118">
        <f t="shared" si="97"/>
        <v>63104.733171853339</v>
      </c>
      <c r="AP118">
        <f t="shared" si="98"/>
        <v>28332.423489666558</v>
      </c>
      <c r="AQ118">
        <f t="shared" si="99"/>
        <v>6.1663714905565277</v>
      </c>
      <c r="AR118">
        <f t="shared" si="100"/>
        <v>0.66233284705986384</v>
      </c>
      <c r="AS118">
        <f t="shared" si="117"/>
        <v>1.9708062498311363E-2</v>
      </c>
      <c r="AT118">
        <f t="shared" si="118"/>
        <v>0.67297511763666051</v>
      </c>
      <c r="AU118">
        <f t="shared" si="119"/>
        <v>2.5555833361787596E-2</v>
      </c>
      <c r="AV118">
        <f t="shared" si="120"/>
        <v>0.53606059358918312</v>
      </c>
      <c r="AW118">
        <f t="shared" si="121"/>
        <v>14.124452629360263</v>
      </c>
      <c r="AX118" s="10">
        <f t="shared" si="122"/>
        <v>101.00964944022427</v>
      </c>
      <c r="AY118">
        <f t="shared" si="101"/>
        <v>6.757804349875573E-3</v>
      </c>
      <c r="AZ118">
        <f t="shared" si="102"/>
        <v>0.17884696402111366</v>
      </c>
      <c r="BA118">
        <f t="shared" si="103"/>
        <v>12.562373235225376</v>
      </c>
      <c r="BB118">
        <f t="shared" si="104"/>
        <v>26.473731621434919</v>
      </c>
      <c r="BC118">
        <f t="shared" si="105"/>
        <v>3.1621999442786701E-3</v>
      </c>
      <c r="BD118">
        <f t="shared" si="106"/>
        <v>5.9560252889255833E-3</v>
      </c>
      <c r="BE118">
        <f t="shared" si="107"/>
        <v>3.0353606061653009</v>
      </c>
      <c r="BF118">
        <f t="shared" si="108"/>
        <v>5.1743444675384449</v>
      </c>
      <c r="BG118">
        <f t="shared" si="109"/>
        <v>3.180956580997651</v>
      </c>
      <c r="BH118">
        <f t="shared" si="110"/>
        <v>1.6167994277004376E-2</v>
      </c>
      <c r="BI118">
        <f t="shared" si="111"/>
        <v>-9.4870567704192783E-4</v>
      </c>
      <c r="BJ118">
        <f t="shared" si="112"/>
        <v>3.3925702484841058E-2</v>
      </c>
      <c r="BK118">
        <f t="shared" si="113"/>
        <v>0.28860767535265341</v>
      </c>
      <c r="BL118">
        <f t="shared" si="114"/>
        <v>4.6833115427436763E-3</v>
      </c>
      <c r="BM118">
        <f t="shared" si="115"/>
        <v>1.9330537010908418E-2</v>
      </c>
      <c r="BN118">
        <f t="shared" si="116"/>
        <v>-2.1408923366719556E-3</v>
      </c>
      <c r="BO118" s="34">
        <f t="shared" si="84"/>
        <v>101.00964944022427</v>
      </c>
      <c r="BP118">
        <f t="shared" si="85"/>
        <v>101009.64944022427</v>
      </c>
      <c r="BQ118">
        <f t="shared" si="123"/>
        <v>16.282755489764153</v>
      </c>
    </row>
    <row r="119" spans="1:69" x14ac:dyDescent="0.2">
      <c r="A119" t="s">
        <v>199</v>
      </c>
      <c r="B119" s="4">
        <v>0.1699</v>
      </c>
      <c r="C119" s="4">
        <v>20</v>
      </c>
      <c r="D119" s="1">
        <v>0.59894656951996483</v>
      </c>
      <c r="E119" s="1">
        <v>21.921311012344329</v>
      </c>
      <c r="F119" s="1">
        <v>23.498241218641947</v>
      </c>
      <c r="G119" s="1">
        <v>90.692919895978648</v>
      </c>
      <c r="H119" s="1">
        <v>69.500874035251755</v>
      </c>
      <c r="I119" s="1">
        <v>495.10382649954425</v>
      </c>
      <c r="J119" s="1">
        <v>223.13292334744256</v>
      </c>
      <c r="K119" s="1">
        <v>4.9635282434905469E-2</v>
      </c>
      <c r="L119" s="1">
        <v>6.573807779305195</v>
      </c>
      <c r="M119" s="1">
        <v>-1.3169017110373207E-2</v>
      </c>
      <c r="N119" s="1">
        <v>61.02519968211859</v>
      </c>
      <c r="O119" s="1">
        <v>0.4459158682733057</v>
      </c>
      <c r="P119" s="1">
        <v>5.8285812838020465</v>
      </c>
      <c r="Q119" s="1">
        <v>116.172826720909</v>
      </c>
      <c r="R119" s="1">
        <v>1436.5494628928329</v>
      </c>
      <c r="S119" s="1">
        <v>9.4927280611074416E-2</v>
      </c>
      <c r="T119" s="1">
        <v>2.5537640954882526</v>
      </c>
      <c r="U119" s="1">
        <v>112.25781234380187</v>
      </c>
      <c r="V119" s="1">
        <v>214.13090327023639</v>
      </c>
      <c r="W119" s="1">
        <v>7.9236757799812693E-2</v>
      </c>
      <c r="X119" s="1">
        <v>8.1634964491371517E-2</v>
      </c>
      <c r="Y119" s="1">
        <v>22.938727833225592</v>
      </c>
      <c r="Z119" s="1">
        <v>39.65810813248121</v>
      </c>
      <c r="AA119" s="1">
        <v>26.100315167947503</v>
      </c>
      <c r="AB119" s="1">
        <v>2.3119668614238746E-2</v>
      </c>
      <c r="AC119" s="1">
        <v>1.3833961669468519E-2</v>
      </c>
      <c r="AD119" s="1">
        <v>0.50956480137315396</v>
      </c>
      <c r="AE119" s="1">
        <v>2.7194634212744386</v>
      </c>
      <c r="AF119" s="1">
        <v>5.9875378490251562E-2</v>
      </c>
      <c r="AG119" s="1">
        <v>0.35347305283034486</v>
      </c>
      <c r="AH119" s="1">
        <v>1.456385084498789E-3</v>
      </c>
      <c r="AJ119">
        <f t="shared" si="92"/>
        <v>69.330092677562462</v>
      </c>
      <c r="AK119">
        <f t="shared" si="93"/>
        <v>2573.2865068094393</v>
      </c>
      <c r="AL119">
        <f t="shared" si="94"/>
        <v>2762.6897873017024</v>
      </c>
      <c r="AM119">
        <f t="shared" si="95"/>
        <v>10672.735470310998</v>
      </c>
      <c r="AN119">
        <f t="shared" si="96"/>
        <v>8167.8719462659237</v>
      </c>
      <c r="AO119">
        <f t="shared" si="97"/>
        <v>58262.745695398</v>
      </c>
      <c r="AP119">
        <f t="shared" si="98"/>
        <v>26252.883961101976</v>
      </c>
      <c r="AQ119">
        <f t="shared" si="99"/>
        <v>5.8160803446307545</v>
      </c>
      <c r="AR119">
        <f t="shared" si="100"/>
        <v>0.78877020019056299</v>
      </c>
      <c r="AS119">
        <f t="shared" si="117"/>
        <v>6.8582951377921929E-3</v>
      </c>
      <c r="AT119">
        <f t="shared" si="118"/>
        <v>4.8073105680087114</v>
      </c>
      <c r="AU119">
        <f t="shared" si="119"/>
        <v>4.8031902474445214E-2</v>
      </c>
      <c r="AV119">
        <f t="shared" si="120"/>
        <v>0.36066043945748844</v>
      </c>
      <c r="AW119">
        <f t="shared" si="121"/>
        <v>13.640279614919542</v>
      </c>
      <c r="AX119" s="10">
        <f t="shared" si="122"/>
        <v>166.83711583543402</v>
      </c>
      <c r="AY119">
        <f t="shared" si="101"/>
        <v>7.4858123194572529E-3</v>
      </c>
      <c r="AZ119">
        <f t="shared" si="102"/>
        <v>0.21291184493571749</v>
      </c>
      <c r="BA119">
        <f t="shared" si="103"/>
        <v>11.624667135014166</v>
      </c>
      <c r="BB119">
        <f t="shared" si="104"/>
        <v>24.757615496561652</v>
      </c>
      <c r="BC119">
        <f t="shared" si="105"/>
        <v>5.751059325396074E-3</v>
      </c>
      <c r="BD119">
        <f t="shared" si="106"/>
        <v>4.7467787601703929E-3</v>
      </c>
      <c r="BE119">
        <f t="shared" si="107"/>
        <v>2.6888206217421016</v>
      </c>
      <c r="BF119">
        <f t="shared" si="108"/>
        <v>4.6192966270207885</v>
      </c>
      <c r="BG119">
        <f t="shared" si="109"/>
        <v>3.064013829763347</v>
      </c>
      <c r="BH119">
        <f t="shared" si="110"/>
        <v>1.7998864137252638E-3</v>
      </c>
      <c r="BI119">
        <f t="shared" si="111"/>
        <v>-1.0630981362071462E-3</v>
      </c>
      <c r="BJ119">
        <f t="shared" si="112"/>
        <v>5.7523772581948449E-2</v>
      </c>
      <c r="BK119">
        <f t="shared" si="113"/>
        <v>0.29040912802834062</v>
      </c>
      <c r="BL119">
        <f t="shared" si="114"/>
        <v>4.9822833488580168E-3</v>
      </c>
      <c r="BM119">
        <f t="shared" si="115"/>
        <v>3.543007442951112E-2</v>
      </c>
      <c r="BN119">
        <f t="shared" si="116"/>
        <v>-2.021053130120735E-3</v>
      </c>
      <c r="BO119" s="34">
        <f t="shared" si="84"/>
        <v>166.83711583543402</v>
      </c>
      <c r="BP119">
        <f t="shared" si="85"/>
        <v>166837.11583543403</v>
      </c>
      <c r="BQ119">
        <f t="shared" si="123"/>
        <v>28.345625980440239</v>
      </c>
    </row>
    <row r="120" spans="1:69" x14ac:dyDescent="0.2">
      <c r="A120" t="s">
        <v>200</v>
      </c>
      <c r="B120" s="4">
        <v>0.17660000000000001</v>
      </c>
      <c r="C120" s="4">
        <v>20</v>
      </c>
      <c r="D120" s="1">
        <v>0.56413704907061091</v>
      </c>
      <c r="E120" s="1">
        <v>18.090170909992665</v>
      </c>
      <c r="F120" s="1">
        <v>22.898466470068666</v>
      </c>
      <c r="G120" s="1">
        <v>85.270778744693487</v>
      </c>
      <c r="H120" s="1">
        <v>73.161912805102929</v>
      </c>
      <c r="I120" s="1">
        <v>557.59159937989261</v>
      </c>
      <c r="J120" s="1">
        <v>228.01759301269922</v>
      </c>
      <c r="K120" s="1">
        <v>4.9479206016169758E-2</v>
      </c>
      <c r="L120" s="1">
        <v>5.3591428308106988</v>
      </c>
      <c r="M120" s="1">
        <v>-4.422788043531703E-2</v>
      </c>
      <c r="N120" s="1">
        <v>26.990374223364142</v>
      </c>
      <c r="O120" s="1">
        <v>0.26875206588006095</v>
      </c>
      <c r="P120" s="1">
        <v>6.570007420049861</v>
      </c>
      <c r="Q120" s="1">
        <v>110.00739937179756</v>
      </c>
      <c r="R120" s="1">
        <v>1208.6172995167146</v>
      </c>
      <c r="S120" s="1">
        <v>8.6243168242848695E-2</v>
      </c>
      <c r="T120" s="1">
        <v>2.3976980147579883</v>
      </c>
      <c r="U120" s="1">
        <v>114.62220529805434</v>
      </c>
      <c r="V120" s="1">
        <v>224.53915909915224</v>
      </c>
      <c r="W120" s="1">
        <v>7.1885034293923081E-2</v>
      </c>
      <c r="X120" s="1">
        <v>9.2226910401414244E-2</v>
      </c>
      <c r="Y120" s="1">
        <v>22.27700002601912</v>
      </c>
      <c r="Z120" s="1">
        <v>41.612314276939266</v>
      </c>
      <c r="AA120" s="1">
        <v>26.798932740341449</v>
      </c>
      <c r="AB120" s="1">
        <v>2.1506622727215461E-2</v>
      </c>
      <c r="AC120" s="1">
        <v>2.9962524886839339E-2</v>
      </c>
      <c r="AD120" s="1">
        <v>0.26819804920295748</v>
      </c>
      <c r="AE120" s="1">
        <v>2.7417917451242992</v>
      </c>
      <c r="AF120" s="1">
        <v>4.8944230348048734E-2</v>
      </c>
      <c r="AG120" s="1">
        <v>0.20286902224034273</v>
      </c>
      <c r="AH120" s="1">
        <v>8.1571470465553329E-4</v>
      </c>
      <c r="AJ120">
        <f t="shared" si="92"/>
        <v>62.757601001873063</v>
      </c>
      <c r="AK120">
        <f t="shared" si="93"/>
        <v>2041.7812879948494</v>
      </c>
      <c r="AL120">
        <f t="shared" si="94"/>
        <v>2589.9518680129872</v>
      </c>
      <c r="AM120">
        <f t="shared" si="95"/>
        <v>9653.7651946780024</v>
      </c>
      <c r="AN120">
        <f t="shared" si="96"/>
        <v>8272.6059969852995</v>
      </c>
      <c r="AO120">
        <f t="shared" si="97"/>
        <v>63129.082396687918</v>
      </c>
      <c r="AP120">
        <f t="shared" si="98"/>
        <v>25810.070092278362</v>
      </c>
      <c r="AQ120">
        <f t="shared" si="99"/>
        <v>5.5777492762064034</v>
      </c>
      <c r="AR120">
        <f t="shared" si="100"/>
        <v>0.62128402062563248</v>
      </c>
      <c r="AS120">
        <f t="shared" si="117"/>
        <v>3.0806742775312404E-3</v>
      </c>
      <c r="AT120">
        <f t="shared" si="118"/>
        <v>0.77047313889915703</v>
      </c>
      <c r="AU120">
        <f t="shared" si="119"/>
        <v>2.6145776798093687E-2</v>
      </c>
      <c r="AV120">
        <f t="shared" si="120"/>
        <v>0.43094411884928413</v>
      </c>
      <c r="AW120">
        <f t="shared" si="121"/>
        <v>12.424546770060031</v>
      </c>
      <c r="AX120" s="10">
        <f t="shared" si="122"/>
        <v>134.69412634721334</v>
      </c>
      <c r="AY120">
        <f t="shared" si="101"/>
        <v>6.2183310629177393E-3</v>
      </c>
      <c r="AZ120">
        <f t="shared" si="102"/>
        <v>0.1871596876555669</v>
      </c>
      <c r="BA120">
        <f t="shared" si="103"/>
        <v>11.451408863669061</v>
      </c>
      <c r="BB120">
        <f t="shared" si="104"/>
        <v>24.997078082922663</v>
      </c>
      <c r="BC120">
        <f t="shared" si="105"/>
        <v>4.7002860094394151E-3</v>
      </c>
      <c r="BD120">
        <f t="shared" si="106"/>
        <v>5.7662323304292426E-3</v>
      </c>
      <c r="BE120">
        <f t="shared" si="107"/>
        <v>2.5118690118338254</v>
      </c>
      <c r="BF120">
        <f t="shared" si="108"/>
        <v>4.6653602481313303</v>
      </c>
      <c r="BG120">
        <f t="shared" si="109"/>
        <v>3.0268873223367585</v>
      </c>
      <c r="BH120">
        <f t="shared" si="110"/>
        <v>1.5489228989323705E-3</v>
      </c>
      <c r="BI120">
        <f t="shared" si="111"/>
        <v>8.0379892981779296E-4</v>
      </c>
      <c r="BJ120">
        <f t="shared" si="112"/>
        <v>2.8006534078534033E-2</v>
      </c>
      <c r="BK120">
        <f t="shared" si="113"/>
        <v>0.28192003017560746</v>
      </c>
      <c r="BL120">
        <f t="shared" si="114"/>
        <v>3.5553056519078176E-3</v>
      </c>
      <c r="BM120">
        <f t="shared" si="115"/>
        <v>1.7029949228617766E-2</v>
      </c>
      <c r="BN120">
        <f t="shared" si="116"/>
        <v>-2.0169328108968171E-3</v>
      </c>
      <c r="BO120" s="34">
        <f t="shared" si="84"/>
        <v>134.69412634721334</v>
      </c>
      <c r="BP120">
        <f t="shared" si="85"/>
        <v>134694.12634721334</v>
      </c>
      <c r="BQ120">
        <f t="shared" si="123"/>
        <v>23.786982712917876</v>
      </c>
    </row>
    <row r="121" spans="1:69" x14ac:dyDescent="0.2">
      <c r="A121" t="s">
        <v>201</v>
      </c>
      <c r="B121" s="4">
        <v>0.16450000000000001</v>
      </c>
      <c r="C121" s="4">
        <v>20</v>
      </c>
      <c r="D121" s="1">
        <v>0.52101267176664356</v>
      </c>
      <c r="E121" s="1">
        <v>17.980354136328426</v>
      </c>
      <c r="F121" s="1">
        <v>24.936386356966626</v>
      </c>
      <c r="G121" s="1">
        <v>76.561015695508488</v>
      </c>
      <c r="H121" s="1">
        <v>70.4864504103614</v>
      </c>
      <c r="I121" s="1">
        <v>535.95379199107936</v>
      </c>
      <c r="J121" s="1">
        <v>202.57962838844037</v>
      </c>
      <c r="K121" s="1">
        <v>4.490033102622195E-2</v>
      </c>
      <c r="L121" s="1">
        <v>4.3821076775498948</v>
      </c>
      <c r="M121" s="1">
        <v>5.8703481543190231E-2</v>
      </c>
      <c r="N121" s="1">
        <v>16.407278457191246</v>
      </c>
      <c r="O121" s="1">
        <v>0.31770894712217762</v>
      </c>
      <c r="P121" s="1">
        <v>7.5121045757878511</v>
      </c>
      <c r="Q121" s="1">
        <v>128.02912387809377</v>
      </c>
      <c r="R121" s="1">
        <v>1220.1134648916079</v>
      </c>
      <c r="S121" s="1">
        <v>7.9206451414082571E-2</v>
      </c>
      <c r="T121" s="1">
        <v>2.2651183638468066</v>
      </c>
      <c r="U121" s="1">
        <v>112.92834099922936</v>
      </c>
      <c r="V121" s="1">
        <v>218.10618766197797</v>
      </c>
      <c r="W121" s="1">
        <v>4.2288765316227508E-2</v>
      </c>
      <c r="X121" s="1">
        <v>8.4892134086539436E-2</v>
      </c>
      <c r="Y121" s="1">
        <v>22.129591184625333</v>
      </c>
      <c r="Z121" s="1">
        <v>36.647408101515872</v>
      </c>
      <c r="AA121" s="1">
        <v>28.466287648968024</v>
      </c>
      <c r="AB121" s="1">
        <v>1.4538354892733833E-2</v>
      </c>
      <c r="AC121" s="1">
        <v>1.3456471306079755E-2</v>
      </c>
      <c r="AD121" s="1">
        <v>0.24256687797531185</v>
      </c>
      <c r="AE121" s="1">
        <v>2.1916696083619254</v>
      </c>
      <c r="AF121" s="1">
        <v>4.605174128232338E-2</v>
      </c>
      <c r="AG121" s="1">
        <v>0.22053343050147137</v>
      </c>
      <c r="AH121" s="1">
        <v>1.8921825769795736E-3</v>
      </c>
      <c r="AJ121">
        <f t="shared" si="92"/>
        <v>62.130728211862831</v>
      </c>
      <c r="AK121">
        <f t="shared" si="93"/>
        <v>2178.6154406480587</v>
      </c>
      <c r="AL121">
        <f t="shared" si="94"/>
        <v>3028.2303807237249</v>
      </c>
      <c r="AM121">
        <f t="shared" si="95"/>
        <v>9304.9220206470236</v>
      </c>
      <c r="AN121">
        <f t="shared" si="96"/>
        <v>8555.823532965187</v>
      </c>
      <c r="AO121">
        <f t="shared" si="97"/>
        <v>65141.883303822629</v>
      </c>
      <c r="AP121">
        <f t="shared" si="98"/>
        <v>24615.799913745785</v>
      </c>
      <c r="AQ121">
        <f t="shared" si="99"/>
        <v>5.4313253640066543</v>
      </c>
      <c r="AR121">
        <f t="shared" si="100"/>
        <v>0.5481948630837119</v>
      </c>
      <c r="AS121">
        <f t="shared" si="117"/>
        <v>1.5821728370712232E-2</v>
      </c>
      <c r="AT121">
        <f t="shared" si="118"/>
        <v>-0.45955233430922043</v>
      </c>
      <c r="AU121">
        <f t="shared" si="119"/>
        <v>3.4021166002344554E-2</v>
      </c>
      <c r="AV121">
        <f t="shared" si="120"/>
        <v>0.57718343163248265</v>
      </c>
      <c r="AW121">
        <f t="shared" si="121"/>
        <v>15.529540727772195</v>
      </c>
      <c r="AX121" s="10">
        <f t="shared" si="122"/>
        <v>145.99942869553641</v>
      </c>
      <c r="AY121">
        <f t="shared" si="101"/>
        <v>5.8202001771182387E-3</v>
      </c>
      <c r="AZ121">
        <f t="shared" si="102"/>
        <v>0.18480734238145582</v>
      </c>
      <c r="BA121">
        <f t="shared" si="103"/>
        <v>12.08779039116995</v>
      </c>
      <c r="BB121">
        <f t="shared" si="104"/>
        <v>26.053644745900645</v>
      </c>
      <c r="BC121">
        <f t="shared" si="105"/>
        <v>1.4476907581342812E-3</v>
      </c>
      <c r="BD121">
        <f t="shared" si="106"/>
        <v>5.2986085304334843E-3</v>
      </c>
      <c r="BE121">
        <f t="shared" si="107"/>
        <v>2.6787105815317802</v>
      </c>
      <c r="BF121">
        <f t="shared" si="108"/>
        <v>4.4048905550852595</v>
      </c>
      <c r="BG121">
        <f t="shared" si="109"/>
        <v>3.4522516674602013</v>
      </c>
      <c r="BH121">
        <f t="shared" si="110"/>
        <v>8.156500137496902E-4</v>
      </c>
      <c r="BI121">
        <f t="shared" si="111"/>
        <v>-1.1438916754368963E-3</v>
      </c>
      <c r="BJ121">
        <f t="shared" si="112"/>
        <v>2.6950337347818827E-2</v>
      </c>
      <c r="BK121">
        <f t="shared" si="113"/>
        <v>0.23577285467334219</v>
      </c>
      <c r="BL121">
        <f t="shared" si="114"/>
        <v>3.4651501325982576E-3</v>
      </c>
      <c r="BM121">
        <f t="shared" si="115"/>
        <v>2.043025652885392E-2</v>
      </c>
      <c r="BN121">
        <f t="shared" si="116"/>
        <v>-2.0344132337866082E-3</v>
      </c>
      <c r="BO121" s="34">
        <f t="shared" si="84"/>
        <v>145.99942869553641</v>
      </c>
      <c r="BP121">
        <f t="shared" si="85"/>
        <v>145999.42869553642</v>
      </c>
      <c r="BQ121">
        <f t="shared" si="123"/>
        <v>24.016906020415743</v>
      </c>
    </row>
    <row r="122" spans="1:69" x14ac:dyDescent="0.2">
      <c r="A122" t="s">
        <v>202</v>
      </c>
      <c r="B122" s="4">
        <v>0.1744</v>
      </c>
      <c r="C122" s="4">
        <v>20</v>
      </c>
      <c r="D122" s="1">
        <v>0.57664569601339855</v>
      </c>
      <c r="E122" s="1">
        <v>23.023747158763552</v>
      </c>
      <c r="F122" s="1">
        <v>25.751491018746094</v>
      </c>
      <c r="G122" s="1">
        <v>94.818066531260513</v>
      </c>
      <c r="H122" s="1">
        <v>79.825463956330239</v>
      </c>
      <c r="I122" s="1">
        <v>576.29768769388386</v>
      </c>
      <c r="J122" s="1">
        <v>244.59664583723259</v>
      </c>
      <c r="K122" s="1">
        <v>5.4569437414985135E-2</v>
      </c>
      <c r="L122" s="1">
        <v>5.5898142935360804</v>
      </c>
      <c r="M122" s="1">
        <v>-2.8778166711974137E-2</v>
      </c>
      <c r="N122" s="1">
        <v>69.835135026916504</v>
      </c>
      <c r="O122" s="1">
        <v>0.46844279249983828</v>
      </c>
      <c r="P122" s="1">
        <v>0.24599712864385237</v>
      </c>
      <c r="Q122" s="1">
        <v>114.63239435375398</v>
      </c>
      <c r="R122" s="1">
        <v>1515.6680501667665</v>
      </c>
      <c r="S122" s="1">
        <v>6.8252388710050446E-2</v>
      </c>
      <c r="T122" s="1">
        <v>0.31577729336271615</v>
      </c>
      <c r="U122" s="1">
        <v>38.282056265606954</v>
      </c>
      <c r="V122" s="1">
        <v>245.43460313058304</v>
      </c>
      <c r="W122" s="1">
        <v>0.120358305176997</v>
      </c>
      <c r="X122" s="1">
        <v>9.474584287519891E-2</v>
      </c>
      <c r="Y122" s="1">
        <v>23.152221298558374</v>
      </c>
      <c r="Z122" s="1">
        <v>47.172064784922306</v>
      </c>
      <c r="AA122" s="1">
        <v>27.458573530772661</v>
      </c>
      <c r="AB122" s="1">
        <v>5.1553441351932322E-2</v>
      </c>
      <c r="AC122" s="1">
        <v>1.3592946919148408E-2</v>
      </c>
      <c r="AD122" s="1">
        <v>1.0664876111178554</v>
      </c>
      <c r="AE122" s="1">
        <v>2.7452839020946498</v>
      </c>
      <c r="AF122" s="1">
        <v>5.5200171697293923E-2</v>
      </c>
      <c r="AG122" s="1">
        <v>0.32116961600651839</v>
      </c>
      <c r="AH122" s="1">
        <v>1.4889640392650413E-3</v>
      </c>
      <c r="AJ122">
        <f t="shared" si="92"/>
        <v>64.983745847399859</v>
      </c>
      <c r="AK122">
        <f t="shared" si="93"/>
        <v>2633.3147960740148</v>
      </c>
      <c r="AL122">
        <f t="shared" si="94"/>
        <v>2949.8049934899204</v>
      </c>
      <c r="AM122">
        <f t="shared" si="95"/>
        <v>10870.416795363966</v>
      </c>
      <c r="AN122">
        <f t="shared" si="96"/>
        <v>9141.1309752990273</v>
      </c>
      <c r="AO122">
        <f t="shared" si="97"/>
        <v>66070.629114305702</v>
      </c>
      <c r="AP122">
        <f t="shared" si="98"/>
        <v>28036.92336460451</v>
      </c>
      <c r="AQ122">
        <f t="shared" si="99"/>
        <v>6.2318529251970096</v>
      </c>
      <c r="AR122">
        <f t="shared" si="100"/>
        <v>0.65557446844606848</v>
      </c>
      <c r="AS122">
        <f t="shared" si="117"/>
        <v>4.8912921552687781E-3</v>
      </c>
      <c r="AT122">
        <f t="shared" si="118"/>
        <v>5.6935824105541197</v>
      </c>
      <c r="AU122">
        <f t="shared" si="119"/>
        <v>4.9375910062723002E-2</v>
      </c>
      <c r="AV122">
        <f t="shared" si="120"/>
        <v>-0.2888501974732603</v>
      </c>
      <c r="AW122">
        <f t="shared" si="121"/>
        <v>13.111667770824139</v>
      </c>
      <c r="AX122" s="10">
        <f t="shared" si="122"/>
        <v>171.60549154770018</v>
      </c>
      <c r="AY122">
        <f t="shared" si="101"/>
        <v>4.2336105221061227E-3</v>
      </c>
      <c r="AZ122">
        <f t="shared" si="102"/>
        <v>-4.9231729288602775E-2</v>
      </c>
      <c r="BA122">
        <f t="shared" si="103"/>
        <v>2.841260462586058</v>
      </c>
      <c r="BB122">
        <f t="shared" si="104"/>
        <v>27.70867471371994</v>
      </c>
      <c r="BC122">
        <f t="shared" si="105"/>
        <v>1.03184399479844E-2</v>
      </c>
      <c r="BD122">
        <f t="shared" si="106"/>
        <v>6.1278399026920742E-3</v>
      </c>
      <c r="BE122">
        <f t="shared" si="107"/>
        <v>2.6439248448431116</v>
      </c>
      <c r="BF122">
        <f t="shared" si="108"/>
        <v>5.3617983370392999</v>
      </c>
      <c r="BG122">
        <f t="shared" si="109"/>
        <v>3.1407174136083471</v>
      </c>
      <c r="BH122">
        <f t="shared" si="110"/>
        <v>5.0141981447579921E-3</v>
      </c>
      <c r="BI122">
        <f t="shared" si="111"/>
        <v>-1.0633065845641995E-3</v>
      </c>
      <c r="BJ122">
        <f t="shared" si="112"/>
        <v>0.11990679562251759</v>
      </c>
      <c r="BK122">
        <f t="shared" si="113"/>
        <v>0.28587683754827575</v>
      </c>
      <c r="BL122">
        <f t="shared" si="114"/>
        <v>4.3175791577512871E-3</v>
      </c>
      <c r="BM122">
        <f t="shared" si="115"/>
        <v>3.0811358423723685E-2</v>
      </c>
      <c r="BN122">
        <f t="shared" si="116"/>
        <v>-1.9651682781662142E-3</v>
      </c>
      <c r="BO122" s="34">
        <f t="shared" si="84"/>
        <v>171.60549154770018</v>
      </c>
      <c r="BP122">
        <f t="shared" si="85"/>
        <v>171605.49154770019</v>
      </c>
      <c r="BQ122">
        <f t="shared" si="123"/>
        <v>29.927997725918914</v>
      </c>
    </row>
    <row r="123" spans="1:69" x14ac:dyDescent="0.2">
      <c r="A123" t="s">
        <v>203</v>
      </c>
      <c r="B123" s="4">
        <v>0.15770000000000001</v>
      </c>
      <c r="C123" s="4">
        <v>20</v>
      </c>
      <c r="D123" s="1">
        <v>0.50877349433489838</v>
      </c>
      <c r="E123" s="1">
        <v>20.756950021935335</v>
      </c>
      <c r="F123" s="1">
        <v>21.115325479756397</v>
      </c>
      <c r="G123" s="1">
        <v>70.848095107635743</v>
      </c>
      <c r="H123" s="1">
        <v>69.668942070148333</v>
      </c>
      <c r="I123" s="1">
        <v>498.86279625630459</v>
      </c>
      <c r="J123" s="1">
        <v>212.76490212368108</v>
      </c>
      <c r="K123" s="1">
        <v>4.6471033330182043E-2</v>
      </c>
      <c r="L123" s="1">
        <v>5.4164123043140231</v>
      </c>
      <c r="M123" s="1">
        <v>-2.9177388631534396E-2</v>
      </c>
      <c r="N123" s="1">
        <v>22.379269156100875</v>
      </c>
      <c r="O123" s="1">
        <v>0.30038215123264028</v>
      </c>
      <c r="P123" s="1">
        <v>5.7532468033269391E-2</v>
      </c>
      <c r="Q123" s="1">
        <v>85.503817662600952</v>
      </c>
      <c r="R123" s="1">
        <v>1165.8272326657395</v>
      </c>
      <c r="S123" s="1">
        <v>6.3832502813458661E-2</v>
      </c>
      <c r="T123" s="1">
        <v>0.36259576226308454</v>
      </c>
      <c r="U123" s="1">
        <v>34.965995392602792</v>
      </c>
      <c r="V123" s="1">
        <v>226.05192273066334</v>
      </c>
      <c r="W123" s="1">
        <v>0.11001862843643512</v>
      </c>
      <c r="X123" s="1">
        <v>9.2308924535632775E-2</v>
      </c>
      <c r="Y123" s="1">
        <v>19.971908701910603</v>
      </c>
      <c r="Z123" s="1">
        <v>39.909835628463497</v>
      </c>
      <c r="AA123" s="1">
        <v>25.305246271973683</v>
      </c>
      <c r="AB123" s="1">
        <v>4.3417316632368488E-2</v>
      </c>
      <c r="AC123" s="1">
        <v>1.6707769839243391E-2</v>
      </c>
      <c r="AD123" s="1">
        <v>0.53151639765178826</v>
      </c>
      <c r="AE123" s="1">
        <v>3.3703151261014752</v>
      </c>
      <c r="AF123" s="1">
        <v>4.3775051159372004E-2</v>
      </c>
      <c r="AG123" s="1">
        <v>0.51075877234400369</v>
      </c>
      <c r="AH123" s="1">
        <v>2.1348058434920623E-3</v>
      </c>
      <c r="AJ123">
        <f t="shared" si="92"/>
        <v>63.257585556224051</v>
      </c>
      <c r="AK123">
        <f t="shared" si="93"/>
        <v>2624.6934540186671</v>
      </c>
      <c r="AL123">
        <f t="shared" si="94"/>
        <v>2674.2084976845163</v>
      </c>
      <c r="AM123">
        <f t="shared" si="95"/>
        <v>8981.6186470448974</v>
      </c>
      <c r="AN123">
        <f t="shared" si="96"/>
        <v>8821.070414511807</v>
      </c>
      <c r="AO123">
        <f t="shared" si="97"/>
        <v>63246.797011942464</v>
      </c>
      <c r="AP123">
        <f t="shared" si="98"/>
        <v>26968.957263893441</v>
      </c>
      <c r="AQ123">
        <f t="shared" si="99"/>
        <v>5.8647245939016903</v>
      </c>
      <c r="AR123">
        <f t="shared" si="100"/>
        <v>0.70300664243851096</v>
      </c>
      <c r="AS123">
        <f t="shared" si="117"/>
        <v>5.3586361032826237E-3</v>
      </c>
      <c r="AT123">
        <f t="shared" si="118"/>
        <v>0.27801810389553461</v>
      </c>
      <c r="AU123">
        <f t="shared" si="119"/>
        <v>3.3290715850316628E-2</v>
      </c>
      <c r="AV123">
        <f t="shared" si="120"/>
        <v>-0.34334031484811822</v>
      </c>
      <c r="AW123">
        <f t="shared" si="121"/>
        <v>10.805981771773425</v>
      </c>
      <c r="AX123" s="10">
        <f t="shared" si="122"/>
        <v>145.41015457132767</v>
      </c>
      <c r="AY123">
        <f t="shared" si="101"/>
        <v>4.1213947820131396E-3</v>
      </c>
      <c r="AZ123">
        <f t="shared" si="102"/>
        <v>-4.8507572669150019E-2</v>
      </c>
      <c r="BA123">
        <f t="shared" si="103"/>
        <v>2.7215891389659186</v>
      </c>
      <c r="BB123">
        <f t="shared" si="104"/>
        <v>28.184776550883729</v>
      </c>
      <c r="BC123">
        <f t="shared" si="105"/>
        <v>1.0099824934161328E-2</v>
      </c>
      <c r="BD123">
        <f t="shared" si="106"/>
        <v>6.4677039457081463E-3</v>
      </c>
      <c r="BE123">
        <f t="shared" si="107"/>
        <v>2.5205722321349602</v>
      </c>
      <c r="BF123">
        <f t="shared" si="108"/>
        <v>5.008579878569928</v>
      </c>
      <c r="BG123">
        <f t="shared" si="109"/>
        <v>3.2002192248403056</v>
      </c>
      <c r="BH123">
        <f t="shared" si="110"/>
        <v>4.5133396452410723E-3</v>
      </c>
      <c r="BI123">
        <f t="shared" si="111"/>
        <v>-7.8087641056497601E-4</v>
      </c>
      <c r="BJ123">
        <f t="shared" si="112"/>
        <v>6.4757900363003967E-2</v>
      </c>
      <c r="BK123">
        <f t="shared" si="113"/>
        <v>0.39541880119566136</v>
      </c>
      <c r="BL123">
        <f t="shared" si="114"/>
        <v>3.3258300212643363E-3</v>
      </c>
      <c r="BM123">
        <f t="shared" si="115"/>
        <v>5.8118478350330488E-2</v>
      </c>
      <c r="BN123">
        <f t="shared" si="116"/>
        <v>-2.0913665924391081E-3</v>
      </c>
      <c r="BO123" s="34">
        <f t="shared" si="84"/>
        <v>145.41015457132767</v>
      </c>
      <c r="BP123">
        <f t="shared" si="85"/>
        <v>145410.15457132767</v>
      </c>
      <c r="BQ123">
        <f t="shared" si="123"/>
        <v>22.931181375898372</v>
      </c>
    </row>
    <row r="124" spans="1:69" x14ac:dyDescent="0.2">
      <c r="A124" t="s">
        <v>204</v>
      </c>
      <c r="B124" s="4">
        <v>0.17499999999999999</v>
      </c>
      <c r="C124" s="4">
        <v>20</v>
      </c>
      <c r="D124" s="1">
        <v>0.56348788986610721</v>
      </c>
      <c r="E124" s="1">
        <v>18.066594134564117</v>
      </c>
      <c r="F124" s="1">
        <v>25.260032903114034</v>
      </c>
      <c r="G124" s="1">
        <v>95.549756695743895</v>
      </c>
      <c r="H124" s="1">
        <v>76.836392694694908</v>
      </c>
      <c r="I124" s="1">
        <v>558.00184402839943</v>
      </c>
      <c r="J124" s="1">
        <v>252.82078676805182</v>
      </c>
      <c r="K124" s="1">
        <v>5.415276166336102E-2</v>
      </c>
      <c r="L124" s="1">
        <v>5.4206153701237278</v>
      </c>
      <c r="M124" s="1">
        <v>-2.9491995598870332E-2</v>
      </c>
      <c r="N124" s="1">
        <v>15.161613288572378</v>
      </c>
      <c r="O124" s="1">
        <v>0.42798575151012153</v>
      </c>
      <c r="P124" s="1">
        <v>-1.5410279878088471E-2</v>
      </c>
      <c r="Q124" s="1">
        <v>115.55012796978319</v>
      </c>
      <c r="R124" s="1">
        <v>1435.798202546471</v>
      </c>
      <c r="S124" s="1">
        <v>7.9918460122536145E-2</v>
      </c>
      <c r="T124" s="1">
        <v>0.39298529350712674</v>
      </c>
      <c r="U124" s="1">
        <v>35.390076290415962</v>
      </c>
      <c r="V124" s="1">
        <v>228.56936233130116</v>
      </c>
      <c r="W124" s="1">
        <v>7.4274388498599769E-2</v>
      </c>
      <c r="X124" s="1">
        <v>8.6747397379754121E-2</v>
      </c>
      <c r="Y124" s="1">
        <v>24.433315510735437</v>
      </c>
      <c r="Z124" s="1">
        <v>47.558256267814727</v>
      </c>
      <c r="AA124" s="1">
        <v>29.295401124498007</v>
      </c>
      <c r="AB124" s="1">
        <v>5.9968102067859746E-3</v>
      </c>
      <c r="AC124" s="1">
        <v>1.9399930906340405E-2</v>
      </c>
      <c r="AD124" s="1">
        <v>0.26746693732487031</v>
      </c>
      <c r="AE124" s="1">
        <v>3.0201475943803215</v>
      </c>
      <c r="AF124" s="1">
        <v>5.92312732908893E-2</v>
      </c>
      <c r="AG124" s="1">
        <v>0.25386021002867837</v>
      </c>
      <c r="AH124" s="1">
        <v>1.8823338121931922E-3</v>
      </c>
      <c r="AJ124">
        <f t="shared" si="92"/>
        <v>63.257195159089775</v>
      </c>
      <c r="AK124">
        <f t="shared" si="93"/>
        <v>2057.7545140075404</v>
      </c>
      <c r="AL124">
        <f t="shared" si="94"/>
        <v>2883.5247345828625</v>
      </c>
      <c r="AM124">
        <f t="shared" si="95"/>
        <v>10916.768528006534</v>
      </c>
      <c r="AN124">
        <f t="shared" si="96"/>
        <v>8768.1818106253922</v>
      </c>
      <c r="AO124">
        <f t="shared" si="97"/>
        <v>63753.147681287002</v>
      </c>
      <c r="AP124">
        <f t="shared" si="98"/>
        <v>28880.698590876633</v>
      </c>
      <c r="AQ124">
        <f t="shared" si="99"/>
        <v>6.1628664864107208</v>
      </c>
      <c r="AR124">
        <f t="shared" si="100"/>
        <v>0.63398976473569879</v>
      </c>
      <c r="AS124">
        <f t="shared" si="117"/>
        <v>4.7929415665197202E-3</v>
      </c>
      <c r="AT124">
        <f t="shared" si="118"/>
        <v>-0.57434092780710955</v>
      </c>
      <c r="AU124">
        <f t="shared" si="119"/>
        <v>4.4582959400826044E-2</v>
      </c>
      <c r="AV124">
        <f t="shared" si="120"/>
        <v>-0.31773498634157382</v>
      </c>
      <c r="AW124">
        <f t="shared" si="121"/>
        <v>13.17159732315608</v>
      </c>
      <c r="AX124" s="10">
        <f t="shared" si="122"/>
        <v>161.88914727721718</v>
      </c>
      <c r="AY124">
        <f t="shared" si="101"/>
        <v>5.5523605903144103E-3</v>
      </c>
      <c r="AZ124">
        <f t="shared" si="102"/>
        <v>-4.0239163343109223E-2</v>
      </c>
      <c r="BA124">
        <f t="shared" si="103"/>
        <v>2.5010070009782215</v>
      </c>
      <c r="BB124">
        <f t="shared" si="104"/>
        <v>25.686217451926403</v>
      </c>
      <c r="BC124">
        <f t="shared" si="105"/>
        <v>5.0163291049173412E-3</v>
      </c>
      <c r="BD124">
        <f t="shared" si="106"/>
        <v>5.1927221092605818E-3</v>
      </c>
      <c r="BE124">
        <f t="shared" si="107"/>
        <v>2.7812707267667425</v>
      </c>
      <c r="BF124">
        <f t="shared" si="108"/>
        <v>5.3875511979285848</v>
      </c>
      <c r="BG124">
        <f t="shared" si="109"/>
        <v>3.3398723931874441</v>
      </c>
      <c r="BH124">
        <f t="shared" si="110"/>
        <v>-2.0946552261218927E-4</v>
      </c>
      <c r="BI124">
        <f t="shared" si="111"/>
        <v>-3.9600564916660827E-4</v>
      </c>
      <c r="BJ124">
        <f t="shared" si="112"/>
        <v>2.8179038175470669E-2</v>
      </c>
      <c r="BK124">
        <f t="shared" si="113"/>
        <v>0.31630968179504421</v>
      </c>
      <c r="BL124">
        <f t="shared" si="114"/>
        <v>4.763473354192754E-3</v>
      </c>
      <c r="BM124">
        <f t="shared" si="115"/>
        <v>2.3013215940232059E-2</v>
      </c>
      <c r="BN124">
        <f t="shared" si="116"/>
        <v>-1.913474012877856E-3</v>
      </c>
      <c r="BO124" s="34">
        <f t="shared" si="84"/>
        <v>161.88914727721718</v>
      </c>
      <c r="BP124">
        <f t="shared" si="85"/>
        <v>161889.14727721718</v>
      </c>
      <c r="BQ124">
        <f t="shared" si="123"/>
        <v>28.330600773513005</v>
      </c>
    </row>
    <row r="125" spans="1:69" x14ac:dyDescent="0.2">
      <c r="A125" t="s">
        <v>205</v>
      </c>
      <c r="B125" s="4">
        <v>0.1668</v>
      </c>
      <c r="C125" s="4">
        <v>20</v>
      </c>
      <c r="D125" s="1">
        <v>0.55104375048820631</v>
      </c>
      <c r="E125" s="1">
        <v>20.839301825231878</v>
      </c>
      <c r="F125" s="1">
        <v>23.011642108032433</v>
      </c>
      <c r="G125" s="1">
        <v>84.360938952587603</v>
      </c>
      <c r="H125" s="1">
        <v>67.535865746867287</v>
      </c>
      <c r="I125" s="1">
        <v>516.15368688963429</v>
      </c>
      <c r="J125" s="1">
        <v>205.89554538214338</v>
      </c>
      <c r="K125" s="1">
        <v>4.5477962424181728E-2</v>
      </c>
      <c r="L125" s="1">
        <v>4.2405925783264378</v>
      </c>
      <c r="M125" s="1">
        <v>-0.10222122700698584</v>
      </c>
      <c r="N125" s="1">
        <v>24.791382036719682</v>
      </c>
      <c r="O125" s="1">
        <v>0.21572303825979347</v>
      </c>
      <c r="P125" s="1">
        <v>-8.1754493346062843E-2</v>
      </c>
      <c r="Q125" s="1">
        <v>96.362022112648944</v>
      </c>
      <c r="R125" s="1">
        <v>1014.5032202223402</v>
      </c>
      <c r="S125" s="1">
        <v>4.5846335885250437E-2</v>
      </c>
      <c r="T125" s="1">
        <v>0.31748436595870932</v>
      </c>
      <c r="U125" s="1">
        <v>32.790080990178666</v>
      </c>
      <c r="V125" s="1">
        <v>214.99559750229648</v>
      </c>
      <c r="W125" s="1">
        <v>8.2892814892167349E-2</v>
      </c>
      <c r="X125" s="1">
        <v>8.7517279098362447E-2</v>
      </c>
      <c r="Y125" s="1">
        <v>21.207659346946791</v>
      </c>
      <c r="Z125" s="1">
        <v>37.544272659233066</v>
      </c>
      <c r="AA125" s="1">
        <v>26.174747672266051</v>
      </c>
      <c r="AB125" s="1">
        <v>-3.4740622788610085E-3</v>
      </c>
      <c r="AC125" s="1">
        <v>3.9575008945118714E-2</v>
      </c>
      <c r="AD125" s="1">
        <v>0.3086144849573868</v>
      </c>
      <c r="AE125" s="1">
        <v>2.0185362669276121</v>
      </c>
      <c r="AF125" s="1">
        <v>4.8734008074036168E-2</v>
      </c>
      <c r="AG125" s="1">
        <v>0.16820890452641549</v>
      </c>
      <c r="AH125" s="1">
        <v>1.9315165405759628E-3</v>
      </c>
      <c r="AJ125">
        <f t="shared" si="92"/>
        <v>64.874858305052101</v>
      </c>
      <c r="AK125">
        <f t="shared" si="93"/>
        <v>2491.3740633373782</v>
      </c>
      <c r="AL125">
        <f t="shared" si="94"/>
        <v>2755.6895242827873</v>
      </c>
      <c r="AM125">
        <f t="shared" si="95"/>
        <v>10111.8593377579</v>
      </c>
      <c r="AN125">
        <f t="shared" si="96"/>
        <v>8084.0604190820814</v>
      </c>
      <c r="AO125">
        <f t="shared" si="97"/>
        <v>61869.530584232147</v>
      </c>
      <c r="AP125">
        <f t="shared" si="98"/>
        <v>24673.965381806007</v>
      </c>
      <c r="AQ125">
        <f t="shared" si="99"/>
        <v>5.42569334735186</v>
      </c>
      <c r="AR125">
        <f t="shared" si="100"/>
        <v>0.52366758388969714</v>
      </c>
      <c r="AS125">
        <f t="shared" si="117"/>
        <v>-3.6919655516868054E-3</v>
      </c>
      <c r="AT125">
        <f t="shared" si="118"/>
        <v>0.55207261748622261</v>
      </c>
      <c r="AU125">
        <f t="shared" si="119"/>
        <v>2.132352296245801E-2</v>
      </c>
      <c r="AV125">
        <f t="shared" si="120"/>
        <v>-0.34130999328018524</v>
      </c>
      <c r="AW125">
        <f t="shared" si="121"/>
        <v>11.518389774638065</v>
      </c>
      <c r="AX125" s="10">
        <f t="shared" si="122"/>
        <v>119.33274056972655</v>
      </c>
      <c r="AY125">
        <f t="shared" si="101"/>
        <v>1.7399317659430912E-3</v>
      </c>
      <c r="AZ125">
        <f t="shared" si="102"/>
        <v>-5.127021664276056E-2</v>
      </c>
      <c r="BA125">
        <f t="shared" si="103"/>
        <v>2.3122081484798729</v>
      </c>
      <c r="BB125">
        <f t="shared" si="104"/>
        <v>25.321419409514551</v>
      </c>
      <c r="BC125">
        <f t="shared" si="105"/>
        <v>6.2963196716539944E-3</v>
      </c>
      <c r="BD125">
        <f t="shared" si="106"/>
        <v>5.5403117715393784E-3</v>
      </c>
      <c r="BE125">
        <f t="shared" si="107"/>
        <v>2.5312305390192269</v>
      </c>
      <c r="BF125">
        <f t="shared" si="108"/>
        <v>4.4516893732965768</v>
      </c>
      <c r="BG125">
        <f t="shared" si="109"/>
        <v>3.1298836916256811</v>
      </c>
      <c r="BH125">
        <f t="shared" si="110"/>
        <v>-1.3553592096527147E-3</v>
      </c>
      <c r="BI125">
        <f t="shared" si="111"/>
        <v>2.0036005525863893E-3</v>
      </c>
      <c r="BJ125">
        <f t="shared" si="112"/>
        <v>3.4498097322288354E-2</v>
      </c>
      <c r="BK125">
        <f t="shared" si="113"/>
        <v>0.21176239667313268</v>
      </c>
      <c r="BL125">
        <f t="shared" si="114"/>
        <v>3.7389840086730765E-3</v>
      </c>
      <c r="BM125">
        <f t="shared" si="115"/>
        <v>1.387462038066758E-2</v>
      </c>
      <c r="BN125">
        <f t="shared" si="116"/>
        <v>-2.0016444705393843E-3</v>
      </c>
      <c r="BO125" s="34">
        <f t="shared" si="84"/>
        <v>119.33274056972655</v>
      </c>
      <c r="BP125">
        <f t="shared" si="85"/>
        <v>119332.74056972655</v>
      </c>
      <c r="BQ125">
        <f t="shared" si="123"/>
        <v>19.904701127030389</v>
      </c>
    </row>
    <row r="126" spans="1:69" x14ac:dyDescent="0.2">
      <c r="A126" t="s">
        <v>206</v>
      </c>
      <c r="B126" s="4">
        <v>0.16309999999999999</v>
      </c>
      <c r="C126" s="4">
        <v>20</v>
      </c>
      <c r="D126" s="1">
        <v>0.56793871492094594</v>
      </c>
      <c r="E126" s="1">
        <v>19.110084102896497</v>
      </c>
      <c r="F126" s="1">
        <v>21.982938474458777</v>
      </c>
      <c r="G126" s="1">
        <v>79.77911227486031</v>
      </c>
      <c r="H126" s="1">
        <v>77.668594160580895</v>
      </c>
      <c r="I126" s="1">
        <v>555.18359490051955</v>
      </c>
      <c r="J126" s="1">
        <v>216.77081049859899</v>
      </c>
      <c r="K126" s="1">
        <v>4.7798481928858681E-2</v>
      </c>
      <c r="L126" s="1">
        <v>3.233486128962666</v>
      </c>
      <c r="M126" s="1">
        <v>-4.4036329160209955E-2</v>
      </c>
      <c r="N126" s="1">
        <v>15.50932001067099</v>
      </c>
      <c r="O126" s="1">
        <v>0.3328841212148585</v>
      </c>
      <c r="P126" s="1">
        <v>7.9446608746592262E-2</v>
      </c>
      <c r="Q126" s="1">
        <v>95.556804023030352</v>
      </c>
      <c r="R126" s="1">
        <v>1501.5575490522542</v>
      </c>
      <c r="S126" s="1">
        <v>6.4910363830933238E-2</v>
      </c>
      <c r="T126" s="1">
        <v>0.362627892921493</v>
      </c>
      <c r="U126" s="1">
        <v>36.727340349873565</v>
      </c>
      <c r="V126" s="1">
        <v>227.99037952118329</v>
      </c>
      <c r="W126" s="1">
        <v>5.6166338723895051E-2</v>
      </c>
      <c r="X126" s="1">
        <v>8.6820779410962792E-2</v>
      </c>
      <c r="Y126" s="1">
        <v>20.356061387734531</v>
      </c>
      <c r="Z126" s="1">
        <v>38.529166446296642</v>
      </c>
      <c r="AA126" s="1">
        <v>23.939079337550144</v>
      </c>
      <c r="AB126" s="1">
        <v>8.0160226541989323E-3</v>
      </c>
      <c r="AC126" s="1">
        <v>1.7911697713806785E-2</v>
      </c>
      <c r="AD126" s="1">
        <v>0.57920016990359491</v>
      </c>
      <c r="AE126" s="1">
        <v>2.2045379282754043</v>
      </c>
      <c r="AF126" s="1">
        <v>4.4227662923409551E-2</v>
      </c>
      <c r="AG126" s="1">
        <v>0.25106666010954259</v>
      </c>
      <c r="AH126" s="1">
        <v>2.1381266694732223E-3</v>
      </c>
      <c r="AJ126">
        <f t="shared" si="92"/>
        <v>68.418305664852753</v>
      </c>
      <c r="AK126">
        <f t="shared" si="93"/>
        <v>2335.8481871119998</v>
      </c>
      <c r="AL126">
        <f t="shared" si="94"/>
        <v>2692.0597178350449</v>
      </c>
      <c r="AM126">
        <f t="shared" si="95"/>
        <v>9779.4089759869512</v>
      </c>
      <c r="AN126">
        <f t="shared" si="96"/>
        <v>9509.9684008409768</v>
      </c>
      <c r="AO126">
        <f t="shared" si="97"/>
        <v>68059.079470678276</v>
      </c>
      <c r="AP126">
        <f t="shared" si="98"/>
        <v>26567.276076114984</v>
      </c>
      <c r="AQ126">
        <f t="shared" si="99"/>
        <v>5.8333294937573843</v>
      </c>
      <c r="AR126">
        <f t="shared" si="100"/>
        <v>0.41205164932879246</v>
      </c>
      <c r="AS126">
        <f t="shared" si="117"/>
        <v>3.3591545243050807E-3</v>
      </c>
      <c r="AT126">
        <f t="shared" si="118"/>
        <v>-0.5736083870280313</v>
      </c>
      <c r="AU126">
        <f t="shared" si="119"/>
        <v>3.6174036108150197E-2</v>
      </c>
      <c r="AV126">
        <f t="shared" si="120"/>
        <v>-0.32928562131993749</v>
      </c>
      <c r="AW126">
        <f t="shared" si="121"/>
        <v>11.680950659823774</v>
      </c>
      <c r="AX126" s="10">
        <f t="shared" si="122"/>
        <v>181.76448622703046</v>
      </c>
      <c r="AY126">
        <f t="shared" si="101"/>
        <v>4.1171132892272441E-3</v>
      </c>
      <c r="AZ126">
        <f t="shared" si="102"/>
        <v>-4.6897618618987051E-2</v>
      </c>
      <c r="BA126">
        <f t="shared" si="103"/>
        <v>2.847464784551446</v>
      </c>
      <c r="BB126">
        <f t="shared" si="104"/>
        <v>27.489321875443054</v>
      </c>
      <c r="BC126">
        <f t="shared" si="105"/>
        <v>3.1618430279977934E-3</v>
      </c>
      <c r="BD126">
        <f t="shared" si="106"/>
        <v>5.5805886557006457E-3</v>
      </c>
      <c r="BE126">
        <f t="shared" si="107"/>
        <v>2.4842262092223288</v>
      </c>
      <c r="BF126">
        <f t="shared" si="108"/>
        <v>4.6734498050713711</v>
      </c>
      <c r="BG126">
        <f t="shared" si="109"/>
        <v>2.9267396264184269</v>
      </c>
      <c r="BH126">
        <f t="shared" si="110"/>
        <v>2.285580926502776E-5</v>
      </c>
      <c r="BI126">
        <f t="shared" si="111"/>
        <v>-6.0739210579294201E-4</v>
      </c>
      <c r="BJ126">
        <f t="shared" si="112"/>
        <v>6.8461044342623303E-2</v>
      </c>
      <c r="BK126">
        <f t="shared" si="113"/>
        <v>0.23937462288187847</v>
      </c>
      <c r="BL126">
        <f t="shared" si="114"/>
        <v>3.2712178395716547E-3</v>
      </c>
      <c r="BM126">
        <f t="shared" si="115"/>
        <v>2.4349735077608181E-2</v>
      </c>
      <c r="BN126">
        <f t="shared" si="116"/>
        <v>-2.0217173213244893E-3</v>
      </c>
      <c r="BO126" s="34">
        <f t="shared" si="84"/>
        <v>181.76448622703046</v>
      </c>
      <c r="BP126">
        <f t="shared" si="85"/>
        <v>181764.48622703046</v>
      </c>
      <c r="BQ126">
        <f t="shared" si="123"/>
        <v>29.645787703628667</v>
      </c>
    </row>
    <row r="127" spans="1:69" x14ac:dyDescent="0.2">
      <c r="A127" t="s">
        <v>207</v>
      </c>
      <c r="B127" s="4">
        <v>0.1615</v>
      </c>
      <c r="C127" s="4">
        <v>20</v>
      </c>
      <c r="D127" s="1">
        <v>0.55012371761498435</v>
      </c>
      <c r="E127" s="1">
        <v>17.449265074938296</v>
      </c>
      <c r="F127" s="1">
        <v>30.110168117816908</v>
      </c>
      <c r="G127" s="1">
        <v>81.743548066999423</v>
      </c>
      <c r="H127" s="1">
        <v>78.916486215684301</v>
      </c>
      <c r="I127" s="1">
        <v>583.84592042660722</v>
      </c>
      <c r="J127" s="1">
        <v>210.9806394400473</v>
      </c>
      <c r="K127" s="1">
        <v>4.4958904976300056E-2</v>
      </c>
      <c r="L127" s="1">
        <v>4.5591988557290497</v>
      </c>
      <c r="M127" s="1">
        <v>-4.4077592278210113E-2</v>
      </c>
      <c r="N127" s="1">
        <v>33.549623060094461</v>
      </c>
      <c r="O127" s="1">
        <v>0.31470263744469845</v>
      </c>
      <c r="P127" s="1">
        <v>-3.8256202397409907E-2</v>
      </c>
      <c r="Q127" s="1">
        <v>115.12881653832719</v>
      </c>
      <c r="R127" s="1">
        <v>1276.0397129212133</v>
      </c>
      <c r="S127" s="1">
        <v>6.5024900826688617E-2</v>
      </c>
      <c r="T127" s="1">
        <v>0.25572603313750086</v>
      </c>
      <c r="U127" s="1">
        <v>38.947314080357422</v>
      </c>
      <c r="V127" s="1">
        <v>234.96967696275624</v>
      </c>
      <c r="W127" s="1">
        <v>5.9176775096975047E-2</v>
      </c>
      <c r="X127" s="1">
        <v>8.9019751949305156E-2</v>
      </c>
      <c r="Y127" s="1">
        <v>22.130058336747748</v>
      </c>
      <c r="Z127" s="1">
        <v>37.995136167974664</v>
      </c>
      <c r="AA127" s="1">
        <v>28.46531656859014</v>
      </c>
      <c r="AB127" s="1">
        <v>9.1675038104861353E-3</v>
      </c>
      <c r="AC127" s="1">
        <v>2.1674483981157948E-2</v>
      </c>
      <c r="AD127" s="1">
        <v>0.25548540131013836</v>
      </c>
      <c r="AE127" s="1">
        <v>2.0975324433483298</v>
      </c>
      <c r="AF127" s="1">
        <v>4.655996884463131E-2</v>
      </c>
      <c r="AG127" s="1">
        <v>0.14430387631820571</v>
      </c>
      <c r="AH127" s="1">
        <v>1.7197727556882299E-3</v>
      </c>
      <c r="AJ127">
        <f t="shared" si="92"/>
        <v>66.889942463270913</v>
      </c>
      <c r="AK127">
        <f t="shared" si="93"/>
        <v>2153.3155341102356</v>
      </c>
      <c r="AL127">
        <f t="shared" si="94"/>
        <v>3725.1983457960273</v>
      </c>
      <c r="AM127">
        <f t="shared" si="95"/>
        <v>10119.568543815814</v>
      </c>
      <c r="AN127">
        <f t="shared" si="96"/>
        <v>9758.7225218528256</v>
      </c>
      <c r="AO127">
        <f t="shared" si="97"/>
        <v>72282.862985692758</v>
      </c>
      <c r="AP127">
        <f t="shared" si="98"/>
        <v>26113.432240515915</v>
      </c>
      <c r="AQ127">
        <f t="shared" si="99"/>
        <v>5.5394705967842528</v>
      </c>
      <c r="AR127">
        <f t="shared" si="100"/>
        <v>0.58030884545420269</v>
      </c>
      <c r="AS127">
        <f t="shared" si="117"/>
        <v>3.3873240901186089E-3</v>
      </c>
      <c r="AT127">
        <f t="shared" si="118"/>
        <v>1.6548020623170123</v>
      </c>
      <c r="AU127">
        <f t="shared" si="119"/>
        <v>3.4280839714155395E-2</v>
      </c>
      <c r="AV127">
        <f t="shared" si="120"/>
        <v>-0.34712409325177612</v>
      </c>
      <c r="AW127">
        <f t="shared" si="121"/>
        <v>14.220453888069311</v>
      </c>
      <c r="AX127" s="10">
        <f t="shared" si="122"/>
        <v>155.63734353565232</v>
      </c>
      <c r="AY127">
        <f t="shared" si="101"/>
        <v>4.1720861757775307E-3</v>
      </c>
      <c r="AZ127">
        <f t="shared" si="102"/>
        <v>-6.0600859395892451E-2</v>
      </c>
      <c r="BA127">
        <f t="shared" si="103"/>
        <v>3.1505943094118756</v>
      </c>
      <c r="BB127">
        <f t="shared" si="104"/>
        <v>28.625971187097349</v>
      </c>
      <c r="BC127">
        <f t="shared" si="105"/>
        <v>3.5659772466132508E-3</v>
      </c>
      <c r="BD127">
        <f t="shared" si="106"/>
        <v>5.9081948019295508E-3</v>
      </c>
      <c r="BE127">
        <f t="shared" si="107"/>
        <v>2.7285277628757032</v>
      </c>
      <c r="BF127">
        <f t="shared" si="108"/>
        <v>4.6536164559795727</v>
      </c>
      <c r="BG127">
        <f t="shared" si="109"/>
        <v>3.5162599237748946</v>
      </c>
      <c r="BH127">
        <f t="shared" si="110"/>
        <v>1.656805301354185E-4</v>
      </c>
      <c r="BI127">
        <f t="shared" si="111"/>
        <v>-1.4742988921241846E-4</v>
      </c>
      <c r="BJ127">
        <f t="shared" si="112"/>
        <v>2.9050779940636085E-2</v>
      </c>
      <c r="BK127">
        <f t="shared" si="113"/>
        <v>0.22849468293184447</v>
      </c>
      <c r="BL127">
        <f t="shared" si="114"/>
        <v>3.5924566443255234E-3</v>
      </c>
      <c r="BM127">
        <f t="shared" si="115"/>
        <v>1.1369573469542768E-2</v>
      </c>
      <c r="BN127">
        <f t="shared" si="116"/>
        <v>-2.093555253149994E-3</v>
      </c>
      <c r="BO127" s="34">
        <f t="shared" si="84"/>
        <v>155.63734353565232</v>
      </c>
      <c r="BP127">
        <f t="shared" si="85"/>
        <v>155637.34353565233</v>
      </c>
      <c r="BQ127">
        <f t="shared" si="123"/>
        <v>25.13543098100785</v>
      </c>
    </row>
    <row r="128" spans="1:69" x14ac:dyDescent="0.2">
      <c r="A128" t="s">
        <v>208</v>
      </c>
      <c r="B128" s="4">
        <v>9.01E-2</v>
      </c>
      <c r="C128" s="4">
        <v>20</v>
      </c>
      <c r="D128" s="1">
        <v>8.6399201048525331E-2</v>
      </c>
      <c r="E128" s="1">
        <v>37.414674236058502</v>
      </c>
      <c r="F128" s="1">
        <v>22.763035717919191</v>
      </c>
      <c r="G128" s="1">
        <v>37.475070090041378</v>
      </c>
      <c r="H128" s="1">
        <v>35.633636726031298</v>
      </c>
      <c r="I128" s="1">
        <v>112.96392774426984</v>
      </c>
      <c r="J128" s="1">
        <v>42.280718821526172</v>
      </c>
      <c r="K128" s="1">
        <v>3.9603075269712323E-2</v>
      </c>
      <c r="L128" s="1">
        <v>4.6762408105306568</v>
      </c>
      <c r="M128" s="1">
        <v>-0.10042317539042417</v>
      </c>
      <c r="N128" s="1">
        <v>577.87017845175683</v>
      </c>
      <c r="O128" s="1">
        <v>2.7918913818430169</v>
      </c>
      <c r="P128" s="1">
        <v>4.7784799901224089</v>
      </c>
      <c r="Q128" s="1">
        <v>104.52452489567055</v>
      </c>
      <c r="R128" s="1">
        <v>1502.7107252565954</v>
      </c>
      <c r="S128" s="1">
        <v>0.46873957698953772</v>
      </c>
      <c r="T128" s="1">
        <v>4.1967419127161216</v>
      </c>
      <c r="U128" s="1">
        <v>50.126963545781308</v>
      </c>
      <c r="V128" s="1">
        <v>103.20327783497764</v>
      </c>
      <c r="W128" s="1">
        <v>1.9476231149406145</v>
      </c>
      <c r="X128" s="1">
        <v>8.8387108692263447E-2</v>
      </c>
      <c r="Y128" s="1">
        <v>10.207547406493488</v>
      </c>
      <c r="Z128" s="1">
        <v>20.511252162551671</v>
      </c>
      <c r="AA128" s="1">
        <v>24.724405388390313</v>
      </c>
      <c r="AB128" s="1">
        <v>4.0297262603986764E-2</v>
      </c>
      <c r="AC128" s="1">
        <v>0.10115546335939518</v>
      </c>
      <c r="AD128" s="1">
        <v>0.31184363733454468</v>
      </c>
      <c r="AE128" s="1">
        <v>19.032528017657981</v>
      </c>
      <c r="AF128" s="1">
        <v>2.4529973901699118E-2</v>
      </c>
      <c r="AG128" s="1">
        <v>1.3898534361386574</v>
      </c>
      <c r="AH128" s="1">
        <v>4.56596640404172E-2</v>
      </c>
      <c r="AJ128">
        <f t="shared" si="92"/>
        <v>16.961546908868726</v>
      </c>
      <c r="AK128">
        <f t="shared" si="93"/>
        <v>8291.5498555072954</v>
      </c>
      <c r="AL128">
        <f t="shared" si="94"/>
        <v>5046.3583223984915</v>
      </c>
      <c r="AM128">
        <f t="shared" si="95"/>
        <v>8312.3280830975946</v>
      </c>
      <c r="AN128">
        <f t="shared" si="96"/>
        <v>7884.3140675490704</v>
      </c>
      <c r="AO128">
        <f t="shared" si="97"/>
        <v>25039.317630883812</v>
      </c>
      <c r="AP128">
        <f t="shared" si="98"/>
        <v>9359.8323470909854</v>
      </c>
      <c r="AQ128">
        <f t="shared" si="99"/>
        <v>8.740376329066617</v>
      </c>
      <c r="AR128">
        <f t="shared" si="100"/>
        <v>1.0661566885336944</v>
      </c>
      <c r="AS128">
        <f t="shared" si="117"/>
        <v>-6.4357249910113844E-3</v>
      </c>
      <c r="AT128">
        <f t="shared" si="118"/>
        <v>123.79202709098163</v>
      </c>
      <c r="AU128">
        <f t="shared" si="119"/>
        <v>0.61132220312766328</v>
      </c>
      <c r="AV128">
        <f t="shared" si="120"/>
        <v>0.44699425960304701</v>
      </c>
      <c r="AW128">
        <f t="shared" si="121"/>
        <v>23.135599001887474</v>
      </c>
      <c r="AX128" s="10">
        <f t="shared" si="122"/>
        <v>329.28802694467805</v>
      </c>
      <c r="AY128">
        <f t="shared" si="101"/>
        <v>9.7093068153663198E-2</v>
      </c>
      <c r="AZ128">
        <f t="shared" si="102"/>
        <v>0.76618511430783343</v>
      </c>
      <c r="BA128">
        <f t="shared" si="103"/>
        <v>8.1289008909932914</v>
      </c>
      <c r="BB128">
        <f t="shared" si="104"/>
        <v>22.061779846400107</v>
      </c>
      <c r="BC128">
        <f t="shared" si="105"/>
        <v>0.42558082266593594</v>
      </c>
      <c r="BD128">
        <f t="shared" si="106"/>
        <v>1.0449729138410526E-2</v>
      </c>
      <c r="BE128">
        <f t="shared" si="107"/>
        <v>2.2442509999926852</v>
      </c>
      <c r="BF128">
        <f t="shared" si="108"/>
        <v>4.4603926474166604</v>
      </c>
      <c r="BG128">
        <f t="shared" si="109"/>
        <v>5.4723391130482675</v>
      </c>
      <c r="BH128">
        <f t="shared" si="110"/>
        <v>7.2070208822073555E-3</v>
      </c>
      <c r="BI128">
        <f t="shared" si="111"/>
        <v>1.7378575587757371E-2</v>
      </c>
      <c r="BJ128">
        <f t="shared" si="112"/>
        <v>6.4582305004448989E-2</v>
      </c>
      <c r="BK128">
        <f t="shared" si="113"/>
        <v>4.1687214514948492</v>
      </c>
      <c r="BL128">
        <f t="shared" si="114"/>
        <v>1.549188115426506E-3</v>
      </c>
      <c r="BM128">
        <f t="shared" si="115"/>
        <v>0.29686101344883681</v>
      </c>
      <c r="BN128">
        <f t="shared" si="116"/>
        <v>6.000983932417929E-3</v>
      </c>
      <c r="BO128" s="34">
        <f t="shared" si="84"/>
        <v>329.28802694467805</v>
      </c>
      <c r="BP128">
        <f t="shared" si="85"/>
        <v>329288.02694467804</v>
      </c>
      <c r="BQ128">
        <f t="shared" si="123"/>
        <v>29.668851227715493</v>
      </c>
    </row>
    <row r="129" spans="1:69" x14ac:dyDescent="0.2">
      <c r="A129" t="s">
        <v>209</v>
      </c>
      <c r="B129" s="4">
        <v>8.8700000000000001E-2</v>
      </c>
      <c r="C129" s="4">
        <v>20</v>
      </c>
      <c r="D129" s="1">
        <v>9.5261153263727708E-2</v>
      </c>
      <c r="E129" s="1">
        <v>27.928143478506538</v>
      </c>
      <c r="F129" s="1">
        <v>23.173265389148725</v>
      </c>
      <c r="G129" s="1">
        <v>34.37624399142954</v>
      </c>
      <c r="H129" s="1">
        <v>35.923968295224178</v>
      </c>
      <c r="I129" s="1">
        <v>121.57619031754318</v>
      </c>
      <c r="J129" s="1">
        <v>42.841693424075778</v>
      </c>
      <c r="K129" s="1">
        <v>2.4461584171224082E-2</v>
      </c>
      <c r="L129" s="1">
        <v>2.4659327907332229</v>
      </c>
      <c r="M129" s="1">
        <v>1.9147456403160804E-2</v>
      </c>
      <c r="N129" s="1">
        <v>572.88285427738435</v>
      </c>
      <c r="O129" s="1">
        <v>1.9428327709141782</v>
      </c>
      <c r="P129" s="1">
        <v>0.70907037298427988</v>
      </c>
      <c r="Q129" s="1">
        <v>87.868033659087203</v>
      </c>
      <c r="R129" s="1">
        <v>1154.0999033842716</v>
      </c>
      <c r="S129" s="1">
        <v>0.20252461296749155</v>
      </c>
      <c r="T129" s="1">
        <v>0.49186020421278631</v>
      </c>
      <c r="U129" s="1">
        <v>35.689538725305844</v>
      </c>
      <c r="V129" s="1">
        <v>100.03231226455668</v>
      </c>
      <c r="W129" s="1">
        <v>1.316666595051158</v>
      </c>
      <c r="X129" s="1">
        <v>9.205703673246432E-2</v>
      </c>
      <c r="Y129" s="1">
        <v>7.6433865539898447</v>
      </c>
      <c r="Z129" s="1">
        <v>17.343304720211176</v>
      </c>
      <c r="AA129" s="1">
        <v>22.651524896520225</v>
      </c>
      <c r="AB129" s="1">
        <v>4.7422651494564851E-2</v>
      </c>
      <c r="AC129" s="1">
        <v>8.6733162165801583E-2</v>
      </c>
      <c r="AD129" s="1">
        <v>0.20789536985906026</v>
      </c>
      <c r="AE129" s="1">
        <v>10.284639492159146</v>
      </c>
      <c r="AF129" s="1">
        <v>2.1088950970817633E-2</v>
      </c>
      <c r="AG129" s="1">
        <v>0.26788129278730344</v>
      </c>
      <c r="AH129" s="1">
        <v>3.8572940995215875E-2</v>
      </c>
      <c r="AJ129">
        <f t="shared" si="92"/>
        <v>19.227445555728522</v>
      </c>
      <c r="AK129">
        <f t="shared" si="93"/>
        <v>6283.4050375441702</v>
      </c>
      <c r="AL129">
        <f t="shared" si="94"/>
        <v>5218.5059557237291</v>
      </c>
      <c r="AM129">
        <f t="shared" si="95"/>
        <v>7744.8053925011991</v>
      </c>
      <c r="AN129">
        <f t="shared" si="96"/>
        <v>8074.2201676440682</v>
      </c>
      <c r="AO129">
        <f t="shared" si="97"/>
        <v>27376.412288704607</v>
      </c>
      <c r="AP129">
        <f t="shared" si="98"/>
        <v>9634.0517082738425</v>
      </c>
      <c r="AQ129">
        <f t="shared" si="99"/>
        <v>5.4642399693251118</v>
      </c>
      <c r="AR129">
        <f t="shared" si="100"/>
        <v>0.58460605683130984</v>
      </c>
      <c r="AS129">
        <f t="shared" si="117"/>
        <v>2.0423380092238711E-2</v>
      </c>
      <c r="AT129">
        <f t="shared" si="118"/>
        <v>124.62136592344976</v>
      </c>
      <c r="AU129">
        <f t="shared" si="119"/>
        <v>0.42952602348619723</v>
      </c>
      <c r="AV129">
        <f t="shared" si="120"/>
        <v>-0.4635175823283883</v>
      </c>
      <c r="AW129">
        <f t="shared" si="121"/>
        <v>19.745069282281783</v>
      </c>
      <c r="AX129" s="10">
        <f t="shared" si="122"/>
        <v>255.88088827811742</v>
      </c>
      <c r="AY129">
        <f t="shared" si="101"/>
        <v>3.8599618491591089E-2</v>
      </c>
      <c r="AZ129">
        <f t="shared" si="102"/>
        <v>-5.709532548963836E-2</v>
      </c>
      <c r="BA129">
        <f t="shared" si="103"/>
        <v>5.0018655453098804</v>
      </c>
      <c r="BB129">
        <f t="shared" si="104"/>
        <v>21.695006231704966</v>
      </c>
      <c r="BC129">
        <f t="shared" si="105"/>
        <v>0.29003045912527281</v>
      </c>
      <c r="BD129">
        <f t="shared" si="106"/>
        <v>1.1442155086525433E-2</v>
      </c>
      <c r="BE129">
        <f t="shared" si="107"/>
        <v>1.7015084334754011</v>
      </c>
      <c r="BF129">
        <f t="shared" si="108"/>
        <v>3.8164873583475902</v>
      </c>
      <c r="BG129">
        <f t="shared" si="109"/>
        <v>5.0913206792361567</v>
      </c>
      <c r="BH129">
        <f t="shared" si="110"/>
        <v>8.9273997666115476E-3</v>
      </c>
      <c r="BI129">
        <f t="shared" si="111"/>
        <v>1.4400942915276969E-2</v>
      </c>
      <c r="BJ129">
        <f t="shared" si="112"/>
        <v>4.2163476114894773E-2</v>
      </c>
      <c r="BK129">
        <f t="shared" si="113"/>
        <v>2.2620522240102505</v>
      </c>
      <c r="BL129">
        <f t="shared" si="114"/>
        <v>7.9776088593346646E-4</v>
      </c>
      <c r="BM129">
        <f t="shared" si="115"/>
        <v>4.8565213581884009E-2</v>
      </c>
      <c r="BN129">
        <f t="shared" si="116"/>
        <v>4.497792462309233E-3</v>
      </c>
      <c r="BO129" s="34">
        <f t="shared" si="84"/>
        <v>255.88088827811742</v>
      </c>
      <c r="BP129">
        <f t="shared" si="85"/>
        <v>255880.88827811743</v>
      </c>
      <c r="BQ129">
        <f t="shared" si="123"/>
        <v>22.696634790269016</v>
      </c>
    </row>
    <row r="130" spans="1:69" x14ac:dyDescent="0.2">
      <c r="A130" t="s">
        <v>210</v>
      </c>
      <c r="B130" s="4">
        <v>7.1400000000000005E-2</v>
      </c>
      <c r="C130" s="4">
        <v>20</v>
      </c>
      <c r="D130" s="1">
        <v>6.7414390868471702E-2</v>
      </c>
      <c r="E130" s="1">
        <v>32.213744138121307</v>
      </c>
      <c r="F130" s="1">
        <v>17.195042807699537</v>
      </c>
      <c r="G130" s="1">
        <v>34.849393724884344</v>
      </c>
      <c r="H130" s="1">
        <v>31.408760399879281</v>
      </c>
      <c r="I130" s="1">
        <v>95.590909636586943</v>
      </c>
      <c r="J130" s="1">
        <v>43.354205192389067</v>
      </c>
      <c r="K130" s="1">
        <v>4.075197387586945E-2</v>
      </c>
      <c r="L130" s="1">
        <v>3.4936520123876083</v>
      </c>
      <c r="M130" s="1">
        <v>-9.9918431958406828E-2</v>
      </c>
      <c r="N130" s="1">
        <v>427.56480533598909</v>
      </c>
      <c r="O130" s="1">
        <v>2.7808858333397275</v>
      </c>
      <c r="P130" s="1">
        <v>0.24878492831004786</v>
      </c>
      <c r="Q130" s="1">
        <v>96.743055213950896</v>
      </c>
      <c r="R130" s="1">
        <v>1255.5809185823102</v>
      </c>
      <c r="S130" s="1">
        <v>0.29615072837562928</v>
      </c>
      <c r="T130" s="1">
        <v>0.53299777912214652</v>
      </c>
      <c r="U130" s="1">
        <v>63.313673118578023</v>
      </c>
      <c r="V130" s="1">
        <v>72.115242489641503</v>
      </c>
      <c r="W130" s="1">
        <v>1.6493377015502795</v>
      </c>
      <c r="X130" s="1">
        <v>7.0469011372285617E-2</v>
      </c>
      <c r="Y130" s="1">
        <v>8.0605351727844585</v>
      </c>
      <c r="Z130" s="1">
        <v>13.860230770487126</v>
      </c>
      <c r="AA130" s="1">
        <v>23.034073279587435</v>
      </c>
      <c r="AB130" s="1">
        <v>2.4458016792985045E-2</v>
      </c>
      <c r="AC130" s="1">
        <v>6.6516468357150568E-2</v>
      </c>
      <c r="AD130" s="1">
        <v>0.18131691360695101</v>
      </c>
      <c r="AE130" s="1">
        <v>13.544807267277763</v>
      </c>
      <c r="AF130" s="1">
        <v>2.4464227690980611E-2</v>
      </c>
      <c r="AG130" s="1">
        <v>0.41429981092698825</v>
      </c>
      <c r="AH130" s="1">
        <v>1.8307049249562647E-2</v>
      </c>
      <c r="AJ130">
        <f t="shared" si="92"/>
        <v>16.085982813557422</v>
      </c>
      <c r="AK130">
        <f t="shared" si="93"/>
        <v>9006.3030815471047</v>
      </c>
      <c r="AL130">
        <f t="shared" si="94"/>
        <v>4808.3617176990338</v>
      </c>
      <c r="AM130">
        <f t="shared" si="95"/>
        <v>9753.8828149012952</v>
      </c>
      <c r="AN130">
        <f t="shared" si="96"/>
        <v>8765.8147193715795</v>
      </c>
      <c r="AO130">
        <f t="shared" si="97"/>
        <v>26730.842526456214</v>
      </c>
      <c r="AP130">
        <f t="shared" si="98"/>
        <v>12111.913471850919</v>
      </c>
      <c r="AQ130">
        <f t="shared" si="99"/>
        <v>11.351342848347965</v>
      </c>
      <c r="AR130">
        <f t="shared" si="100"/>
        <v>1.0141308357706567</v>
      </c>
      <c r="AS130">
        <f t="shared" si="117"/>
        <v>-7.9798872976159507E-3</v>
      </c>
      <c r="AT130">
        <f t="shared" si="118"/>
        <v>114.11140306137381</v>
      </c>
      <c r="AU130">
        <f t="shared" si="119"/>
        <v>0.76834761248930927</v>
      </c>
      <c r="AV130">
        <f t="shared" si="120"/>
        <v>-0.70475796142874902</v>
      </c>
      <c r="AW130">
        <f t="shared" si="121"/>
        <v>27.01523916576566</v>
      </c>
      <c r="AX130" s="10">
        <f t="shared" si="122"/>
        <v>346.30609375671963</v>
      </c>
      <c r="AY130">
        <f t="shared" si="101"/>
        <v>7.417798975303759E-2</v>
      </c>
      <c r="AZ130">
        <f t="shared" si="102"/>
        <v>-5.9406216705094078E-2</v>
      </c>
      <c r="BA130">
        <f t="shared" si="103"/>
        <v>13.951654926252518</v>
      </c>
      <c r="BB130">
        <f t="shared" si="104"/>
        <v>19.131731894312701</v>
      </c>
      <c r="BC130">
        <f t="shared" si="105"/>
        <v>0.45348912961336318</v>
      </c>
      <c r="BD130">
        <f t="shared" si="106"/>
        <v>8.1674880808295762E-3</v>
      </c>
      <c r="BE130">
        <f t="shared" si="107"/>
        <v>2.2306270367669514</v>
      </c>
      <c r="BF130">
        <f t="shared" si="108"/>
        <v>3.7655595194810951</v>
      </c>
      <c r="BG130">
        <f t="shared" si="109"/>
        <v>6.4320884020951157</v>
      </c>
      <c r="BH130">
        <f t="shared" si="110"/>
        <v>4.65781043791104E-3</v>
      </c>
      <c r="BI130">
        <f t="shared" si="111"/>
        <v>1.2227307568796173E-2</v>
      </c>
      <c r="BJ130">
        <f t="shared" si="112"/>
        <v>4.4934610733179003E-2</v>
      </c>
      <c r="BK130">
        <f t="shared" si="113"/>
        <v>3.7233527699171085</v>
      </c>
      <c r="BL130">
        <f t="shared" si="114"/>
        <v>1.9365115544195803E-3</v>
      </c>
      <c r="BM130">
        <f t="shared" si="115"/>
        <v>0.10134600570737826</v>
      </c>
      <c r="BN130">
        <f t="shared" si="116"/>
        <v>-8.9126659751199609E-5</v>
      </c>
      <c r="BO130" s="34">
        <f t="shared" si="84"/>
        <v>346.30609375671963</v>
      </c>
      <c r="BP130">
        <f t="shared" si="85"/>
        <v>346306.09375671961</v>
      </c>
      <c r="BQ130">
        <f t="shared" si="123"/>
        <v>24.726255094229781</v>
      </c>
    </row>
    <row r="131" spans="1:69" x14ac:dyDescent="0.2">
      <c r="A131" t="s">
        <v>211</v>
      </c>
      <c r="B131" s="4">
        <v>0.1484</v>
      </c>
      <c r="C131" s="4">
        <v>20</v>
      </c>
      <c r="D131" s="1">
        <v>0.13686665975417459</v>
      </c>
      <c r="E131" s="1">
        <v>53.888440592002148</v>
      </c>
      <c r="F131" s="1">
        <v>41.516353135014619</v>
      </c>
      <c r="G131" s="1">
        <v>56.280481616064371</v>
      </c>
      <c r="H131" s="1">
        <v>66.336293689728009</v>
      </c>
      <c r="I131" s="1">
        <v>209.58632380863128</v>
      </c>
      <c r="J131" s="1">
        <v>66.005550891652149</v>
      </c>
      <c r="K131" s="1">
        <v>5.2327446000728479E-2</v>
      </c>
      <c r="L131" s="1">
        <v>6.8666555350187188</v>
      </c>
      <c r="M131" s="1">
        <v>0.11231866604858626</v>
      </c>
      <c r="N131" s="1">
        <v>587.60660080938283</v>
      </c>
      <c r="O131" s="1">
        <v>4.6843722706382156</v>
      </c>
      <c r="P131" s="1">
        <v>0.51514282032740188</v>
      </c>
      <c r="Q131" s="1">
        <v>178.28609033648388</v>
      </c>
      <c r="R131" s="1">
        <v>2365.9655155330506</v>
      </c>
      <c r="S131" s="1">
        <v>0.42982077091056109</v>
      </c>
      <c r="T131" s="1">
        <v>1.0100109655758132</v>
      </c>
      <c r="U131" s="1">
        <v>51.937783135818918</v>
      </c>
      <c r="V131" s="1">
        <v>121.07743880651356</v>
      </c>
      <c r="W131" s="1">
        <v>3.0561529150828579</v>
      </c>
      <c r="X131" s="1">
        <v>7.5332342660713994E-2</v>
      </c>
      <c r="Y131" s="1">
        <v>16.921755693492102</v>
      </c>
      <c r="Z131" s="1">
        <v>29.023703333645752</v>
      </c>
      <c r="AA131" s="1">
        <v>46.758052489165472</v>
      </c>
      <c r="AB131" s="1">
        <v>7.6688779343255631E-2</v>
      </c>
      <c r="AC131" s="1">
        <v>5.8603739342977669E-2</v>
      </c>
      <c r="AD131" s="1">
        <v>0.57573413052239986</v>
      </c>
      <c r="AE131" s="1">
        <v>19.949242549897026</v>
      </c>
      <c r="AF131" s="1">
        <v>4.1616004312499108E-2</v>
      </c>
      <c r="AG131" s="1">
        <v>0.33332751619456946</v>
      </c>
      <c r="AH131" s="1">
        <v>4.1679491664604863E-2</v>
      </c>
      <c r="AJ131">
        <f t="shared" si="92"/>
        <v>17.099626351765885</v>
      </c>
      <c r="AK131">
        <f t="shared" si="93"/>
        <v>7254.3394144210251</v>
      </c>
      <c r="AL131">
        <f t="shared" si="94"/>
        <v>5591.2616791779828</v>
      </c>
      <c r="AM131">
        <f t="shared" si="95"/>
        <v>7581.1926604282553</v>
      </c>
      <c r="AN131">
        <f t="shared" si="96"/>
        <v>8924.7293582217353</v>
      </c>
      <c r="AO131">
        <f t="shared" si="97"/>
        <v>28224.329109365637</v>
      </c>
      <c r="AP131">
        <f t="shared" si="98"/>
        <v>8880.1720746321935</v>
      </c>
      <c r="AQ131">
        <f t="shared" si="99"/>
        <v>7.0215318185257765</v>
      </c>
      <c r="AR131">
        <f t="shared" si="100"/>
        <v>0.94251355880489951</v>
      </c>
      <c r="AS131">
        <f t="shared" si="117"/>
        <v>2.4764002743194628E-2</v>
      </c>
      <c r="AT131">
        <f t="shared" si="118"/>
        <v>76.471631321091394</v>
      </c>
      <c r="AU131">
        <f t="shared" si="119"/>
        <v>0.62621124176352039</v>
      </c>
      <c r="AV131">
        <f t="shared" si="120"/>
        <v>-0.30318437065812398</v>
      </c>
      <c r="AW131">
        <f t="shared" si="121"/>
        <v>23.987525464193585</v>
      </c>
      <c r="AX131" s="10">
        <f t="shared" si="122"/>
        <v>316.26648944234898</v>
      </c>
      <c r="AY131">
        <f t="shared" si="101"/>
        <v>5.3704240694511594E-2</v>
      </c>
      <c r="AZ131">
        <f t="shared" si="102"/>
        <v>3.5705255096560744E-2</v>
      </c>
      <c r="BA131">
        <f t="shared" si="103"/>
        <v>5.1794498792402148</v>
      </c>
      <c r="BB131">
        <f t="shared" si="104"/>
        <v>15.803568622583342</v>
      </c>
      <c r="BC131">
        <f t="shared" si="105"/>
        <v>0.40778590380758561</v>
      </c>
      <c r="BD131">
        <f t="shared" si="106"/>
        <v>4.5850759753355745E-3</v>
      </c>
      <c r="BE131">
        <f t="shared" si="107"/>
        <v>2.2674607873269079</v>
      </c>
      <c r="BF131">
        <f t="shared" si="108"/>
        <v>3.8553261519819588</v>
      </c>
      <c r="BG131">
        <f t="shared" si="109"/>
        <v>6.2919858227840422</v>
      </c>
      <c r="BH131">
        <f t="shared" si="110"/>
        <v>9.2802083306756048E-3</v>
      </c>
      <c r="BI131">
        <f t="shared" si="111"/>
        <v>4.8165443404891428E-3</v>
      </c>
      <c r="BJ131">
        <f t="shared" si="112"/>
        <v>7.4775441675592719E-2</v>
      </c>
      <c r="BK131">
        <f t="shared" si="113"/>
        <v>2.6545558856096143</v>
      </c>
      <c r="BL131">
        <f t="shared" si="114"/>
        <v>3.2432780149321289E-3</v>
      </c>
      <c r="BM131">
        <f t="shared" si="115"/>
        <v>3.7848105881795366E-2</v>
      </c>
      <c r="BN131">
        <f t="shared" si="116"/>
        <v>3.1070431589933201E-3</v>
      </c>
      <c r="BO131" s="34">
        <f t="shared" si="84"/>
        <v>316.26648944234898</v>
      </c>
      <c r="BP131">
        <f t="shared" si="85"/>
        <v>316266.489442349</v>
      </c>
      <c r="BQ131">
        <f t="shared" si="123"/>
        <v>46.933947033244593</v>
      </c>
    </row>
    <row r="132" spans="1:69" x14ac:dyDescent="0.2">
      <c r="A132" t="s">
        <v>212</v>
      </c>
      <c r="B132" s="4">
        <v>0.1278</v>
      </c>
      <c r="C132" s="4">
        <v>20</v>
      </c>
      <c r="D132" s="1">
        <v>0.1390091183877965</v>
      </c>
      <c r="E132" s="1">
        <v>57.425844941914896</v>
      </c>
      <c r="F132" s="1">
        <v>40.465176678180264</v>
      </c>
      <c r="G132" s="1">
        <v>55.948456326792048</v>
      </c>
      <c r="H132" s="1">
        <v>69.21259938545802</v>
      </c>
      <c r="I132" s="1">
        <v>239.18838874663788</v>
      </c>
      <c r="J132" s="1">
        <v>61.073177547571987</v>
      </c>
      <c r="K132" s="1">
        <v>4.352407748978037E-2</v>
      </c>
      <c r="L132" s="1">
        <v>4.2888787570407283</v>
      </c>
      <c r="M132" s="1">
        <v>0.27398513933433516</v>
      </c>
      <c r="N132" s="1">
        <v>536.68180143665086</v>
      </c>
      <c r="O132" s="1">
        <v>4.0701139496009766</v>
      </c>
      <c r="P132" s="1">
        <v>0.61468496330541533</v>
      </c>
      <c r="Q132" s="1">
        <v>217.55579502897973</v>
      </c>
      <c r="R132" s="1">
        <v>2166.9510397470881</v>
      </c>
      <c r="S132" s="1">
        <v>0.38335386247715098</v>
      </c>
      <c r="T132" s="1">
        <v>0.98953606995660071</v>
      </c>
      <c r="U132" s="1">
        <v>53.386743569576296</v>
      </c>
      <c r="V132" s="1">
        <v>121.875232323494</v>
      </c>
      <c r="W132" s="1">
        <v>2.0117794697416658</v>
      </c>
      <c r="X132" s="1">
        <v>6.9861790951699476E-2</v>
      </c>
      <c r="Y132" s="1">
        <v>13.668814321094946</v>
      </c>
      <c r="Z132" s="1">
        <v>22.064208692873095</v>
      </c>
      <c r="AA132" s="1">
        <v>55.381736951900997</v>
      </c>
      <c r="AB132" s="1">
        <v>5.8182309892942159E-2</v>
      </c>
      <c r="AC132" s="1">
        <v>4.4921385707812088E-2</v>
      </c>
      <c r="AD132" s="1">
        <v>0.42626611152336175</v>
      </c>
      <c r="AE132" s="1">
        <v>14.965504641173315</v>
      </c>
      <c r="AF132" s="1">
        <v>3.2546959550324939E-2</v>
      </c>
      <c r="AG132" s="1">
        <v>0.30399969261510201</v>
      </c>
      <c r="AH132" s="1">
        <v>4.3427034741619665E-2</v>
      </c>
      <c r="AJ132">
        <f t="shared" si="92"/>
        <v>20.191187193071173</v>
      </c>
      <c r="AK132">
        <f t="shared" si="93"/>
        <v>8977.2461353547369</v>
      </c>
      <c r="AL132">
        <f t="shared" si="94"/>
        <v>6328.0102038601381</v>
      </c>
      <c r="AM132">
        <f t="shared" si="95"/>
        <v>8751.2401018944183</v>
      </c>
      <c r="AN132">
        <f t="shared" si="96"/>
        <v>10813.426844090029</v>
      </c>
      <c r="AO132">
        <f t="shared" si="97"/>
        <v>37406.351632159567</v>
      </c>
      <c r="AP132">
        <f t="shared" si="98"/>
        <v>9539.6719013600487</v>
      </c>
      <c r="AQ132">
        <f t="shared" si="99"/>
        <v>6.7756490739457211</v>
      </c>
      <c r="AR132">
        <f t="shared" si="100"/>
        <v>0.69102876813057357</v>
      </c>
      <c r="AS132">
        <f t="shared" si="117"/>
        <v>5.4055614028208611E-2</v>
      </c>
      <c r="AT132">
        <f t="shared" si="118"/>
        <v>80.828592336426638</v>
      </c>
      <c r="AU132">
        <f t="shared" si="119"/>
        <v>0.6310217672688706</v>
      </c>
      <c r="AV132">
        <f t="shared" si="120"/>
        <v>-0.33647666468001047</v>
      </c>
      <c r="AW132">
        <f t="shared" si="121"/>
        <v>33.999552994806301</v>
      </c>
      <c r="AX132" s="10">
        <f t="shared" si="122"/>
        <v>336.10060655340646</v>
      </c>
      <c r="AY132">
        <f t="shared" si="101"/>
        <v>5.5088976137694201E-2</v>
      </c>
      <c r="AZ132">
        <f t="shared" si="102"/>
        <v>3.8256353239009125E-2</v>
      </c>
      <c r="BA132">
        <f t="shared" si="103"/>
        <v>6.2410764534772714</v>
      </c>
      <c r="BB132">
        <f t="shared" si="104"/>
        <v>18.47578602449904</v>
      </c>
      <c r="BC132">
        <f t="shared" si="105"/>
        <v>0.3100779281551006</v>
      </c>
      <c r="BD132">
        <f t="shared" si="106"/>
        <v>4.4680300513263611E-3</v>
      </c>
      <c r="BE132">
        <f t="shared" si="107"/>
        <v>2.1238838293534434</v>
      </c>
      <c r="BF132">
        <f t="shared" si="108"/>
        <v>3.3876409087532835</v>
      </c>
      <c r="BG132">
        <f t="shared" si="109"/>
        <v>8.655746364286875</v>
      </c>
      <c r="BH132">
        <f t="shared" si="110"/>
        <v>7.8799180537244967E-3</v>
      </c>
      <c r="BI132">
        <f t="shared" si="111"/>
        <v>3.4517066308707139E-3</v>
      </c>
      <c r="BJ132">
        <f t="shared" si="112"/>
        <v>6.34375208503693E-2</v>
      </c>
      <c r="BK132">
        <f t="shared" si="113"/>
        <v>2.3025143603285807</v>
      </c>
      <c r="BL132">
        <f t="shared" si="114"/>
        <v>2.3468040858563742E-3</v>
      </c>
      <c r="BM132">
        <f t="shared" si="115"/>
        <v>3.9359174031839458E-2</v>
      </c>
      <c r="BN132">
        <f t="shared" si="116"/>
        <v>3.8813463719476115E-3</v>
      </c>
      <c r="BO132" s="34">
        <f t="shared" si="84"/>
        <v>336.10060655340646</v>
      </c>
      <c r="BP132">
        <f t="shared" si="85"/>
        <v>336100.60655340645</v>
      </c>
      <c r="BQ132">
        <f t="shared" si="123"/>
        <v>42.953657517525343</v>
      </c>
    </row>
    <row r="133" spans="1:69" x14ac:dyDescent="0.2">
      <c r="A133" t="s">
        <v>213</v>
      </c>
      <c r="B133" s="4">
        <v>9.8500000000000004E-2</v>
      </c>
      <c r="C133" s="4">
        <v>20</v>
      </c>
      <c r="D133" s="1">
        <v>9.8290609249066921E-2</v>
      </c>
      <c r="E133" s="1">
        <v>39.446369157407894</v>
      </c>
      <c r="F133" s="1">
        <v>27.260469826072782</v>
      </c>
      <c r="G133" s="1">
        <v>40.736865645087597</v>
      </c>
      <c r="H133" s="1">
        <v>45.500128822499541</v>
      </c>
      <c r="I133" s="1">
        <v>149.39768900723655</v>
      </c>
      <c r="J133" s="1">
        <v>44.94121178832345</v>
      </c>
      <c r="K133" s="1">
        <v>3.8685507762452685E-2</v>
      </c>
      <c r="L133" s="1">
        <v>3.715352709239053</v>
      </c>
      <c r="M133" s="1">
        <v>1.896500714484849E-2</v>
      </c>
      <c r="N133" s="1">
        <v>423.9733841291071</v>
      </c>
      <c r="O133" s="1">
        <v>3.7443224201975518</v>
      </c>
      <c r="P133" s="1">
        <v>0.49911580014952905</v>
      </c>
      <c r="Q133" s="1">
        <v>126.93627242850714</v>
      </c>
      <c r="R133" s="1">
        <v>1286.6669278576342</v>
      </c>
      <c r="S133" s="1">
        <v>0.31546223430995807</v>
      </c>
      <c r="T133" s="1">
        <v>0.56762855195013218</v>
      </c>
      <c r="U133" s="1">
        <v>33.00471369745209</v>
      </c>
      <c r="V133" s="1">
        <v>85.31399157542846</v>
      </c>
      <c r="W133" s="1">
        <v>1.5128346025333057</v>
      </c>
      <c r="X133" s="1">
        <v>6.2684690446207711E-2</v>
      </c>
      <c r="Y133" s="1">
        <v>10.635207040737704</v>
      </c>
      <c r="Z133" s="1">
        <v>16.725505092855236</v>
      </c>
      <c r="AA133" s="1">
        <v>31.334137777479668</v>
      </c>
      <c r="AB133" s="1">
        <v>3.8843514858145564E-2</v>
      </c>
      <c r="AC133" s="1">
        <v>2.2627925893332939E-2</v>
      </c>
      <c r="AD133" s="1">
        <v>0.39963621681990008</v>
      </c>
      <c r="AE133" s="1">
        <v>13.415564447791459</v>
      </c>
      <c r="AF133" s="1">
        <v>2.6094929312007516E-2</v>
      </c>
      <c r="AG133" s="1">
        <v>0.21868718231771933</v>
      </c>
      <c r="AH133" s="1">
        <v>2.2330179478353043E-2</v>
      </c>
      <c r="AJ133">
        <f t="shared" si="92"/>
        <v>17.929579091369586</v>
      </c>
      <c r="AK133">
        <f t="shared" si="93"/>
        <v>7996.9801056669548</v>
      </c>
      <c r="AL133">
        <f t="shared" si="94"/>
        <v>5529.1935737175218</v>
      </c>
      <c r="AM133">
        <f t="shared" si="95"/>
        <v>8265.7530090154069</v>
      </c>
      <c r="AN133">
        <f t="shared" si="96"/>
        <v>9215.2948164013815</v>
      </c>
      <c r="AO133">
        <f t="shared" si="97"/>
        <v>30301.702982761079</v>
      </c>
      <c r="AP133">
        <f t="shared" si="98"/>
        <v>9101.8350640491699</v>
      </c>
      <c r="AQ133">
        <f t="shared" si="99"/>
        <v>7.8086960112051713</v>
      </c>
      <c r="AR133">
        <f t="shared" si="100"/>
        <v>0.78013152904623129</v>
      </c>
      <c r="AS133">
        <f t="shared" si="117"/>
        <v>1.8354363746348502E-2</v>
      </c>
      <c r="AT133">
        <f t="shared" si="118"/>
        <v>81.987063496897989</v>
      </c>
      <c r="AU133">
        <f t="shared" si="119"/>
        <v>0.75257615501414377</v>
      </c>
      <c r="AV133">
        <f t="shared" si="120"/>
        <v>-0.46003148232713764</v>
      </c>
      <c r="AW133">
        <f t="shared" si="121"/>
        <v>25.713222545449671</v>
      </c>
      <c r="AX133" s="10">
        <f t="shared" si="122"/>
        <v>257.33985055569815</v>
      </c>
      <c r="AY133">
        <f t="shared" si="101"/>
        <v>5.7690747076684888E-2</v>
      </c>
      <c r="AZ133">
        <f t="shared" si="102"/>
        <v>-3.6030339250599029E-2</v>
      </c>
      <c r="BA133">
        <f t="shared" si="103"/>
        <v>3.9590758711869163</v>
      </c>
      <c r="BB133">
        <f t="shared" si="104"/>
        <v>16.548026791570216</v>
      </c>
      <c r="BC133">
        <f t="shared" si="105"/>
        <v>0.30100570430512336</v>
      </c>
      <c r="BD133">
        <f t="shared" si="106"/>
        <v>4.3398195984738442E-3</v>
      </c>
      <c r="BE133">
        <f t="shared" si="107"/>
        <v>2.1396975409566017</v>
      </c>
      <c r="BF133">
        <f t="shared" si="108"/>
        <v>3.3113343770387047</v>
      </c>
      <c r="BG133">
        <f t="shared" si="109"/>
        <v>6.3477401204815838</v>
      </c>
      <c r="BH133">
        <f t="shared" si="110"/>
        <v>6.297234787513286E-3</v>
      </c>
      <c r="BI133">
        <f t="shared" si="111"/>
        <v>-4.813288187112443E-5</v>
      </c>
      <c r="BJ133">
        <f t="shared" si="112"/>
        <v>7.6900682950334642E-2</v>
      </c>
      <c r="BK133">
        <f t="shared" si="113"/>
        <v>2.6727160546432023</v>
      </c>
      <c r="BL133">
        <f t="shared" si="114"/>
        <v>1.7348320548842245E-3</v>
      </c>
      <c r="BM133">
        <f t="shared" si="115"/>
        <v>3.3744692744379995E-2</v>
      </c>
      <c r="BN133">
        <f t="shared" si="116"/>
        <v>7.5227371644235805E-4</v>
      </c>
      <c r="BO133" s="34">
        <f t="shared" ref="BO133:BO196" si="124">AX133</f>
        <v>257.33985055569815</v>
      </c>
      <c r="BP133">
        <f t="shared" ref="BP133:BP196" si="125">BO133*1000</f>
        <v>257339.85055569815</v>
      </c>
      <c r="BQ133">
        <f t="shared" si="123"/>
        <v>25.347975279736271</v>
      </c>
    </row>
    <row r="134" spans="1:69" x14ac:dyDescent="0.2">
      <c r="A134" t="s">
        <v>214</v>
      </c>
      <c r="B134" s="4">
        <v>0.1022</v>
      </c>
      <c r="C134" s="4">
        <v>20</v>
      </c>
      <c r="D134" s="1">
        <v>8.6269752593382251E-2</v>
      </c>
      <c r="E134" s="1">
        <v>53.392103698766185</v>
      </c>
      <c r="F134" s="1">
        <v>30.799899229872199</v>
      </c>
      <c r="G134" s="1">
        <v>45.710925033560216</v>
      </c>
      <c r="H134" s="1">
        <v>50.074596215780922</v>
      </c>
      <c r="I134" s="1">
        <v>152.23604162345123</v>
      </c>
      <c r="J134" s="1">
        <v>44.182002377472166</v>
      </c>
      <c r="K134" s="1">
        <v>7.5697840914754566E-2</v>
      </c>
      <c r="L134" s="1">
        <v>4.7181014819929796</v>
      </c>
      <c r="M134" s="1">
        <v>9.9222239160300874E-2</v>
      </c>
      <c r="N134" s="1">
        <v>880.17047875240235</v>
      </c>
      <c r="O134" s="1">
        <v>4.9762636800554345</v>
      </c>
      <c r="P134" s="1">
        <v>0.51484717022952797</v>
      </c>
      <c r="Q134" s="1">
        <v>154.48763646677347</v>
      </c>
      <c r="R134" s="1">
        <v>2288.3902888318767</v>
      </c>
      <c r="S134" s="1">
        <v>0.57211679863727283</v>
      </c>
      <c r="T134" s="1">
        <v>0.84244369892677928</v>
      </c>
      <c r="U134" s="1">
        <v>35.807905674879152</v>
      </c>
      <c r="V134" s="1">
        <v>100.62471274775434</v>
      </c>
      <c r="W134" s="1">
        <v>1.6927348546262209</v>
      </c>
      <c r="X134" s="1">
        <v>5.7028976838509049E-2</v>
      </c>
      <c r="Y134" s="1">
        <v>12.033653474248792</v>
      </c>
      <c r="Z134" s="1">
        <v>17.719683077394169</v>
      </c>
      <c r="AA134" s="1">
        <v>36.379803074682222</v>
      </c>
      <c r="AB134" s="1">
        <v>5.2248682090019323E-2</v>
      </c>
      <c r="AC134" s="1">
        <v>5.3002673671383435E-2</v>
      </c>
      <c r="AD134" s="1">
        <v>0.43683766588471351</v>
      </c>
      <c r="AE134" s="1">
        <v>26.649088889423009</v>
      </c>
      <c r="AF134" s="1">
        <v>3.4473911167803344E-2</v>
      </c>
      <c r="AG134" s="1">
        <v>0.32744778042105943</v>
      </c>
      <c r="AH134" s="1">
        <v>3.4233611350196286E-2</v>
      </c>
      <c r="AJ134">
        <f t="shared" si="92"/>
        <v>14.928047039004021</v>
      </c>
      <c r="AK134">
        <f t="shared" si="93"/>
        <v>10436.56782030686</v>
      </c>
      <c r="AL134">
        <f t="shared" si="94"/>
        <v>6021.6649225749934</v>
      </c>
      <c r="AM134">
        <f t="shared" si="95"/>
        <v>8939.9007745349318</v>
      </c>
      <c r="AN134">
        <f t="shared" si="96"/>
        <v>9776.8677816160834</v>
      </c>
      <c r="AO134">
        <f t="shared" si="97"/>
        <v>29760.125206714871</v>
      </c>
      <c r="AP134">
        <f t="shared" si="98"/>
        <v>8623.743303246747</v>
      </c>
      <c r="AQ134">
        <f t="shared" si="99"/>
        <v>14.76911174314821</v>
      </c>
      <c r="AR134">
        <f t="shared" si="100"/>
        <v>0.94812065622438668</v>
      </c>
      <c r="AS134">
        <f t="shared" ref="AS134:AS165" si="126">(M134-AVERAGE(M$4:M$23))*$C134*0.001/$B134</f>
        <v>3.3395787371079989E-2</v>
      </c>
      <c r="AT134">
        <f t="shared" ref="AT134:AT165" si="127">(N134-AVERAGE(N$4:N$23))*$C134*0.001/$B134</f>
        <v>168.29420398151035</v>
      </c>
      <c r="AU134">
        <f t="shared" ref="AU134:AU165" si="128">(O134-AVERAGE(O$4:O$23))*$C134*0.001/$B134</f>
        <v>0.96641464252495923</v>
      </c>
      <c r="AV134">
        <f t="shared" ref="AV134:AV165" si="129">(P134-AVERAGE(P$4:P$23))*$C134*0.001/$B134</f>
        <v>-0.44029817619983452</v>
      </c>
      <c r="AW134">
        <f t="shared" ref="AW134:AW165" si="130">(Q134-AVERAGE(Q$4:Q$23))*$C134*0.001/$B134</f>
        <v>30.17396968191898</v>
      </c>
      <c r="AX134" s="10">
        <f t="shared" ref="AX134:AX165" si="131">(R134-AVERAGE(R$4:R$23))*$C134*0.001/$B134</f>
        <v>444.05521036419879</v>
      </c>
      <c r="AY134">
        <f t="shared" si="101"/>
        <v>0.1058280809549878</v>
      </c>
      <c r="AZ134">
        <f t="shared" si="102"/>
        <v>1.9053958154099195E-2</v>
      </c>
      <c r="BA134">
        <f t="shared" si="103"/>
        <v>4.3643132373821185</v>
      </c>
      <c r="BB134">
        <f t="shared" si="104"/>
        <v>18.945157166498863</v>
      </c>
      <c r="BC134">
        <f t="shared" si="105"/>
        <v>0.32531376630051823</v>
      </c>
      <c r="BD134">
        <f t="shared" si="106"/>
        <v>3.0759095723649748E-3</v>
      </c>
      <c r="BE134">
        <f t="shared" si="107"/>
        <v>2.3359015308654305</v>
      </c>
      <c r="BF134">
        <f t="shared" si="108"/>
        <v>3.3860077869774079</v>
      </c>
      <c r="BG134">
        <f t="shared" si="109"/>
        <v>7.1053396067660177</v>
      </c>
      <c r="BH134">
        <f t="shared" si="110"/>
        <v>8.6925731037919163E-3</v>
      </c>
      <c r="BI134">
        <f t="shared" si="111"/>
        <v>5.8977873453689251E-3</v>
      </c>
      <c r="BJ134">
        <f t="shared" si="112"/>
        <v>8.1396734363055112E-2</v>
      </c>
      <c r="BK134">
        <f t="shared" si="113"/>
        <v>5.1656851293051522</v>
      </c>
      <c r="BL134">
        <f t="shared" si="114"/>
        <v>3.3117475002153885E-3</v>
      </c>
      <c r="BM134">
        <f t="shared" si="115"/>
        <v>5.3806890385403448E-2</v>
      </c>
      <c r="BN134">
        <f t="shared" si="116"/>
        <v>3.0544774804935138E-3</v>
      </c>
      <c r="BO134" s="34">
        <f t="shared" si="124"/>
        <v>444.05521036419879</v>
      </c>
      <c r="BP134">
        <f t="shared" si="125"/>
        <v>444055.21036419878</v>
      </c>
      <c r="BQ134">
        <f t="shared" si="123"/>
        <v>45.382442499221114</v>
      </c>
    </row>
    <row r="135" spans="1:69" x14ac:dyDescent="0.2">
      <c r="A135" t="s">
        <v>215</v>
      </c>
      <c r="B135" s="4">
        <v>0.1308</v>
      </c>
      <c r="C135" s="4">
        <v>20</v>
      </c>
      <c r="D135" s="1">
        <v>0.12162700797105123</v>
      </c>
      <c r="E135" s="1">
        <v>62.926873916899119</v>
      </c>
      <c r="F135" s="1">
        <v>37.579970845721213</v>
      </c>
      <c r="G135" s="1">
        <v>50.273641037089611</v>
      </c>
      <c r="H135" s="1">
        <v>73.644508941702313</v>
      </c>
      <c r="I135" s="1">
        <v>205.40367915273396</v>
      </c>
      <c r="J135" s="1">
        <v>59.90982416976528</v>
      </c>
      <c r="K135" s="1">
        <v>5.0499651178718685E-2</v>
      </c>
      <c r="L135" s="1">
        <v>7.3534383625489426</v>
      </c>
      <c r="M135" s="1">
        <v>-4.116634356344262E-2</v>
      </c>
      <c r="N135" s="1">
        <v>575.05786746143929</v>
      </c>
      <c r="O135" s="1">
        <v>4.6581451288611833</v>
      </c>
      <c r="P135" s="1">
        <v>0.48923105668373801</v>
      </c>
      <c r="Q135" s="1">
        <v>174.88177882036069</v>
      </c>
      <c r="R135" s="1">
        <v>2226.8875441334021</v>
      </c>
      <c r="S135" s="1">
        <v>0.52084568437448486</v>
      </c>
      <c r="T135" s="1">
        <v>4.0241568509538288</v>
      </c>
      <c r="U135" s="1">
        <v>51.925519568569136</v>
      </c>
      <c r="V135" s="1">
        <v>105.32251004648478</v>
      </c>
      <c r="W135" s="1">
        <v>2.4183248831825659</v>
      </c>
      <c r="X135" s="1">
        <v>7.1798255520303444E-2</v>
      </c>
      <c r="Y135" s="1">
        <v>14.386745723382473</v>
      </c>
      <c r="Z135" s="1">
        <v>22.858575241968744</v>
      </c>
      <c r="AA135" s="1">
        <v>52.541147372680037</v>
      </c>
      <c r="AB135" s="1">
        <v>0.26025344727959338</v>
      </c>
      <c r="AC135" s="1">
        <v>6.345493153885999E-2</v>
      </c>
      <c r="AD135" s="1">
        <v>0.50770959953682659</v>
      </c>
      <c r="AE135" s="1">
        <v>17.549014778146844</v>
      </c>
      <c r="AF135" s="1">
        <v>3.5279376858706642E-2</v>
      </c>
      <c r="AG135" s="1">
        <v>0.60529274792406962</v>
      </c>
      <c r="AH135" s="1">
        <v>3.7415152661860955E-2</v>
      </c>
      <c r="AJ135">
        <f t="shared" si="92"/>
        <v>17.070271520944878</v>
      </c>
      <c r="AK135">
        <f t="shared" si="93"/>
        <v>9612.4819235322593</v>
      </c>
      <c r="AL135">
        <f t="shared" si="94"/>
        <v>5741.7093838237361</v>
      </c>
      <c r="AM135">
        <f t="shared" si="95"/>
        <v>7682.8148259025829</v>
      </c>
      <c r="AN135">
        <f t="shared" si="96"/>
        <v>11243.07447859015</v>
      </c>
      <c r="AO135">
        <f t="shared" si="97"/>
        <v>31382.550051314327</v>
      </c>
      <c r="AP135">
        <f t="shared" si="98"/>
        <v>9142.9893076275221</v>
      </c>
      <c r="AQ135">
        <f t="shared" si="99"/>
        <v>7.6868457601607743</v>
      </c>
      <c r="AR135">
        <f t="shared" si="100"/>
        <v>1.1437665801013115</v>
      </c>
      <c r="AS135">
        <f t="shared" si="126"/>
        <v>4.6275062297362786E-3</v>
      </c>
      <c r="AT135">
        <f t="shared" si="127"/>
        <v>84.842625543509882</v>
      </c>
      <c r="AU135">
        <f t="shared" si="128"/>
        <v>0.70646181530707797</v>
      </c>
      <c r="AV135">
        <f t="shared" si="129"/>
        <v>-0.34794186451482328</v>
      </c>
      <c r="AW135">
        <f t="shared" si="130"/>
        <v>26.694667802476026</v>
      </c>
      <c r="AX135" s="10">
        <f t="shared" si="131"/>
        <v>337.5564801624742</v>
      </c>
      <c r="AY135">
        <f t="shared" si="101"/>
        <v>7.4848681868073377E-2</v>
      </c>
      <c r="AZ135">
        <f t="shared" si="102"/>
        <v>0.50138820767499936</v>
      </c>
      <c r="BA135">
        <f t="shared" si="103"/>
        <v>5.87450375179092</v>
      </c>
      <c r="BB135">
        <f t="shared" si="104"/>
        <v>15.521032174241533</v>
      </c>
      <c r="BC135">
        <f t="shared" si="105"/>
        <v>0.36512895632293468</v>
      </c>
      <c r="BD135">
        <f t="shared" si="106"/>
        <v>4.6616477976421117E-3</v>
      </c>
      <c r="BE135">
        <f t="shared" si="107"/>
        <v>2.1849463412623904</v>
      </c>
      <c r="BF135">
        <f t="shared" si="108"/>
        <v>3.4314054978637811</v>
      </c>
      <c r="BG135">
        <f t="shared" si="109"/>
        <v>8.0228791572740317</v>
      </c>
      <c r="BH135">
        <f t="shared" si="110"/>
        <v>3.8596913417423669E-2</v>
      </c>
      <c r="BI135">
        <f t="shared" si="111"/>
        <v>6.2064145569284039E-3</v>
      </c>
      <c r="BJ135">
        <f t="shared" si="112"/>
        <v>7.4435664563811108E-2</v>
      </c>
      <c r="BK135">
        <f t="shared" si="113"/>
        <v>2.6447365289714311</v>
      </c>
      <c r="BL135">
        <f t="shared" si="114"/>
        <v>2.7107791157498363E-3</v>
      </c>
      <c r="BM135">
        <f t="shared" si="115"/>
        <v>8.4525715194559911E-2</v>
      </c>
      <c r="BN135">
        <f t="shared" si="116"/>
        <v>2.8730766417410592E-3</v>
      </c>
      <c r="BO135" s="34">
        <f t="shared" si="124"/>
        <v>337.5564801624742</v>
      </c>
      <c r="BP135">
        <f t="shared" si="125"/>
        <v>337556.48016247421</v>
      </c>
      <c r="BQ135">
        <f t="shared" si="123"/>
        <v>44.152387605251626</v>
      </c>
    </row>
    <row r="136" spans="1:69" x14ac:dyDescent="0.2">
      <c r="A136" t="s">
        <v>216</v>
      </c>
      <c r="B136" s="4">
        <v>0.15690000000000001</v>
      </c>
      <c r="C136" s="4">
        <v>20</v>
      </c>
      <c r="D136" s="1">
        <v>0.14580604510652459</v>
      </c>
      <c r="E136" s="1">
        <v>64.740489385532399</v>
      </c>
      <c r="F136" s="1">
        <v>46.571628075681815</v>
      </c>
      <c r="G136" s="1">
        <v>59.281775705378685</v>
      </c>
      <c r="H136" s="1">
        <v>86.722719502162306</v>
      </c>
      <c r="I136" s="1">
        <v>241.90119880723384</v>
      </c>
      <c r="J136" s="1">
        <v>66.414175910104731</v>
      </c>
      <c r="K136" s="1">
        <v>6.0658139681145216E-2</v>
      </c>
      <c r="L136" s="1">
        <v>5.7625491551456456</v>
      </c>
      <c r="M136" s="1">
        <v>0.18444069330761412</v>
      </c>
      <c r="N136" s="1">
        <v>618.92106211062332</v>
      </c>
      <c r="O136" s="1">
        <v>4.3418257827652864</v>
      </c>
      <c r="P136" s="1">
        <v>0.53176703592112728</v>
      </c>
      <c r="Q136" s="1">
        <v>189.56239778668302</v>
      </c>
      <c r="R136" s="1">
        <v>2471.6310856569971</v>
      </c>
      <c r="S136" s="1">
        <v>0.48248504809607179</v>
      </c>
      <c r="T136" s="1">
        <v>0.88241474399446096</v>
      </c>
      <c r="U136" s="1">
        <v>55.242865107954977</v>
      </c>
      <c r="V136" s="1">
        <v>117.63611334407661</v>
      </c>
      <c r="W136" s="1">
        <v>1.7232566198390404</v>
      </c>
      <c r="X136" s="1">
        <v>7.1791445857541075E-2</v>
      </c>
      <c r="Y136" s="1">
        <v>15.819900035674349</v>
      </c>
      <c r="Z136" s="1">
        <v>25.741674854998426</v>
      </c>
      <c r="AA136" s="1">
        <v>54.487308847120907</v>
      </c>
      <c r="AB136" s="1">
        <v>0.11488093832050804</v>
      </c>
      <c r="AC136" s="1">
        <v>4.3977858340286162E-2</v>
      </c>
      <c r="AD136" s="1">
        <v>0.41318171478798893</v>
      </c>
      <c r="AE136" s="1">
        <v>18.862062421960005</v>
      </c>
      <c r="AF136" s="1">
        <v>3.8677586242727442E-2</v>
      </c>
      <c r="AG136" s="1">
        <v>0.29216325260605092</v>
      </c>
      <c r="AH136" s="1">
        <v>3.8307022336603609E-2</v>
      </c>
      <c r="AJ136">
        <f t="shared" si="92"/>
        <v>17.31276136168934</v>
      </c>
      <c r="AK136">
        <f t="shared" si="93"/>
        <v>8244.6459207819298</v>
      </c>
      <c r="AL136">
        <f t="shared" si="94"/>
        <v>5932.7516380073712</v>
      </c>
      <c r="AM136">
        <f t="shared" si="95"/>
        <v>7553.0584614011423</v>
      </c>
      <c r="AN136">
        <f t="shared" si="96"/>
        <v>11039.887527143348</v>
      </c>
      <c r="AO136">
        <f t="shared" si="97"/>
        <v>30814.454683249915</v>
      </c>
      <c r="AP136">
        <f t="shared" si="98"/>
        <v>8451.1793259685728</v>
      </c>
      <c r="AQ136">
        <f t="shared" si="99"/>
        <v>7.7030541458098147</v>
      </c>
      <c r="AR136">
        <f t="shared" si="100"/>
        <v>0.75071309451361146</v>
      </c>
      <c r="AS136">
        <f t="shared" si="126"/>
        <v>3.2615797018933336E-2</v>
      </c>
      <c r="AT136">
        <f t="shared" si="127"/>
        <v>76.320454519278357</v>
      </c>
      <c r="AU136">
        <f t="shared" si="128"/>
        <v>0.54862217030113358</v>
      </c>
      <c r="AV136">
        <f t="shared" si="129"/>
        <v>-0.28464038428165134</v>
      </c>
      <c r="AW136">
        <f t="shared" si="130"/>
        <v>24.125397883303446</v>
      </c>
      <c r="AX136" s="10">
        <f t="shared" si="131"/>
        <v>312.60202954572037</v>
      </c>
      <c r="AY136">
        <f t="shared" si="101"/>
        <v>5.7507934115842797E-2</v>
      </c>
      <c r="AZ136">
        <f t="shared" si="102"/>
        <v>1.7506280590838565E-2</v>
      </c>
      <c r="BA136">
        <f t="shared" si="103"/>
        <v>5.3201529733713775</v>
      </c>
      <c r="BB136">
        <f t="shared" si="104"/>
        <v>14.508751270507515</v>
      </c>
      <c r="BC136">
        <f t="shared" si="105"/>
        <v>0.21579032645104748</v>
      </c>
      <c r="BD136">
        <f t="shared" si="106"/>
        <v>3.8853240196070164E-3</v>
      </c>
      <c r="BE136">
        <f t="shared" si="107"/>
        <v>2.0041686914146473</v>
      </c>
      <c r="BF136">
        <f t="shared" si="108"/>
        <v>3.2281059998800266</v>
      </c>
      <c r="BG136">
        <f t="shared" si="109"/>
        <v>6.936365986362401</v>
      </c>
      <c r="BH136">
        <f t="shared" si="110"/>
        <v>1.3645800483220574E-2</v>
      </c>
      <c r="BI136">
        <f t="shared" si="111"/>
        <v>2.6912527729430124E-3</v>
      </c>
      <c r="BJ136">
        <f t="shared" si="112"/>
        <v>5.0003997641617205E-2</v>
      </c>
      <c r="BK136">
        <f t="shared" si="113"/>
        <v>2.3721637403806648</v>
      </c>
      <c r="BL136">
        <f t="shared" si="114"/>
        <v>2.6930152710037897E-3</v>
      </c>
      <c r="BM136">
        <f t="shared" si="115"/>
        <v>3.0550501217897142E-2</v>
      </c>
      <c r="BN136">
        <f t="shared" si="116"/>
        <v>2.5088324935282572E-3</v>
      </c>
      <c r="BO136" s="34">
        <f t="shared" si="124"/>
        <v>312.60202954572037</v>
      </c>
      <c r="BP136">
        <f t="shared" si="125"/>
        <v>312602.02954572038</v>
      </c>
      <c r="BQ136">
        <f t="shared" si="123"/>
        <v>49.047258435723535</v>
      </c>
    </row>
    <row r="137" spans="1:69" x14ac:dyDescent="0.2">
      <c r="A137" t="s">
        <v>217</v>
      </c>
      <c r="B137" s="4">
        <v>0.1479</v>
      </c>
      <c r="C137" s="4">
        <v>20</v>
      </c>
      <c r="D137" s="1">
        <v>0.1401559252053568</v>
      </c>
      <c r="E137" s="1">
        <v>42.979423444988903</v>
      </c>
      <c r="F137" s="1">
        <v>36.586340919245551</v>
      </c>
      <c r="G137" s="1">
        <v>55.307457778944617</v>
      </c>
      <c r="H137" s="1">
        <v>66.203767776725243</v>
      </c>
      <c r="I137" s="1">
        <v>186.487468492972</v>
      </c>
      <c r="J137" s="1">
        <v>75.372769721637994</v>
      </c>
      <c r="K137" s="1">
        <v>3.7787803841746313E-2</v>
      </c>
      <c r="L137" s="1">
        <v>4.0563826249620316</v>
      </c>
      <c r="M137" s="1">
        <v>0.14081669589195706</v>
      </c>
      <c r="N137" s="1">
        <v>343.90469340959925</v>
      </c>
      <c r="O137" s="1">
        <v>4.0509441229824343</v>
      </c>
      <c r="P137" s="1">
        <v>0.39703783034715384</v>
      </c>
      <c r="Q137" s="1">
        <v>162.81282526453683</v>
      </c>
      <c r="R137" s="1">
        <v>1889.0774229752533</v>
      </c>
      <c r="S137" s="1">
        <v>0.2573626030113248</v>
      </c>
      <c r="T137" s="1">
        <v>0.53535675271605221</v>
      </c>
      <c r="U137" s="1">
        <v>50.775530278069688</v>
      </c>
      <c r="V137" s="1">
        <v>98.65080315673562</v>
      </c>
      <c r="W137" s="1">
        <v>2.450483125456993</v>
      </c>
      <c r="X137" s="1">
        <v>6.5910045366388004E-2</v>
      </c>
      <c r="Y137" s="1">
        <v>12.095786157104362</v>
      </c>
      <c r="Z137" s="1">
        <v>26.583146232404349</v>
      </c>
      <c r="AA137" s="1">
        <v>50.650846755500574</v>
      </c>
      <c r="AB137" s="1">
        <v>0.17169255194895805</v>
      </c>
      <c r="AC137" s="1">
        <v>4.7797279787962221E-2</v>
      </c>
      <c r="AD137" s="1">
        <v>0.28591894326574413</v>
      </c>
      <c r="AE137" s="1">
        <v>12.555047054574649</v>
      </c>
      <c r="AF137" s="1">
        <v>3.1825793869749673E-2</v>
      </c>
      <c r="AG137" s="1">
        <v>0.33492093662661743</v>
      </c>
      <c r="AH137" s="1">
        <v>2.7435414772961249E-2</v>
      </c>
      <c r="AJ137">
        <f t="shared" si="92"/>
        <v>17.602230288206229</v>
      </c>
      <c r="AK137">
        <f t="shared" si="93"/>
        <v>5803.6756332644718</v>
      </c>
      <c r="AL137">
        <f t="shared" si="94"/>
        <v>4943.4955299163712</v>
      </c>
      <c r="AM137">
        <f t="shared" si="95"/>
        <v>7475.2435028070186</v>
      </c>
      <c r="AN137">
        <f t="shared" si="96"/>
        <v>8936.9798411091979</v>
      </c>
      <c r="AO137">
        <f t="shared" si="97"/>
        <v>25196.168583615112</v>
      </c>
      <c r="AP137">
        <f t="shared" si="98"/>
        <v>10176.889198614837</v>
      </c>
      <c r="AQ137">
        <f t="shared" si="99"/>
        <v>5.0791242642973762</v>
      </c>
      <c r="AR137">
        <f t="shared" si="100"/>
        <v>0.56567649712990775</v>
      </c>
      <c r="AS137">
        <f t="shared" si="126"/>
        <v>2.8701410439198775E-2</v>
      </c>
      <c r="AT137">
        <f t="shared" si="127"/>
        <v>43.775199053781563</v>
      </c>
      <c r="AU137">
        <f t="shared" si="128"/>
        <v>0.54267197650162824</v>
      </c>
      <c r="AV137">
        <f t="shared" si="129"/>
        <v>-0.32018025967052449</v>
      </c>
      <c r="AW137">
        <f t="shared" si="130"/>
        <v>21.976223647379225</v>
      </c>
      <c r="AX137" s="10">
        <f t="shared" si="131"/>
        <v>252.84776999383806</v>
      </c>
      <c r="AY137">
        <f t="shared" si="101"/>
        <v>3.0564881413663248E-2</v>
      </c>
      <c r="AZ137">
        <f t="shared" si="102"/>
        <v>-2.8359867483878316E-2</v>
      </c>
      <c r="BA137">
        <f t="shared" si="103"/>
        <v>5.0397924606102995</v>
      </c>
      <c r="BB137">
        <f t="shared" si="104"/>
        <v>12.824319611871598</v>
      </c>
      <c r="BC137">
        <f t="shared" si="105"/>
        <v>0.32726188189674371</v>
      </c>
      <c r="BD137">
        <f t="shared" si="106"/>
        <v>3.3264322437679479E-3</v>
      </c>
      <c r="BE137">
        <f t="shared" si="107"/>
        <v>1.6225273165081704</v>
      </c>
      <c r="BF137">
        <f t="shared" si="108"/>
        <v>3.5383317033758943</v>
      </c>
      <c r="BG137">
        <f t="shared" si="109"/>
        <v>6.8396658649618249</v>
      </c>
      <c r="BH137">
        <f t="shared" si="110"/>
        <v>2.2158609657784368E-2</v>
      </c>
      <c r="BI137">
        <f t="shared" si="111"/>
        <v>3.3715077013406346E-3</v>
      </c>
      <c r="BJ137">
        <f t="shared" si="112"/>
        <v>3.5837537522142277E-2</v>
      </c>
      <c r="BK137">
        <f t="shared" si="113"/>
        <v>1.6636388337932337</v>
      </c>
      <c r="BL137">
        <f t="shared" si="114"/>
        <v>1.9303465081875542E-3</v>
      </c>
      <c r="BM137">
        <f t="shared" si="115"/>
        <v>3.8191530233261599E-2</v>
      </c>
      <c r="BN137">
        <f t="shared" si="116"/>
        <v>1.1913702972395971E-3</v>
      </c>
      <c r="BO137" s="34">
        <f t="shared" si="124"/>
        <v>252.84776999383806</v>
      </c>
      <c r="BP137">
        <f t="shared" si="125"/>
        <v>252847.76999383807</v>
      </c>
      <c r="BQ137">
        <f t="shared" si="123"/>
        <v>37.396185182088651</v>
      </c>
    </row>
    <row r="138" spans="1:69" x14ac:dyDescent="0.2">
      <c r="A138" t="s">
        <v>218</v>
      </c>
      <c r="B138" s="4">
        <v>0.1482</v>
      </c>
      <c r="C138" s="4">
        <v>20</v>
      </c>
      <c r="D138" s="1">
        <v>0.14702085272722187</v>
      </c>
      <c r="E138" s="1">
        <v>51.021541013271268</v>
      </c>
      <c r="F138" s="1">
        <v>39.219507885431845</v>
      </c>
      <c r="G138" s="1">
        <v>55.996141213143289</v>
      </c>
      <c r="H138" s="1">
        <v>72.315575197232718</v>
      </c>
      <c r="I138" s="1">
        <v>212.02031784856089</v>
      </c>
      <c r="J138" s="1">
        <v>67.943415826874926</v>
      </c>
      <c r="K138" s="1">
        <v>3.4264317555919549E-2</v>
      </c>
      <c r="L138" s="1">
        <v>3.6735449656471659</v>
      </c>
      <c r="M138" s="1">
        <v>0.11217144211247991</v>
      </c>
      <c r="N138" s="1">
        <v>367.91560954287837</v>
      </c>
      <c r="O138" s="1">
        <v>3.8067136271019728</v>
      </c>
      <c r="P138" s="1">
        <v>0.46813055996191599</v>
      </c>
      <c r="Q138" s="1">
        <v>164.83743950104244</v>
      </c>
      <c r="R138" s="1">
        <v>1972.1449032709427</v>
      </c>
      <c r="S138" s="1">
        <v>0.24290469765976799</v>
      </c>
      <c r="T138" s="1">
        <v>0.67529982342919881</v>
      </c>
      <c r="U138" s="1">
        <v>49.528250217998121</v>
      </c>
      <c r="V138" s="1">
        <v>107.79631234578635</v>
      </c>
      <c r="W138" s="1">
        <v>1.4477519181693577</v>
      </c>
      <c r="X138" s="1">
        <v>6.5714921359543793E-2</v>
      </c>
      <c r="Y138" s="1">
        <v>11.584070968794759</v>
      </c>
      <c r="Z138" s="1">
        <v>24.764929833848036</v>
      </c>
      <c r="AA138" s="1">
        <v>49.497446223049465</v>
      </c>
      <c r="AB138" s="1">
        <v>0.2107305066908228</v>
      </c>
      <c r="AC138" s="1">
        <v>4.7142979581599471E-2</v>
      </c>
      <c r="AD138" s="1">
        <v>0.40331819048003237</v>
      </c>
      <c r="AE138" s="1">
        <v>11.266572507494299</v>
      </c>
      <c r="AF138" s="1">
        <v>3.6041589567115277E-2</v>
      </c>
      <c r="AG138" s="1">
        <v>0.29010299748993268</v>
      </c>
      <c r="AH138" s="1">
        <v>3.8450337746001179E-2</v>
      </c>
      <c r="AJ138">
        <f t="shared" ref="AJ138:AJ201" si="132">(D138-AVERAGE(D$4:D$23))*$C138/$B138</f>
        <v>18.4930392042038</v>
      </c>
      <c r="AK138">
        <f t="shared" ref="AK138:AK201" si="133">(E138-AVERAGE(E$4:E$23))*$C138/$B138</f>
        <v>6877.2333166360495</v>
      </c>
      <c r="AL138">
        <f t="shared" ref="AL138:AL201" si="134">(F138-AVERAGE(F$4:F$23))*$C138/$B138</f>
        <v>5288.8416207716418</v>
      </c>
      <c r="AM138">
        <f t="shared" ref="AM138:AM201" si="135">(G138-AVERAGE(G$4:G$23))*$C138/$B138</f>
        <v>7553.0511656486606</v>
      </c>
      <c r="AN138">
        <f t="shared" ref="AN138:AN201" si="136">(H138-AVERAGE(H$4:H$23))*$C138/$B138</f>
        <v>9743.6941087058021</v>
      </c>
      <c r="AO138">
        <f t="shared" ref="AO138:AO201" si="137">(I138-AVERAGE(I$4:I$23))*$C138/$B138</f>
        <v>28590.892851743945</v>
      </c>
      <c r="AP138">
        <f t="shared" ref="AP138:AP201" si="138">(J138-AVERAGE(J$4:J$23))*$C138/$B138</f>
        <v>9153.6763466928005</v>
      </c>
      <c r="AQ138">
        <f t="shared" ref="AQ138:AQ201" si="139">(K138-AVERAGE(K$4:K$23))*$C138/$B138</f>
        <v>4.5933384141231217</v>
      </c>
      <c r="AR138">
        <f t="shared" ref="AR138:AR201" si="140">(L138-AVERAGE(L$4:L$23))*$C138*0.001/$B138</f>
        <v>0.51286640174909615</v>
      </c>
      <c r="AS138">
        <f t="shared" si="126"/>
        <v>2.4777554172523322E-2</v>
      </c>
      <c r="AT138">
        <f t="shared" si="127"/>
        <v>46.926924849661788</v>
      </c>
      <c r="AU138">
        <f t="shared" si="128"/>
        <v>0.50861386914292572</v>
      </c>
      <c r="AV138">
        <f t="shared" si="129"/>
        <v>-0.30993796095125059</v>
      </c>
      <c r="AW138">
        <f t="shared" si="130"/>
        <v>22.204964657068146</v>
      </c>
      <c r="AX138" s="10">
        <f t="shared" si="131"/>
        <v>263.54611867747934</v>
      </c>
      <c r="AY138">
        <f t="shared" ref="AY138:AY201" si="141">(S138-AVERAGE(S$4:S$23))*$C138*0.001/$B138</f>
        <v>2.8551874858634675E-2</v>
      </c>
      <c r="AZ138">
        <f t="shared" ref="AZ138:AZ201" si="142">(T138-AVERAGE(T$4:T$23))*$C138*0.001/$B138</f>
        <v>-9.4167542955645896E-3</v>
      </c>
      <c r="BA138">
        <f t="shared" ref="BA138:BA201" si="143">(U138-AVERAGE(U$4:U$23))*$C138*0.001/$B138</f>
        <v>4.8612665568342228</v>
      </c>
      <c r="BB138">
        <f t="shared" ref="BB138:BB201" si="144">(V138-AVERAGE(V$4:V$23))*$C138*0.001/$B138</f>
        <v>14.032571217117569</v>
      </c>
      <c r="BC138">
        <f t="shared" ref="BC138:BC201" si="145">(W138-AVERAGE(W$4:W$23))*$C138*0.001/$B138</f>
        <v>0.1912780579404568</v>
      </c>
      <c r="BD138">
        <f t="shared" ref="BD138:BD201" si="146">(X138-AVERAGE(X$4:X$23))*$C138*0.001/$B138</f>
        <v>3.2933660507179171E-3</v>
      </c>
      <c r="BE138">
        <f t="shared" ref="BE138:BE201" si="147">(Y138-AVERAGE(Y$4:Y$23))*$C138*0.001/$B138</f>
        <v>1.5501854679174516</v>
      </c>
      <c r="BF138">
        <f t="shared" ref="BF138:BF201" si="148">(Z138-AVERAGE(Z$4:Z$23))*$C138*0.001/$B138</f>
        <v>3.2857957554532287</v>
      </c>
      <c r="BG138">
        <f t="shared" ref="BG138:BG201" si="149">(AA138-AVERAGE(AA$4:AA$23))*$C138*0.001/$B138</f>
        <v>6.6701657947289599</v>
      </c>
      <c r="BH138">
        <f t="shared" ref="BH138:BH201" si="150">(AB138-AVERAGE(AB$4:AB$23))*$C138*0.001/$B138</f>
        <v>2.7382034164801641E-2</v>
      </c>
      <c r="BI138">
        <f t="shared" ref="BI138:BI201" si="151">(AC138-AVERAGE(AC$4:AC$23))*$C138*0.001/$B138</f>
        <v>3.2763831639745274E-3</v>
      </c>
      <c r="BJ138">
        <f t="shared" ref="BJ138:BJ201" si="152">(AD138-AVERAGE(AD$4:AD$23))*$C138*0.001/$B138</f>
        <v>5.1608345099936635E-2</v>
      </c>
      <c r="BK138">
        <f t="shared" ref="BK138:BK201" si="153">(AE138-AVERAGE(AE$4:AE$23))*$C138*0.001/$B138</f>
        <v>1.4863879391120938</v>
      </c>
      <c r="BL138">
        <f t="shared" ref="BL138:BL201" si="154">(AF138-AVERAGE(AF$4:AF$23))*$C138*0.001/$B138</f>
        <v>2.4953722166548673E-3</v>
      </c>
      <c r="BM138">
        <f t="shared" ref="BM138:BM201" si="155">(AG138-AVERAGE(AG$4:AG$23))*$C138*0.001/$B138</f>
        <v>3.2065914566570153E-2</v>
      </c>
      <c r="BN138">
        <f t="shared" ref="BN138:BN201" si="156">(AH138-AVERAGE(AH$4:AH$23))*$C138*0.001/$B138</f>
        <v>2.6754529448214234E-3</v>
      </c>
      <c r="BO138" s="34">
        <f t="shared" si="124"/>
        <v>263.54611867747934</v>
      </c>
      <c r="BP138">
        <f t="shared" si="125"/>
        <v>263546.11867747933</v>
      </c>
      <c r="BQ138">
        <f t="shared" si="123"/>
        <v>39.057534788002435</v>
      </c>
    </row>
    <row r="139" spans="1:69" x14ac:dyDescent="0.2">
      <c r="A139" t="s">
        <v>219</v>
      </c>
      <c r="B139" s="4">
        <v>0.1774</v>
      </c>
      <c r="C139" s="4">
        <v>20</v>
      </c>
      <c r="D139" s="1">
        <v>0.17929575712669807</v>
      </c>
      <c r="E139" s="1">
        <v>63.115501419481859</v>
      </c>
      <c r="F139" s="1">
        <v>47.162242628764339</v>
      </c>
      <c r="G139" s="1">
        <v>66.002122551296225</v>
      </c>
      <c r="H139" s="1">
        <v>80.154332690169952</v>
      </c>
      <c r="I139" s="1">
        <v>257.16640238174654</v>
      </c>
      <c r="J139" s="1">
        <v>78.590800364053294</v>
      </c>
      <c r="K139" s="1">
        <v>7.3587521848465107E-2</v>
      </c>
      <c r="L139" s="1">
        <v>5.147679455481744</v>
      </c>
      <c r="M139" s="1">
        <v>-2.4249567217664528E-2</v>
      </c>
      <c r="N139" s="1">
        <v>770.5552548518358</v>
      </c>
      <c r="O139" s="1">
        <v>5.7178135557666545</v>
      </c>
      <c r="P139" s="1">
        <v>1.0696756336136986</v>
      </c>
      <c r="Q139" s="1">
        <v>206.55164219991394</v>
      </c>
      <c r="R139" s="1">
        <v>3650.2663511013402</v>
      </c>
      <c r="S139" s="1">
        <v>0.6788882536376134</v>
      </c>
      <c r="T139" s="1">
        <v>1.2716897299362349</v>
      </c>
      <c r="U139" s="1">
        <v>66.029254259423908</v>
      </c>
      <c r="V139" s="1">
        <v>130.76755000996755</v>
      </c>
      <c r="W139" s="1">
        <v>2.108366989135106</v>
      </c>
      <c r="X139" s="1">
        <v>7.6881534639514928E-2</v>
      </c>
      <c r="Y139" s="1">
        <v>15.256045716721871</v>
      </c>
      <c r="Z139" s="1">
        <v>31.493987398855339</v>
      </c>
      <c r="AA139" s="1">
        <v>59.534301828174172</v>
      </c>
      <c r="AB139" s="1">
        <v>0.23580036456387854</v>
      </c>
      <c r="AC139" s="1">
        <v>3.8094758539732161E-2</v>
      </c>
      <c r="AD139" s="1">
        <v>0.31289652700192144</v>
      </c>
      <c r="AE139" s="1">
        <v>26.791914225650007</v>
      </c>
      <c r="AF139" s="1">
        <v>4.8332934056787596E-2</v>
      </c>
      <c r="AG139" s="1">
        <v>0.28718720492884819</v>
      </c>
      <c r="AH139" s="1">
        <v>4.5520663759779298E-2</v>
      </c>
      <c r="AJ139">
        <f t="shared" si="132"/>
        <v>19.087748016079633</v>
      </c>
      <c r="AK139">
        <f t="shared" si="133"/>
        <v>7108.7101784085371</v>
      </c>
      <c r="AL139">
        <f t="shared" si="134"/>
        <v>5313.7599947294657</v>
      </c>
      <c r="AM139">
        <f t="shared" si="135"/>
        <v>7437.8906962355695</v>
      </c>
      <c r="AN139">
        <f t="shared" si="136"/>
        <v>9023.6224169613542</v>
      </c>
      <c r="AO139">
        <f t="shared" si="137"/>
        <v>28974.588564217389</v>
      </c>
      <c r="AP139">
        <f t="shared" si="138"/>
        <v>8847.3648552617833</v>
      </c>
      <c r="AQ139">
        <f t="shared" si="139"/>
        <v>8.2705571523334704</v>
      </c>
      <c r="AR139">
        <f t="shared" si="140"/>
        <v>0.59464199851131683</v>
      </c>
      <c r="AS139">
        <f t="shared" si="126"/>
        <v>5.3191281948425434E-3</v>
      </c>
      <c r="AT139">
        <f t="shared" si="127"/>
        <v>84.596184717581878</v>
      </c>
      <c r="AU139">
        <f t="shared" si="128"/>
        <v>0.64035272818644429</v>
      </c>
      <c r="AV139">
        <f t="shared" si="129"/>
        <v>-0.19110430856786739</v>
      </c>
      <c r="AW139">
        <f t="shared" si="130"/>
        <v>23.25287382274481</v>
      </c>
      <c r="AX139" s="10">
        <f t="shared" si="131"/>
        <v>409.35718007108449</v>
      </c>
      <c r="AY139">
        <f t="shared" si="141"/>
        <v>7.3004842015820554E-2</v>
      </c>
      <c r="AZ139">
        <f t="shared" si="142"/>
        <v>5.9369983898185166E-2</v>
      </c>
      <c r="BA139">
        <f t="shared" si="143"/>
        <v>5.9214193041225913</v>
      </c>
      <c r="BB139">
        <f t="shared" si="144"/>
        <v>14.312580651975468</v>
      </c>
      <c r="BC139">
        <f t="shared" si="145"/>
        <v>0.23427119281900036</v>
      </c>
      <c r="BD139">
        <f t="shared" si="146"/>
        <v>4.0101979386460993E-3</v>
      </c>
      <c r="BE139">
        <f t="shared" si="147"/>
        <v>1.7090021494019649</v>
      </c>
      <c r="BF139">
        <f t="shared" si="148"/>
        <v>3.5035855820649076</v>
      </c>
      <c r="BG139">
        <f t="shared" si="149"/>
        <v>6.7038088099285575</v>
      </c>
      <c r="BH139">
        <f t="shared" si="150"/>
        <v>2.5701322551774059E-2</v>
      </c>
      <c r="BI139">
        <f t="shared" si="151"/>
        <v>1.716998670032011E-3</v>
      </c>
      <c r="BJ139">
        <f t="shared" si="152"/>
        <v>3.2919523530148757E-2</v>
      </c>
      <c r="BK139">
        <f t="shared" si="153"/>
        <v>2.9920491935711753</v>
      </c>
      <c r="BL139">
        <f t="shared" si="154"/>
        <v>3.4703554244740575E-3</v>
      </c>
      <c r="BM139">
        <f t="shared" si="155"/>
        <v>2.645914705492676E-2</v>
      </c>
      <c r="BN139">
        <f t="shared" si="156"/>
        <v>3.0321795191550018E-3</v>
      </c>
      <c r="BO139" s="34">
        <f t="shared" si="124"/>
        <v>409.35718007108449</v>
      </c>
      <c r="BP139">
        <f t="shared" si="125"/>
        <v>409357.18007108447</v>
      </c>
      <c r="BQ139">
        <f t="shared" si="123"/>
        <v>72.619963744610388</v>
      </c>
    </row>
    <row r="140" spans="1:69" x14ac:dyDescent="0.2">
      <c r="A140" t="s">
        <v>220</v>
      </c>
      <c r="B140" s="4">
        <v>0.13239999999999999</v>
      </c>
      <c r="C140" s="4">
        <v>20</v>
      </c>
      <c r="D140" s="1">
        <v>0.12778536296051898</v>
      </c>
      <c r="E140" s="1">
        <v>58.812030843287495</v>
      </c>
      <c r="F140" s="1">
        <v>41.456636442818613</v>
      </c>
      <c r="G140" s="1">
        <v>55.378900133767594</v>
      </c>
      <c r="H140" s="1">
        <v>88.497212487722962</v>
      </c>
      <c r="I140" s="1">
        <v>208.3152706379918</v>
      </c>
      <c r="J140" s="1">
        <v>66.681961647356118</v>
      </c>
      <c r="K140" s="1">
        <v>4.3225503362500105E-2</v>
      </c>
      <c r="L140" s="1">
        <v>5.6222346550383007</v>
      </c>
      <c r="M140" s="1">
        <v>1.9017670539458728E-2</v>
      </c>
      <c r="N140" s="1">
        <v>498.0413735847464</v>
      </c>
      <c r="O140" s="1">
        <v>4.784833457948281</v>
      </c>
      <c r="P140" s="1">
        <v>0.61280774580766439</v>
      </c>
      <c r="Q140" s="1">
        <v>175.83164766696387</v>
      </c>
      <c r="R140" s="1">
        <v>2407.5166484405054</v>
      </c>
      <c r="S140" s="1">
        <v>0.35142864966256315</v>
      </c>
      <c r="T140" s="1">
        <v>0.67008051801127333</v>
      </c>
      <c r="U140" s="1">
        <v>54.434123153739691</v>
      </c>
      <c r="V140" s="1">
        <v>91.492678879270628</v>
      </c>
      <c r="W140" s="1">
        <v>1.9457552564577096</v>
      </c>
      <c r="X140" s="1">
        <v>7.0563214626425841E-2</v>
      </c>
      <c r="Y140" s="1">
        <v>13.465395013497425</v>
      </c>
      <c r="Z140" s="1">
        <v>23.430931925873811</v>
      </c>
      <c r="AA140" s="1">
        <v>60.113596612114151</v>
      </c>
      <c r="AB140" s="1">
        <v>9.8199608784625983E-2</v>
      </c>
      <c r="AC140" s="1">
        <v>3.7734493224787433E-2</v>
      </c>
      <c r="AD140" s="1">
        <v>0.31405585117989171</v>
      </c>
      <c r="AE140" s="1">
        <v>13.411940190847247</v>
      </c>
      <c r="AF140" s="1">
        <v>3.3590336416137408E-2</v>
      </c>
      <c r="AG140" s="1">
        <v>0.89339641623246713</v>
      </c>
      <c r="AH140" s="1">
        <v>2.667439043148967E-2</v>
      </c>
      <c r="AJ140">
        <f t="shared" si="132"/>
        <v>17.794249355958804</v>
      </c>
      <c r="AK140">
        <f t="shared" si="133"/>
        <v>8874.7414964183336</v>
      </c>
      <c r="AL140">
        <f t="shared" si="134"/>
        <v>6257.9222004991898</v>
      </c>
      <c r="AM140">
        <f t="shared" si="135"/>
        <v>8361.1583169306468</v>
      </c>
      <c r="AN140">
        <f t="shared" si="136"/>
        <v>13350.817316616351</v>
      </c>
      <c r="AO140">
        <f t="shared" si="137"/>
        <v>31443.12217837667</v>
      </c>
      <c r="AP140">
        <f t="shared" si="138"/>
        <v>10055.481502941819</v>
      </c>
      <c r="AQ140">
        <f t="shared" si="139"/>
        <v>6.4951394947481713</v>
      </c>
      <c r="AR140">
        <f t="shared" si="140"/>
        <v>0.868433493406637</v>
      </c>
      <c r="AS140">
        <f t="shared" si="126"/>
        <v>1.3662825505343902E-2</v>
      </c>
      <c r="AT140">
        <f t="shared" si="127"/>
        <v>72.183425555568263</v>
      </c>
      <c r="AU140">
        <f t="shared" si="128"/>
        <v>0.71706172223495279</v>
      </c>
      <c r="AV140">
        <f t="shared" si="129"/>
        <v>-0.32506995540831091</v>
      </c>
      <c r="AW140">
        <f t="shared" si="130"/>
        <v>26.515558349667135</v>
      </c>
      <c r="AX140" s="10">
        <f t="shared" si="131"/>
        <v>360.76261096218803</v>
      </c>
      <c r="AY140">
        <f t="shared" si="141"/>
        <v>4.8352468988712712E-2</v>
      </c>
      <c r="AZ140">
        <f t="shared" si="142"/>
        <v>-1.1328920656806509E-2</v>
      </c>
      <c r="BA140">
        <f t="shared" si="143"/>
        <v>6.1824559096500256</v>
      </c>
      <c r="BB140">
        <f t="shared" si="144"/>
        <v>13.244368467118653</v>
      </c>
      <c r="BC140">
        <f t="shared" si="145"/>
        <v>0.28933138181678802</v>
      </c>
      <c r="BD140">
        <f t="shared" si="146"/>
        <v>4.418751616722328E-3</v>
      </c>
      <c r="BE140">
        <f t="shared" si="147"/>
        <v>2.0193653114759793</v>
      </c>
      <c r="BF140">
        <f t="shared" si="148"/>
        <v>3.476397075518761</v>
      </c>
      <c r="BG140">
        <f t="shared" si="149"/>
        <v>9.0698004422970229</v>
      </c>
      <c r="BH140">
        <f t="shared" si="150"/>
        <v>1.3651053663894769E-2</v>
      </c>
      <c r="BI140">
        <f t="shared" si="151"/>
        <v>2.2461499831177047E-3</v>
      </c>
      <c r="BJ140">
        <f t="shared" si="152"/>
        <v>4.4283307838427467E-2</v>
      </c>
      <c r="BK140">
        <f t="shared" si="153"/>
        <v>1.9878402284250092</v>
      </c>
      <c r="BL140">
        <f t="shared" si="154"/>
        <v>2.4228783949297129E-3</v>
      </c>
      <c r="BM140">
        <f t="shared" si="155"/>
        <v>0.12702444798803916</v>
      </c>
      <c r="BN140">
        <f t="shared" si="156"/>
        <v>1.2158850463165015E-3</v>
      </c>
      <c r="BO140" s="34">
        <f t="shared" si="124"/>
        <v>360.76261096218803</v>
      </c>
      <c r="BP140">
        <f t="shared" si="125"/>
        <v>360762.61096218805</v>
      </c>
      <c r="BQ140">
        <f t="shared" si="123"/>
        <v>47.764969691393695</v>
      </c>
    </row>
    <row r="141" spans="1:69" x14ac:dyDescent="0.2">
      <c r="A141" t="s">
        <v>221</v>
      </c>
      <c r="B141" s="4">
        <v>0.1527</v>
      </c>
      <c r="C141" s="4">
        <v>20</v>
      </c>
      <c r="D141" s="1">
        <v>0.14705368610638</v>
      </c>
      <c r="E141" s="1">
        <v>65.221298798103064</v>
      </c>
      <c r="F141" s="1">
        <v>46.79567691733763</v>
      </c>
      <c r="G141" s="1">
        <v>57.544728892430207</v>
      </c>
      <c r="H141" s="1">
        <v>98.400102698868793</v>
      </c>
      <c r="I141" s="1">
        <v>248.58551760770743</v>
      </c>
      <c r="J141" s="1">
        <v>63.888356848955233</v>
      </c>
      <c r="K141" s="1">
        <v>4.4397635293280745E-2</v>
      </c>
      <c r="L141" s="1">
        <v>5.8541564701291469</v>
      </c>
      <c r="M141" s="1">
        <v>-2.4685297007793958E-2</v>
      </c>
      <c r="N141" s="1">
        <v>453.91698576412256</v>
      </c>
      <c r="O141" s="1">
        <v>4.3658644306007357</v>
      </c>
      <c r="P141" s="1">
        <v>0.33547370965050954</v>
      </c>
      <c r="Q141" s="1">
        <v>207.76438625265644</v>
      </c>
      <c r="R141" s="1">
        <v>2531.2428401295565</v>
      </c>
      <c r="S141" s="1">
        <v>0.33745591818802412</v>
      </c>
      <c r="T141" s="1">
        <v>0.83717419390328196</v>
      </c>
      <c r="U141" s="1">
        <v>55.197676502232568</v>
      </c>
      <c r="V141" s="1">
        <v>104.06614046410529</v>
      </c>
      <c r="W141" s="1">
        <v>1.9806766673526632</v>
      </c>
      <c r="X141" s="1">
        <v>6.7756329476353211E-2</v>
      </c>
      <c r="Y141" s="1">
        <v>14.609813399241403</v>
      </c>
      <c r="Z141" s="1">
        <v>24.351903859638593</v>
      </c>
      <c r="AA141" s="1">
        <v>66.517495153876936</v>
      </c>
      <c r="AB141" s="1">
        <v>0.11058436619508416</v>
      </c>
      <c r="AC141" s="1">
        <v>3.7484289304014762E-2</v>
      </c>
      <c r="AD141" s="1">
        <v>0.50396096737642571</v>
      </c>
      <c r="AE141" s="1">
        <v>14.845988352081738</v>
      </c>
      <c r="AF141" s="1">
        <v>4.1092677688161508E-2</v>
      </c>
      <c r="AG141" s="1">
        <v>0.39918301316182664</v>
      </c>
      <c r="AH141" s="1">
        <v>3.5728097086940851E-2</v>
      </c>
      <c r="AJ141">
        <f t="shared" si="132"/>
        <v>17.952358072339003</v>
      </c>
      <c r="AK141">
        <f t="shared" si="133"/>
        <v>8534.3885607210104</v>
      </c>
      <c r="AL141">
        <f t="shared" si="134"/>
        <v>6125.2764167418009</v>
      </c>
      <c r="AM141">
        <f t="shared" si="135"/>
        <v>7533.2936236730175</v>
      </c>
      <c r="AN141">
        <f t="shared" si="136"/>
        <v>12872.992907288286</v>
      </c>
      <c r="AO141">
        <f t="shared" si="137"/>
        <v>32537.48733340788</v>
      </c>
      <c r="AP141">
        <f t="shared" si="138"/>
        <v>8352.8071710640397</v>
      </c>
      <c r="AQ141">
        <f t="shared" si="139"/>
        <v>5.7851938946972536</v>
      </c>
      <c r="AR141">
        <f t="shared" si="140"/>
        <v>0.78335973037888462</v>
      </c>
      <c r="AS141">
        <f t="shared" si="126"/>
        <v>6.1224541320398073E-3</v>
      </c>
      <c r="AT141">
        <f t="shared" si="127"/>
        <v>56.808106006187032</v>
      </c>
      <c r="AU141">
        <f t="shared" si="128"/>
        <v>0.56686045498989412</v>
      </c>
      <c r="AV141">
        <f t="shared" si="129"/>
        <v>-0.31817906233924992</v>
      </c>
      <c r="AW141">
        <f t="shared" si="130"/>
        <v>27.172984264635097</v>
      </c>
      <c r="AX141" s="10">
        <f t="shared" si="131"/>
        <v>329.00781614390769</v>
      </c>
      <c r="AY141">
        <f t="shared" si="141"/>
        <v>4.0094382872395425E-2</v>
      </c>
      <c r="AZ141">
        <f t="shared" si="142"/>
        <v>1.2062373430772698E-2</v>
      </c>
      <c r="BA141">
        <f t="shared" si="143"/>
        <v>5.4605646981501028</v>
      </c>
      <c r="BB141">
        <f t="shared" si="144"/>
        <v>13.130475551690916</v>
      </c>
      <c r="BC141">
        <f t="shared" si="145"/>
        <v>0.25544140910570928</v>
      </c>
      <c r="BD141">
        <f t="shared" si="146"/>
        <v>3.4636870402919694E-3</v>
      </c>
      <c r="BE141">
        <f t="shared" si="147"/>
        <v>1.900801145738698</v>
      </c>
      <c r="BF141">
        <f t="shared" si="148"/>
        <v>3.1348684444923354</v>
      </c>
      <c r="BG141">
        <f t="shared" si="149"/>
        <v>8.7028130281295422</v>
      </c>
      <c r="BH141">
        <f t="shared" si="150"/>
        <v>1.3458380178839754E-2</v>
      </c>
      <c r="BI141">
        <f t="shared" si="151"/>
        <v>1.914775241318472E-3</v>
      </c>
      <c r="BJ141">
        <f t="shared" si="152"/>
        <v>6.3269235636794208E-2</v>
      </c>
      <c r="BK141">
        <f t="shared" si="153"/>
        <v>1.9114015027384483</v>
      </c>
      <c r="BL141">
        <f t="shared" si="154"/>
        <v>3.0834048783836016E-3</v>
      </c>
      <c r="BM141">
        <f t="shared" si="155"/>
        <v>4.5407785541608223E-2</v>
      </c>
      <c r="BN141">
        <f t="shared" si="156"/>
        <v>2.2400609904474683E-3</v>
      </c>
      <c r="BO141" s="34">
        <f t="shared" si="124"/>
        <v>329.00781614390769</v>
      </c>
      <c r="BP141">
        <f t="shared" si="125"/>
        <v>329007.81614390766</v>
      </c>
      <c r="BQ141">
        <f t="shared" si="123"/>
        <v>50.239493525174701</v>
      </c>
    </row>
    <row r="142" spans="1:69" x14ac:dyDescent="0.2">
      <c r="A142" t="s">
        <v>222</v>
      </c>
      <c r="B142" s="4">
        <v>0.127</v>
      </c>
      <c r="C142" s="4">
        <v>20</v>
      </c>
      <c r="D142" s="1">
        <v>0.12814489945251628</v>
      </c>
      <c r="E142" s="1">
        <v>54.189342899578413</v>
      </c>
      <c r="F142" s="1">
        <v>41.025364133637588</v>
      </c>
      <c r="G142" s="1">
        <v>46.147012775945534</v>
      </c>
      <c r="H142" s="1">
        <v>89.414453639622607</v>
      </c>
      <c r="I142" s="1">
        <v>219.04399639802637</v>
      </c>
      <c r="J142" s="1">
        <v>60.341675293736166</v>
      </c>
      <c r="K142" s="1">
        <v>2.68730946934632E-2</v>
      </c>
      <c r="L142" s="1">
        <v>4.4671678348549948</v>
      </c>
      <c r="M142" s="1">
        <v>7.6144820070768476E-2</v>
      </c>
      <c r="N142" s="1">
        <v>332.4903029014277</v>
      </c>
      <c r="O142" s="1">
        <v>3.6439725090503714</v>
      </c>
      <c r="P142" s="1">
        <v>2.8480584680620304</v>
      </c>
      <c r="Q142" s="1">
        <v>172.34444850368573</v>
      </c>
      <c r="R142" s="1">
        <v>1866.4745167077717</v>
      </c>
      <c r="S142" s="1">
        <v>0.20744865682273297</v>
      </c>
      <c r="T142" s="1">
        <v>0.72301317621963967</v>
      </c>
      <c r="U142" s="1">
        <v>52.962210939335208</v>
      </c>
      <c r="V142" s="1">
        <v>93.399572000418104</v>
      </c>
      <c r="W142" s="1">
        <v>1.5584292038564798</v>
      </c>
      <c r="X142" s="1">
        <v>6.6694922662312486E-2</v>
      </c>
      <c r="Y142" s="1">
        <v>11.731823459798152</v>
      </c>
      <c r="Z142" s="1">
        <v>23.277241489303591</v>
      </c>
      <c r="AA142" s="1">
        <v>56.25512413968093</v>
      </c>
      <c r="AB142" s="1">
        <v>0.17400771204870158</v>
      </c>
      <c r="AC142" s="1">
        <v>3.5907567112148459E-2</v>
      </c>
      <c r="AD142" s="1">
        <v>0.20761445485136359</v>
      </c>
      <c r="AE142" s="1">
        <v>8.9071843088727096</v>
      </c>
      <c r="AF142" s="1">
        <v>3.1353193697958991E-2</v>
      </c>
      <c r="AG142" s="1">
        <v>0.6163728646973865</v>
      </c>
      <c r="AH142" s="1">
        <v>2.7662287127690362E-2</v>
      </c>
      <c r="AJ142">
        <f t="shared" si="132"/>
        <v>18.607475154085762</v>
      </c>
      <c r="AK142">
        <f t="shared" si="133"/>
        <v>8524.110356311854</v>
      </c>
      <c r="AL142">
        <f t="shared" si="134"/>
        <v>6456.0901823816703</v>
      </c>
      <c r="AM142">
        <f t="shared" si="135"/>
        <v>7262.8316063399707</v>
      </c>
      <c r="AN142">
        <f t="shared" si="136"/>
        <v>14062.93728943305</v>
      </c>
      <c r="AO142">
        <f t="shared" si="137"/>
        <v>34469.636941872144</v>
      </c>
      <c r="AP142">
        <f t="shared" si="138"/>
        <v>9484.5671174574618</v>
      </c>
      <c r="AQ142">
        <f t="shared" si="139"/>
        <v>4.1961283127867697</v>
      </c>
      <c r="AR142">
        <f t="shared" si="140"/>
        <v>0.72345872538088674</v>
      </c>
      <c r="AS142">
        <f t="shared" si="126"/>
        <v>2.3240166043572656E-2</v>
      </c>
      <c r="AT142">
        <f t="shared" si="127"/>
        <v>49.181607321975299</v>
      </c>
      <c r="AU142">
        <f t="shared" si="128"/>
        <v>0.56788781925944531</v>
      </c>
      <c r="AV142">
        <f t="shared" si="129"/>
        <v>1.3116160228558766E-2</v>
      </c>
      <c r="AW142">
        <f t="shared" si="130"/>
        <v>27.093826316774528</v>
      </c>
      <c r="AX142" s="10">
        <f t="shared" si="131"/>
        <v>290.89863824203951</v>
      </c>
      <c r="AY142">
        <f t="shared" si="141"/>
        <v>2.7734386120542975E-2</v>
      </c>
      <c r="AZ142">
        <f t="shared" si="142"/>
        <v>-3.4747711086130289E-3</v>
      </c>
      <c r="BA142">
        <f t="shared" si="143"/>
        <v>6.2135347885793193</v>
      </c>
      <c r="BB142">
        <f t="shared" si="144"/>
        <v>14.107812972200467</v>
      </c>
      <c r="BC142">
        <f t="shared" si="145"/>
        <v>0.24063743228754439</v>
      </c>
      <c r="BD142">
        <f t="shared" si="146"/>
        <v>3.9974557068643236E-3</v>
      </c>
      <c r="BE142">
        <f t="shared" si="147"/>
        <v>1.8322246942160172</v>
      </c>
      <c r="BF142">
        <f t="shared" si="148"/>
        <v>3.6000091658840909</v>
      </c>
      <c r="BG142">
        <f t="shared" si="149"/>
        <v>8.8478120402477245</v>
      </c>
      <c r="BH142">
        <f t="shared" si="150"/>
        <v>2.6169776144733693E-2</v>
      </c>
      <c r="BI142">
        <f t="shared" si="151"/>
        <v>2.0539506733228711E-3</v>
      </c>
      <c r="BJ142">
        <f t="shared" si="152"/>
        <v>2.9403795521553013E-2</v>
      </c>
      <c r="BK142">
        <f t="shared" si="153"/>
        <v>1.3629521937321298</v>
      </c>
      <c r="BL142">
        <f t="shared" si="154"/>
        <v>2.1735924813002017E-3</v>
      </c>
      <c r="BM142">
        <f t="shared" si="155"/>
        <v>8.8799731361533657E-2</v>
      </c>
      <c r="BN142">
        <f t="shared" si="156"/>
        <v>1.4231583783962099E-3</v>
      </c>
      <c r="BO142" s="34">
        <f t="shared" si="124"/>
        <v>290.89863824203951</v>
      </c>
      <c r="BP142">
        <f t="shared" si="125"/>
        <v>290898.63824203954</v>
      </c>
      <c r="BQ142">
        <f t="shared" si="123"/>
        <v>36.944127056739021</v>
      </c>
    </row>
    <row r="143" spans="1:69" x14ac:dyDescent="0.2">
      <c r="A143" t="s">
        <v>223</v>
      </c>
      <c r="B143" s="4">
        <v>0.14430000000000001</v>
      </c>
      <c r="C143" s="4">
        <v>20</v>
      </c>
      <c r="D143" s="1">
        <v>0.12703151182840791</v>
      </c>
      <c r="E143" s="1">
        <v>64.256429433906249</v>
      </c>
      <c r="F143" s="1">
        <v>45.494210262327407</v>
      </c>
      <c r="G143" s="1">
        <v>54.016720978388605</v>
      </c>
      <c r="H143" s="1">
        <v>99.889537481287576</v>
      </c>
      <c r="I143" s="1">
        <v>234.34003699311916</v>
      </c>
      <c r="J143" s="1">
        <v>68.118227208838974</v>
      </c>
      <c r="K143" s="1">
        <v>8.2130184647491292E-2</v>
      </c>
      <c r="L143" s="1">
        <v>4.4801317273152224</v>
      </c>
      <c r="M143" s="1">
        <v>3.4698978304728956E-2</v>
      </c>
      <c r="N143" s="1">
        <v>904.56605011088755</v>
      </c>
      <c r="O143" s="1">
        <v>6.6820359347672591</v>
      </c>
      <c r="P143" s="1">
        <v>1.6578984894289912</v>
      </c>
      <c r="Q143" s="1">
        <v>225.81934439917438</v>
      </c>
      <c r="R143" s="1">
        <v>3680.4674107406236</v>
      </c>
      <c r="S143" s="1">
        <v>0.65001770020789895</v>
      </c>
      <c r="T143" s="1">
        <v>1.0037736619882389</v>
      </c>
      <c r="U143" s="1">
        <v>66.489642657777921</v>
      </c>
      <c r="V143" s="1">
        <v>106.95977690374114</v>
      </c>
      <c r="W143" s="1">
        <v>1.9538534303925057</v>
      </c>
      <c r="X143" s="1">
        <v>7.6244068446529187E-2</v>
      </c>
      <c r="Y143" s="1">
        <v>15.829884500124169</v>
      </c>
      <c r="Z143" s="1">
        <v>26.258801403984048</v>
      </c>
      <c r="AA143" s="1">
        <v>64.913888823472561</v>
      </c>
      <c r="AB143" s="1">
        <v>0.13487175320449304</v>
      </c>
      <c r="AC143" s="1">
        <v>4.6880814171118231E-2</v>
      </c>
      <c r="AD143" s="1">
        <v>0.42079515532941802</v>
      </c>
      <c r="AE143" s="1">
        <v>30.266742729353261</v>
      </c>
      <c r="AF143" s="1">
        <v>3.8607350409384067E-2</v>
      </c>
      <c r="AG143" s="1">
        <v>0.54926959323091729</v>
      </c>
      <c r="AH143" s="1">
        <v>4.2775613081320579E-2</v>
      </c>
      <c r="AJ143">
        <f t="shared" si="132"/>
        <v>16.222325655486653</v>
      </c>
      <c r="AK143">
        <f t="shared" si="133"/>
        <v>8897.4618568133192</v>
      </c>
      <c r="AL143">
        <f t="shared" si="134"/>
        <v>6301.4579053102452</v>
      </c>
      <c r="AM143">
        <f t="shared" si="135"/>
        <v>7482.8397647542461</v>
      </c>
      <c r="AN143">
        <f t="shared" si="136"/>
        <v>13828.792187049872</v>
      </c>
      <c r="AO143">
        <f t="shared" si="137"/>
        <v>32457.135852526804</v>
      </c>
      <c r="AP143">
        <f t="shared" si="138"/>
        <v>9425.3018864806218</v>
      </c>
      <c r="AQ143">
        <f t="shared" si="139"/>
        <v>11.351698508693564</v>
      </c>
      <c r="AR143">
        <f t="shared" si="140"/>
        <v>0.6385206928106526</v>
      </c>
      <c r="AS143">
        <f t="shared" si="126"/>
        <v>1.4709523577359227E-2</v>
      </c>
      <c r="AT143">
        <f t="shared" si="127"/>
        <v>122.57504555842036</v>
      </c>
      <c r="AU143">
        <f t="shared" si="128"/>
        <v>0.92088026029305148</v>
      </c>
      <c r="AV143">
        <f t="shared" si="129"/>
        <v>-0.15341266267244505</v>
      </c>
      <c r="AW143">
        <f t="shared" si="130"/>
        <v>31.257199307970463</v>
      </c>
      <c r="AX143" s="10">
        <f t="shared" si="131"/>
        <v>507.44272305887768</v>
      </c>
      <c r="AY143">
        <f t="shared" si="141"/>
        <v>8.5749465731200805E-2</v>
      </c>
      <c r="AZ143">
        <f t="shared" si="142"/>
        <v>3.5855258382384826E-2</v>
      </c>
      <c r="BA143">
        <f t="shared" si="143"/>
        <v>7.3435034824561862</v>
      </c>
      <c r="BB143">
        <f t="shared" si="144"/>
        <v>14.295885970449893</v>
      </c>
      <c r="BC143">
        <f t="shared" si="145"/>
        <v>0.26659347492195878</v>
      </c>
      <c r="BD143">
        <f t="shared" si="146"/>
        <v>4.8417171895779841E-3</v>
      </c>
      <c r="BE143">
        <f t="shared" si="147"/>
        <v>2.1805527163683611</v>
      </c>
      <c r="BF143">
        <f t="shared" si="148"/>
        <v>3.5816518528128105</v>
      </c>
      <c r="BG143">
        <f t="shared" si="149"/>
        <v>8.9871616270775725</v>
      </c>
      <c r="BH143">
        <f t="shared" si="150"/>
        <v>1.760805539498966E-2</v>
      </c>
      <c r="BI143">
        <f t="shared" si="151"/>
        <v>3.3285978980693008E-3</v>
      </c>
      <c r="BJ143">
        <f t="shared" si="152"/>
        <v>5.5425474988207345E-2</v>
      </c>
      <c r="BK143">
        <f t="shared" si="153"/>
        <v>4.1599868122910015</v>
      </c>
      <c r="BL143">
        <f t="shared" si="154"/>
        <v>2.9184295173501533E-3</v>
      </c>
      <c r="BM143">
        <f t="shared" si="155"/>
        <v>6.8853086996433735E-2</v>
      </c>
      <c r="BN143">
        <f t="shared" si="156"/>
        <v>3.3472462448296807E-3</v>
      </c>
      <c r="BO143" s="34">
        <f t="shared" si="124"/>
        <v>507.44272305887768</v>
      </c>
      <c r="BP143">
        <f t="shared" si="125"/>
        <v>507442.72305887769</v>
      </c>
      <c r="BQ143">
        <f t="shared" si="123"/>
        <v>73.223984937396054</v>
      </c>
    </row>
    <row r="144" spans="1:69" x14ac:dyDescent="0.2">
      <c r="A144" t="s">
        <v>224</v>
      </c>
      <c r="B144" s="4">
        <v>0.1313</v>
      </c>
      <c r="C144" s="4">
        <v>20</v>
      </c>
      <c r="D144" s="1">
        <v>0.11300770042707357</v>
      </c>
      <c r="E144" s="1">
        <v>58.001453780494785</v>
      </c>
      <c r="F144" s="1">
        <v>40.142712581403515</v>
      </c>
      <c r="G144" s="1">
        <v>53.171237602589855</v>
      </c>
      <c r="H144" s="1">
        <v>89.715404623100767</v>
      </c>
      <c r="I144" s="1">
        <v>216.19302999477432</v>
      </c>
      <c r="J144" s="1">
        <v>66.822893161730718</v>
      </c>
      <c r="K144" s="1">
        <v>3.2427235600312548E-2</v>
      </c>
      <c r="L144" s="1">
        <v>4.156838810853734</v>
      </c>
      <c r="M144" s="1">
        <v>1.8209862391388394E-2</v>
      </c>
      <c r="N144" s="1">
        <v>327.08292778365404</v>
      </c>
      <c r="O144" s="1">
        <v>4.291944410017364</v>
      </c>
      <c r="P144" s="1">
        <v>0.66429915426617214</v>
      </c>
      <c r="Q144" s="1">
        <v>194.22193123239919</v>
      </c>
      <c r="R144" s="1">
        <v>2224.8673023579991</v>
      </c>
      <c r="S144" s="1">
        <v>0.23376048746350897</v>
      </c>
      <c r="T144" s="1">
        <v>0.81540885332442303</v>
      </c>
      <c r="U144" s="1">
        <v>53.607484963858177</v>
      </c>
      <c r="V144" s="1">
        <v>93.923248287141774</v>
      </c>
      <c r="W144" s="1">
        <v>1.5809492369924549</v>
      </c>
      <c r="X144" s="1">
        <v>7.7120415609019236E-2</v>
      </c>
      <c r="Y144" s="1">
        <v>11.313014884256308</v>
      </c>
      <c r="Z144" s="1">
        <v>24.229210245956612</v>
      </c>
      <c r="AA144" s="1">
        <v>56.917939310721948</v>
      </c>
      <c r="AB144" s="1">
        <v>8.1259216031807122E-2</v>
      </c>
      <c r="AC144" s="1">
        <v>3.1802760755580479E-2</v>
      </c>
      <c r="AD144" s="1">
        <v>0.37267517756563784</v>
      </c>
      <c r="AE144" s="1">
        <v>10.596905580956555</v>
      </c>
      <c r="AF144" s="1">
        <v>3.0737158481766808E-2</v>
      </c>
      <c r="AG144" s="1">
        <v>0.28448352860245307</v>
      </c>
      <c r="AH144" s="1">
        <v>3.3562000606986567E-2</v>
      </c>
      <c r="AJ144">
        <f t="shared" si="132"/>
        <v>15.692348545773324</v>
      </c>
      <c r="AK144">
        <f t="shared" si="133"/>
        <v>8825.6224894892075</v>
      </c>
      <c r="AL144">
        <f t="shared" si="134"/>
        <v>6110.2088508590305</v>
      </c>
      <c r="AM144">
        <f t="shared" si="135"/>
        <v>8094.9284884848648</v>
      </c>
      <c r="AN144">
        <f t="shared" si="136"/>
        <v>13648.225860072815</v>
      </c>
      <c r="AO144">
        <f t="shared" si="137"/>
        <v>32906.508480980359</v>
      </c>
      <c r="AP144">
        <f t="shared" si="138"/>
        <v>10161.191022673183</v>
      </c>
      <c r="AQ144">
        <f t="shared" si="139"/>
        <v>4.9047304939901499</v>
      </c>
      <c r="AR144">
        <f t="shared" si="140"/>
        <v>0.65249564084803824</v>
      </c>
      <c r="AS144">
        <f t="shared" si="126"/>
        <v>1.3654241690374146E-2</v>
      </c>
      <c r="AT144">
        <f t="shared" si="127"/>
        <v>46.747270582904719</v>
      </c>
      <c r="AU144">
        <f t="shared" si="128"/>
        <v>0.64799079257646153</v>
      </c>
      <c r="AV144">
        <f t="shared" si="129"/>
        <v>-0.31994999182703887</v>
      </c>
      <c r="AW144">
        <f t="shared" si="130"/>
        <v>29.538961133317855</v>
      </c>
      <c r="AX144" s="10">
        <f t="shared" si="131"/>
        <v>335.96331126994335</v>
      </c>
      <c r="AY144">
        <f t="shared" si="141"/>
        <v>3.0833995812067614E-2</v>
      </c>
      <c r="AZ144">
        <f t="shared" si="142"/>
        <v>1.0713005417378617E-2</v>
      </c>
      <c r="BA144">
        <f t="shared" si="143"/>
        <v>6.1083351000764132</v>
      </c>
      <c r="BB144">
        <f t="shared" si="144"/>
        <v>13.725558059435892</v>
      </c>
      <c r="BC144">
        <f t="shared" si="145"/>
        <v>0.23618701114423182</v>
      </c>
      <c r="BD144">
        <f t="shared" si="146"/>
        <v>5.4545828918956905E-3</v>
      </c>
      <c r="BE144">
        <f t="shared" si="147"/>
        <v>1.7084262349931252</v>
      </c>
      <c r="BF144">
        <f t="shared" si="148"/>
        <v>3.6271175872074632</v>
      </c>
      <c r="BG144">
        <f t="shared" si="149"/>
        <v>8.6590131952192042</v>
      </c>
      <c r="BH144">
        <f t="shared" si="150"/>
        <v>1.1185008758897866E-2</v>
      </c>
      <c r="BI144">
        <f t="shared" si="151"/>
        <v>1.3614288528609676E-3</v>
      </c>
      <c r="BJ144">
        <f t="shared" si="152"/>
        <v>5.3583370034445674E-2</v>
      </c>
      <c r="BK144">
        <f t="shared" si="153"/>
        <v>1.5756995738435444</v>
      </c>
      <c r="BL144">
        <f t="shared" si="154"/>
        <v>2.0085722833304035E-3</v>
      </c>
      <c r="BM144">
        <f t="shared" si="155"/>
        <v>3.5337236565240703E-2</v>
      </c>
      <c r="BN144">
        <f t="shared" si="156"/>
        <v>2.2752123658967456E-3</v>
      </c>
      <c r="BO144" s="34">
        <f t="shared" si="124"/>
        <v>335.96331126994335</v>
      </c>
      <c r="BP144">
        <f t="shared" si="125"/>
        <v>335963.31126994337</v>
      </c>
      <c r="BQ144">
        <f t="shared" si="123"/>
        <v>44.111982769743562</v>
      </c>
    </row>
    <row r="145" spans="1:69" x14ac:dyDescent="0.2">
      <c r="A145" t="s">
        <v>225</v>
      </c>
      <c r="B145" s="4">
        <v>0.156</v>
      </c>
      <c r="C145" s="4">
        <v>20</v>
      </c>
      <c r="D145" s="1">
        <v>0.14686350182316502</v>
      </c>
      <c r="E145" s="1">
        <v>61.657991069926112</v>
      </c>
      <c r="F145" s="1">
        <v>48.762169954230075</v>
      </c>
      <c r="G145" s="1">
        <v>51.237273075691832</v>
      </c>
      <c r="H145" s="1">
        <v>110.44302673203713</v>
      </c>
      <c r="I145" s="1">
        <v>245.20373450254215</v>
      </c>
      <c r="J145" s="1">
        <v>75.160681548614718</v>
      </c>
      <c r="K145" s="1">
        <v>7.7972779077617474E-2</v>
      </c>
      <c r="L145" s="1">
        <v>5.9548772235876175</v>
      </c>
      <c r="M145" s="1">
        <v>9.396565069253679E-2</v>
      </c>
      <c r="N145" s="1">
        <v>772.21673862821422</v>
      </c>
      <c r="O145" s="1">
        <v>6.5278463024312989</v>
      </c>
      <c r="P145" s="1">
        <v>10.455213444855051</v>
      </c>
      <c r="Q145" s="1">
        <v>222.61752494132404</v>
      </c>
      <c r="R145" s="1">
        <v>3699.8826416930438</v>
      </c>
      <c r="S145" s="1">
        <v>0.58286710134091679</v>
      </c>
      <c r="T145" s="1">
        <v>0.81526809116888554</v>
      </c>
      <c r="U145" s="1">
        <v>67.35912226968864</v>
      </c>
      <c r="V145" s="1">
        <v>114.96953296814026</v>
      </c>
      <c r="W145" s="1">
        <v>2.3316543577603093</v>
      </c>
      <c r="X145" s="1">
        <v>7.2525593461141527E-2</v>
      </c>
      <c r="Y145" s="1">
        <v>15.897811044425346</v>
      </c>
      <c r="Z145" s="1">
        <v>30.353250378947234</v>
      </c>
      <c r="AA145" s="1">
        <v>71.06931536370341</v>
      </c>
      <c r="AB145" s="1">
        <v>0.19656951624324362</v>
      </c>
      <c r="AC145" s="1">
        <v>4.1211413853354528E-2</v>
      </c>
      <c r="AD145" s="1">
        <v>0.22690981491589146</v>
      </c>
      <c r="AE145" s="1">
        <v>31.843619045922928</v>
      </c>
      <c r="AF145" s="1">
        <v>4.5633243839988707E-2</v>
      </c>
      <c r="AG145" s="1">
        <v>38.722417006222969</v>
      </c>
      <c r="AH145" s="1">
        <v>3.9557138308213537E-2</v>
      </c>
      <c r="AJ145">
        <f t="shared" si="132"/>
        <v>17.548214051165807</v>
      </c>
      <c r="AK145">
        <f t="shared" si="133"/>
        <v>7897.0190939651247</v>
      </c>
      <c r="AL145">
        <f t="shared" si="134"/>
        <v>6247.8177536815501</v>
      </c>
      <c r="AM145">
        <f t="shared" si="135"/>
        <v>6565.2873076929636</v>
      </c>
      <c r="AN145">
        <f t="shared" si="136"/>
        <v>14144.644215424922</v>
      </c>
      <c r="AO145">
        <f t="shared" si="137"/>
        <v>31415.6323955646</v>
      </c>
      <c r="AP145">
        <f t="shared" si="138"/>
        <v>9621.2830065042872</v>
      </c>
      <c r="AQ145">
        <f t="shared" si="139"/>
        <v>9.9673204064551619</v>
      </c>
      <c r="AR145">
        <f t="shared" si="140"/>
        <v>0.77970157626939152</v>
      </c>
      <c r="AS145">
        <f t="shared" si="126"/>
        <v>2.1204600640827524E-2</v>
      </c>
      <c r="AT145">
        <f t="shared" si="127"/>
        <v>96.414056695042262</v>
      </c>
      <c r="AU145">
        <f t="shared" si="128"/>
        <v>0.83204633918953907</v>
      </c>
      <c r="AV145">
        <f t="shared" si="129"/>
        <v>0.98595417874927793</v>
      </c>
      <c r="AW145">
        <f t="shared" si="130"/>
        <v>28.502419685789306</v>
      </c>
      <c r="AX145" s="10">
        <f t="shared" si="131"/>
        <v>471.87365100284916</v>
      </c>
      <c r="AY145">
        <f t="shared" si="141"/>
        <v>7.0709204664568162E-2</v>
      </c>
      <c r="AZ145">
        <f t="shared" si="142"/>
        <v>8.9987331294298888E-3</v>
      </c>
      <c r="BA145">
        <f t="shared" si="143"/>
        <v>6.9042124663887314</v>
      </c>
      <c r="BB145">
        <f t="shared" si="144"/>
        <v>14.250586325794243</v>
      </c>
      <c r="BC145">
        <f t="shared" si="145"/>
        <v>0.2950349806320175</v>
      </c>
      <c r="BD145">
        <f t="shared" si="146"/>
        <v>4.001860838130449E-3</v>
      </c>
      <c r="BE145">
        <f t="shared" si="147"/>
        <v>2.025719793961398</v>
      </c>
      <c r="BF145">
        <f t="shared" si="148"/>
        <v>3.8379573196163612</v>
      </c>
      <c r="BG145">
        <f t="shared" si="149"/>
        <v>9.1022817537942995</v>
      </c>
      <c r="BH145">
        <f t="shared" si="150"/>
        <v>2.4197420860718074E-2</v>
      </c>
      <c r="BI145">
        <f t="shared" si="151"/>
        <v>2.3521068611290132E-3</v>
      </c>
      <c r="BJ145">
        <f t="shared" si="152"/>
        <v>2.6411469439280705E-2</v>
      </c>
      <c r="BK145">
        <f t="shared" si="153"/>
        <v>4.0501514316986214</v>
      </c>
      <c r="BL145">
        <f t="shared" si="154"/>
        <v>3.6003028715751281E-3</v>
      </c>
      <c r="BM145">
        <f t="shared" si="155"/>
        <v>4.9576823635476055</v>
      </c>
      <c r="BN145">
        <f t="shared" si="156"/>
        <v>2.6835778055562956E-3</v>
      </c>
      <c r="BO145" s="34">
        <f t="shared" si="124"/>
        <v>471.87365100284916</v>
      </c>
      <c r="BP145">
        <f t="shared" si="125"/>
        <v>471873.65100284916</v>
      </c>
      <c r="BQ145">
        <f t="shared" si="123"/>
        <v>73.612289556444466</v>
      </c>
    </row>
    <row r="146" spans="1:69" x14ac:dyDescent="0.2">
      <c r="A146" t="s">
        <v>226</v>
      </c>
      <c r="B146" s="4">
        <v>0.13059999999999999</v>
      </c>
      <c r="C146" s="4">
        <v>20</v>
      </c>
      <c r="D146" s="1">
        <v>0.13126972339276385</v>
      </c>
      <c r="E146" s="1">
        <v>31.547131699721515</v>
      </c>
      <c r="F146" s="1">
        <v>27.600514925236979</v>
      </c>
      <c r="G146" s="1">
        <v>55.167743232026254</v>
      </c>
      <c r="H146" s="1">
        <v>59.125021578819656</v>
      </c>
      <c r="I146" s="1">
        <v>166.75533261755388</v>
      </c>
      <c r="J146" s="1">
        <v>83.64819554942936</v>
      </c>
      <c r="K146" s="1">
        <v>7.5987717721461748E-2</v>
      </c>
      <c r="L146" s="1">
        <v>2.6343275065383147</v>
      </c>
      <c r="M146" s="1">
        <v>0.17371491202747821</v>
      </c>
      <c r="N146" s="1">
        <v>710.76446297994846</v>
      </c>
      <c r="O146" s="1">
        <v>6.2047967044301213</v>
      </c>
      <c r="P146" s="1">
        <v>0.67022754255310002</v>
      </c>
      <c r="Q146" s="1">
        <v>167.39656315369356</v>
      </c>
      <c r="R146" s="1">
        <v>3344.4918267330991</v>
      </c>
      <c r="S146" s="1">
        <v>0.51862300707005637</v>
      </c>
      <c r="T146" s="1">
        <v>0.77305322653891806</v>
      </c>
      <c r="U146" s="1">
        <v>57.548089662770785</v>
      </c>
      <c r="V146" s="1">
        <v>94.157329161003759</v>
      </c>
      <c r="W146" s="1">
        <v>2.3650304380966616</v>
      </c>
      <c r="X146" s="1">
        <v>8.4180854699151944E-2</v>
      </c>
      <c r="Y146" s="1">
        <v>10.41740994020128</v>
      </c>
      <c r="Z146" s="1">
        <v>28.072981674022699</v>
      </c>
      <c r="AA146" s="1">
        <v>46.710856861652957</v>
      </c>
      <c r="AB146" s="1">
        <v>0.10636102528683493</v>
      </c>
      <c r="AC146" s="1">
        <v>3.1342876172267234E-2</v>
      </c>
      <c r="AD146" s="1">
        <v>0.33417833623231724</v>
      </c>
      <c r="AE146" s="1">
        <v>25.990466267616171</v>
      </c>
      <c r="AF146" s="1">
        <v>3.447678335150358E-2</v>
      </c>
      <c r="AG146" s="1">
        <v>0.32348001417213912</v>
      </c>
      <c r="AH146" s="1">
        <v>2.7587273568010409E-2</v>
      </c>
      <c r="AJ146">
        <f t="shared" si="132"/>
        <v>18.573092062586852</v>
      </c>
      <c r="AK146">
        <f t="shared" si="133"/>
        <v>4821.7288763741763</v>
      </c>
      <c r="AL146">
        <f t="shared" si="134"/>
        <v>4222.2547396206728</v>
      </c>
      <c r="AM146">
        <f t="shared" si="135"/>
        <v>8444.0599014302516</v>
      </c>
      <c r="AN146">
        <f t="shared" si="136"/>
        <v>9036.7870945018258</v>
      </c>
      <c r="AO146">
        <f t="shared" si="137"/>
        <v>25512.026156265798</v>
      </c>
      <c r="AP146">
        <f t="shared" si="138"/>
        <v>12792.269747557135</v>
      </c>
      <c r="AQ146">
        <f t="shared" si="139"/>
        <v>11.601843463123206</v>
      </c>
      <c r="AR146">
        <f t="shared" si="140"/>
        <v>0.42283653565879809</v>
      </c>
      <c r="AS146">
        <f t="shared" si="126"/>
        <v>3.7541370035742129E-2</v>
      </c>
      <c r="AT146">
        <f t="shared" si="127"/>
        <v>105.75457374778927</v>
      </c>
      <c r="AU146">
        <f t="shared" si="128"/>
        <v>0.94439691388625235</v>
      </c>
      <c r="AV146">
        <f t="shared" si="129"/>
        <v>-0.32075701501647513</v>
      </c>
      <c r="AW146">
        <f t="shared" si="130"/>
        <v>25.589266732239835</v>
      </c>
      <c r="AX146" s="10">
        <f t="shared" si="131"/>
        <v>509.22261299575473</v>
      </c>
      <c r="AY146">
        <f t="shared" si="141"/>
        <v>7.4622925285263611E-2</v>
      </c>
      <c r="AZ146">
        <f t="shared" si="142"/>
        <v>4.2841123705337908E-3</v>
      </c>
      <c r="BA146">
        <f t="shared" si="143"/>
        <v>6.7445366969240839</v>
      </c>
      <c r="BB146">
        <f t="shared" si="144"/>
        <v>13.834972363561809</v>
      </c>
      <c r="BC146">
        <f t="shared" si="145"/>
        <v>0.35752663541594004</v>
      </c>
      <c r="BD146">
        <f t="shared" si="146"/>
        <v>6.5650498890394973E-3</v>
      </c>
      <c r="BE146">
        <f t="shared" si="147"/>
        <v>1.5804308252181987</v>
      </c>
      <c r="BF146">
        <f t="shared" si="148"/>
        <v>4.2351911773480992</v>
      </c>
      <c r="BG146">
        <f t="shared" si="149"/>
        <v>7.1423184039119576</v>
      </c>
      <c r="BH146">
        <f t="shared" si="150"/>
        <v>1.5089033959753799E-2</v>
      </c>
      <c r="BI146">
        <f t="shared" si="151"/>
        <v>1.2982995154240439E-3</v>
      </c>
      <c r="BJ146">
        <f t="shared" si="152"/>
        <v>4.7975188812069726E-2</v>
      </c>
      <c r="BK146">
        <f t="shared" si="153"/>
        <v>3.9415051131611771</v>
      </c>
      <c r="BL146">
        <f t="shared" si="154"/>
        <v>2.5920217319756311E-3</v>
      </c>
      <c r="BM146">
        <f t="shared" si="155"/>
        <v>4.149853654218856E-2</v>
      </c>
      <c r="BN146">
        <f t="shared" si="156"/>
        <v>1.3724413695460919E-3</v>
      </c>
      <c r="BO146" s="34">
        <f t="shared" si="124"/>
        <v>509.22261299575473</v>
      </c>
      <c r="BP146">
        <f t="shared" si="125"/>
        <v>509222.61299575475</v>
      </c>
      <c r="BQ146">
        <f t="shared" si="123"/>
        <v>66.504473257245564</v>
      </c>
    </row>
    <row r="147" spans="1:69" x14ac:dyDescent="0.2">
      <c r="A147" t="s">
        <v>227</v>
      </c>
      <c r="B147" s="4">
        <v>0.13200000000000001</v>
      </c>
      <c r="C147" s="4">
        <v>20</v>
      </c>
      <c r="D147" s="1">
        <v>0.13678567955201981</v>
      </c>
      <c r="E147" s="1">
        <v>26.956076927893601</v>
      </c>
      <c r="F147" s="1">
        <v>31.013225679465069</v>
      </c>
      <c r="G147" s="1">
        <v>37.395963117087305</v>
      </c>
      <c r="H147" s="1">
        <v>61.243561439883244</v>
      </c>
      <c r="I147" s="1">
        <v>133.3432460471362</v>
      </c>
      <c r="J147" s="1">
        <v>71.743412824875307</v>
      </c>
      <c r="K147" s="1">
        <v>2.870661449139629E-2</v>
      </c>
      <c r="L147" s="1">
        <v>2.3615781587936882</v>
      </c>
      <c r="M147" s="1">
        <v>-3.9074237402633771E-2</v>
      </c>
      <c r="N147" s="1">
        <v>222.64549018494782</v>
      </c>
      <c r="O147" s="1">
        <v>4.8697665885486394</v>
      </c>
      <c r="P147" s="1">
        <v>0.63067005446535052</v>
      </c>
      <c r="Q147" s="1">
        <v>136.59749939478752</v>
      </c>
      <c r="R147" s="1">
        <v>2480.909962693539</v>
      </c>
      <c r="S147" s="1">
        <v>0.20187891269508113</v>
      </c>
      <c r="T147" s="1">
        <v>0.67956757468862727</v>
      </c>
      <c r="U147" s="1">
        <v>62.81458919575762</v>
      </c>
      <c r="V147" s="1">
        <v>86.957888989953886</v>
      </c>
      <c r="W147" s="1">
        <v>2.3738308646074202</v>
      </c>
      <c r="X147" s="1">
        <v>0.10460368012167767</v>
      </c>
      <c r="Y147" s="1">
        <v>7.1942740583531188</v>
      </c>
      <c r="Z147" s="1">
        <v>30.364748494591684</v>
      </c>
      <c r="AA147" s="1">
        <v>48.713584991814209</v>
      </c>
      <c r="AB147" s="1">
        <v>0.19445811238812247</v>
      </c>
      <c r="AC147" s="1">
        <v>2.7268924878925099E-2</v>
      </c>
      <c r="AD147" s="1">
        <v>0.20179592515659703</v>
      </c>
      <c r="AE147" s="1">
        <v>10.256017952851533</v>
      </c>
      <c r="AF147" s="1">
        <v>2.523830537187666E-2</v>
      </c>
      <c r="AG147" s="1">
        <v>0.25205791828680213</v>
      </c>
      <c r="AH147" s="1">
        <v>3.4303551890086777E-2</v>
      </c>
      <c r="AJ147">
        <f t="shared" si="132"/>
        <v>19.211855655749709</v>
      </c>
      <c r="AK147">
        <f t="shared" si="133"/>
        <v>4074.9749683174937</v>
      </c>
      <c r="AL147">
        <f t="shared" si="134"/>
        <v>4694.5506369622844</v>
      </c>
      <c r="AM147">
        <f t="shared" si="135"/>
        <v>5661.8077335455437</v>
      </c>
      <c r="AN147">
        <f t="shared" si="136"/>
        <v>9261.9332709334103</v>
      </c>
      <c r="AO147">
        <f t="shared" si="137"/>
        <v>20179.006701514842</v>
      </c>
      <c r="AP147">
        <f t="shared" si="138"/>
        <v>10852.8392010597</v>
      </c>
      <c r="AQ147">
        <f t="shared" si="139"/>
        <v>4.3149900885044055</v>
      </c>
      <c r="AR147">
        <f t="shared" si="140"/>
        <v>0.37702624698595821</v>
      </c>
      <c r="AS147">
        <f t="shared" si="126"/>
        <v>4.9024237732248656E-3</v>
      </c>
      <c r="AT147">
        <f t="shared" si="127"/>
        <v>30.675514208797459</v>
      </c>
      <c r="AU147">
        <f t="shared" si="128"/>
        <v>0.73210329269632513</v>
      </c>
      <c r="AV147">
        <f t="shared" si="129"/>
        <v>-0.32334860547656546</v>
      </c>
      <c r="AW147">
        <f t="shared" si="130"/>
        <v>20.65134060645758</v>
      </c>
      <c r="AX147" s="10">
        <f t="shared" si="131"/>
        <v>372.9760301246543</v>
      </c>
      <c r="AY147">
        <f t="shared" si="141"/>
        <v>2.5839940566332736E-2</v>
      </c>
      <c r="AZ147">
        <f t="shared" si="142"/>
        <v>-9.9258178895007768E-3</v>
      </c>
      <c r="BA147">
        <f t="shared" si="143"/>
        <v>7.4709582066516802</v>
      </c>
      <c r="BB147">
        <f t="shared" si="144"/>
        <v>12.597413539849809</v>
      </c>
      <c r="BC147">
        <f t="shared" si="145"/>
        <v>0.35506808420861324</v>
      </c>
      <c r="BD147">
        <f t="shared" si="146"/>
        <v>9.5897880602960079E-3</v>
      </c>
      <c r="BE147">
        <f t="shared" si="147"/>
        <v>1.0753147586101026</v>
      </c>
      <c r="BF147">
        <f t="shared" si="148"/>
        <v>4.5375098800987983</v>
      </c>
      <c r="BG147">
        <f t="shared" si="149"/>
        <v>7.3700101981373232</v>
      </c>
      <c r="BH147">
        <f t="shared" si="150"/>
        <v>2.8277042251284822E-2</v>
      </c>
      <c r="BI147">
        <f t="shared" si="151"/>
        <v>6.6726432460255641E-4</v>
      </c>
      <c r="BJ147">
        <f t="shared" si="152"/>
        <v>2.7408419979862885E-2</v>
      </c>
      <c r="BK147">
        <f t="shared" si="153"/>
        <v>1.5156939506330072</v>
      </c>
      <c r="BL147">
        <f t="shared" si="154"/>
        <v>1.1647612015415077E-3</v>
      </c>
      <c r="BM147">
        <f t="shared" si="155"/>
        <v>3.0236870868962772E-2</v>
      </c>
      <c r="BN147">
        <f t="shared" si="156"/>
        <v>2.3755031007897495E-3</v>
      </c>
      <c r="BO147" s="34">
        <f t="shared" si="124"/>
        <v>372.9760301246543</v>
      </c>
      <c r="BP147">
        <f t="shared" si="125"/>
        <v>372976.03012465429</v>
      </c>
      <c r="BQ147">
        <f t="shared" si="123"/>
        <v>49.232835976454368</v>
      </c>
    </row>
    <row r="148" spans="1:69" x14ac:dyDescent="0.2">
      <c r="A148" t="s">
        <v>228</v>
      </c>
      <c r="B148" s="4">
        <v>0.1613</v>
      </c>
      <c r="C148" s="4">
        <v>20</v>
      </c>
      <c r="D148" s="1">
        <v>0.16591110329443934</v>
      </c>
      <c r="E148" s="1">
        <v>29.656245848289327</v>
      </c>
      <c r="F148" s="1">
        <v>35.324779483087553</v>
      </c>
      <c r="G148" s="1">
        <v>47.812422123083714</v>
      </c>
      <c r="H148" s="1">
        <v>66.44666715732491</v>
      </c>
      <c r="I148" s="1">
        <v>174.00442550945004</v>
      </c>
      <c r="J148" s="1">
        <v>90.834916462961488</v>
      </c>
      <c r="K148" s="1">
        <v>3.2924751646569717E-2</v>
      </c>
      <c r="L148" s="1">
        <v>3.4687549036670622</v>
      </c>
      <c r="M148" s="1">
        <v>2.1007532715628434E-2</v>
      </c>
      <c r="N148" s="1">
        <v>225.85952079457087</v>
      </c>
      <c r="O148" s="1">
        <v>4.9989060794793341</v>
      </c>
      <c r="P148" s="1">
        <v>0.69306519645995002</v>
      </c>
      <c r="Q148" s="1">
        <v>167.41814734407501</v>
      </c>
      <c r="R148" s="1">
        <v>2545.3959573039101</v>
      </c>
      <c r="S148" s="1">
        <v>0.22545843741842742</v>
      </c>
      <c r="T148" s="1">
        <v>0.87879820573986067</v>
      </c>
      <c r="U148" s="1">
        <v>71.021681206562391</v>
      </c>
      <c r="V148" s="1">
        <v>112.2056736157524</v>
      </c>
      <c r="W148" s="1">
        <v>2.8594032385270536</v>
      </c>
      <c r="X148" s="1">
        <v>0.14614000303513341</v>
      </c>
      <c r="Y148" s="1">
        <v>9.826343710689267</v>
      </c>
      <c r="Z148" s="1">
        <v>32.977687095381661</v>
      </c>
      <c r="AA148" s="1">
        <v>52.01277032270481</v>
      </c>
      <c r="AB148" s="1">
        <v>0.20241677110136999</v>
      </c>
      <c r="AC148" s="1">
        <v>2.9601034696104787E-2</v>
      </c>
      <c r="AD148" s="1">
        <v>0.13375948713788469</v>
      </c>
      <c r="AE148" s="1">
        <v>16.030212140539462</v>
      </c>
      <c r="AF148" s="1">
        <v>3.6342081600830183E-2</v>
      </c>
      <c r="AG148" s="1">
        <v>0.92277014343178454</v>
      </c>
      <c r="AH148" s="1">
        <v>3.316712708200819E-2</v>
      </c>
      <c r="AJ148">
        <f t="shared" si="132"/>
        <v>19.333375210212971</v>
      </c>
      <c r="AK148">
        <f t="shared" si="133"/>
        <v>3669.5602865829119</v>
      </c>
      <c r="AL148">
        <f t="shared" si="134"/>
        <v>4376.3903295193513</v>
      </c>
      <c r="AM148">
        <f t="shared" si="135"/>
        <v>5924.9088713449464</v>
      </c>
      <c r="AN148">
        <f t="shared" si="136"/>
        <v>8224.6578184255632</v>
      </c>
      <c r="AO148">
        <f t="shared" si="137"/>
        <v>21555.192026325083</v>
      </c>
      <c r="AP148">
        <f t="shared" si="138"/>
        <v>11248.635135161836</v>
      </c>
      <c r="AQ148">
        <f t="shared" si="139"/>
        <v>4.0541936440548669</v>
      </c>
      <c r="AR148">
        <f t="shared" si="140"/>
        <v>0.44582144761074993</v>
      </c>
      <c r="AS148">
        <f t="shared" si="126"/>
        <v>1.1461595414946847E-2</v>
      </c>
      <c r="AT148">
        <f t="shared" si="127"/>
        <v>25.501850513042314</v>
      </c>
      <c r="AU148">
        <f t="shared" si="128"/>
        <v>0.61512972383464859</v>
      </c>
      <c r="AV148">
        <f t="shared" si="129"/>
        <v>-0.25687608854937788</v>
      </c>
      <c r="AW148">
        <f t="shared" si="130"/>
        <v>20.721574203584321</v>
      </c>
      <c r="AX148" s="10">
        <f t="shared" si="131"/>
        <v>313.22105312251574</v>
      </c>
      <c r="AY148">
        <f t="shared" si="141"/>
        <v>2.4069824235727507E-2</v>
      </c>
      <c r="AZ148">
        <f t="shared" si="142"/>
        <v>1.6580314070741262E-2</v>
      </c>
      <c r="BA148">
        <f t="shared" si="143"/>
        <v>7.1314837166405294</v>
      </c>
      <c r="BB148">
        <f t="shared" si="144"/>
        <v>13.439642156082733</v>
      </c>
      <c r="BC148">
        <f t="shared" si="145"/>
        <v>0.35077764782349419</v>
      </c>
      <c r="BD148">
        <f t="shared" si="146"/>
        <v>1.2998006709412199E-2</v>
      </c>
      <c r="BE148">
        <f t="shared" si="147"/>
        <v>1.2063418548249008</v>
      </c>
      <c r="BF148">
        <f t="shared" si="148"/>
        <v>4.0372602367566088</v>
      </c>
      <c r="BG148">
        <f t="shared" si="149"/>
        <v>6.4403289074515726</v>
      </c>
      <c r="BH148">
        <f t="shared" si="150"/>
        <v>2.4127357417449147E-2</v>
      </c>
      <c r="BI148">
        <f t="shared" si="151"/>
        <v>8.3522062734737253E-4</v>
      </c>
      <c r="BJ148">
        <f t="shared" si="152"/>
        <v>1.3993692975620921E-2</v>
      </c>
      <c r="BK148">
        <f t="shared" si="153"/>
        <v>1.9563266288736239</v>
      </c>
      <c r="BL148">
        <f t="shared" si="154"/>
        <v>2.3299690215905114E-3</v>
      </c>
      <c r="BM148">
        <f t="shared" si="155"/>
        <v>0.10790769657534244</v>
      </c>
      <c r="BN148">
        <f t="shared" si="156"/>
        <v>1.80308687627201E-3</v>
      </c>
      <c r="BO148" s="34">
        <f t="shared" si="124"/>
        <v>313.22105312251574</v>
      </c>
      <c r="BP148">
        <f t="shared" si="125"/>
        <v>313221.05312251573</v>
      </c>
      <c r="BQ148">
        <f>(B148*BP148)/1000</f>
        <v>50.52255586866179</v>
      </c>
    </row>
    <row r="149" spans="1:69" x14ac:dyDescent="0.2">
      <c r="A149" t="s">
        <v>229</v>
      </c>
      <c r="B149" s="4">
        <v>0.13550000000000001</v>
      </c>
      <c r="C149" s="4">
        <v>20</v>
      </c>
      <c r="D149" s="1">
        <v>0.1169922867222329</v>
      </c>
      <c r="E149" s="1">
        <v>43.408952728170846</v>
      </c>
      <c r="F149" s="1">
        <v>35.044674891390457</v>
      </c>
      <c r="G149" s="1">
        <v>32.335407772381174</v>
      </c>
      <c r="H149" s="1">
        <v>98.936238591018423</v>
      </c>
      <c r="I149" s="1">
        <v>167.5975951662785</v>
      </c>
      <c r="J149" s="1">
        <v>66.216195560850153</v>
      </c>
      <c r="K149" s="1">
        <v>4.7360025738349985E-2</v>
      </c>
      <c r="L149" s="1">
        <v>3.8770243654806213</v>
      </c>
      <c r="M149" s="1">
        <v>0.11331290681929719</v>
      </c>
      <c r="N149" s="1">
        <v>488.60185136220417</v>
      </c>
      <c r="O149" s="1">
        <v>4.1472357689175112</v>
      </c>
      <c r="P149" s="1">
        <v>1.0185840819051162</v>
      </c>
      <c r="Q149" s="1">
        <v>162.99258123570422</v>
      </c>
      <c r="R149" s="1">
        <v>2781.7771104583444</v>
      </c>
      <c r="S149" s="1">
        <v>0.34867734019218027</v>
      </c>
      <c r="T149" s="1">
        <v>1.0945748440017009</v>
      </c>
      <c r="U149" s="1">
        <v>55.63704289573127</v>
      </c>
      <c r="V149" s="1">
        <v>86.27654472223638</v>
      </c>
      <c r="W149" s="1">
        <v>1.8292149517616294</v>
      </c>
      <c r="X149" s="1">
        <v>0.15324435744097015</v>
      </c>
      <c r="Y149" s="1">
        <v>11.883880325670564</v>
      </c>
      <c r="Z149" s="1">
        <v>26.676119014314423</v>
      </c>
      <c r="AA149" s="1">
        <v>48.737096354338199</v>
      </c>
      <c r="AB149" s="1">
        <v>7.230764801698894E-2</v>
      </c>
      <c r="AC149" s="1">
        <v>3.6629912566942868E-2</v>
      </c>
      <c r="AD149" s="1">
        <v>0.30811171072207716</v>
      </c>
      <c r="AE149" s="1">
        <v>15.481384715299114</v>
      </c>
      <c r="AF149" s="1">
        <v>2.9485376998333857E-2</v>
      </c>
      <c r="AG149" s="1">
        <v>0.26199530772887997</v>
      </c>
      <c r="AH149" s="1">
        <v>2.6962216814386108E-2</v>
      </c>
      <c r="AJ149">
        <f t="shared" si="132"/>
        <v>15.794074464673239</v>
      </c>
      <c r="AK149">
        <f t="shared" si="133"/>
        <v>6398.1860651177421</v>
      </c>
      <c r="AL149">
        <f t="shared" si="134"/>
        <v>5168.3370355537227</v>
      </c>
      <c r="AM149">
        <f t="shared" si="135"/>
        <v>4768.6163389954918</v>
      </c>
      <c r="AN149">
        <f t="shared" si="136"/>
        <v>14586.18992461929</v>
      </c>
      <c r="AO149">
        <f t="shared" si="137"/>
        <v>24713.77023603546</v>
      </c>
      <c r="AP149">
        <f t="shared" si="138"/>
        <v>9756.6821347555542</v>
      </c>
      <c r="AQ149">
        <f t="shared" si="139"/>
        <v>6.9568038127059442</v>
      </c>
      <c r="AR149">
        <f t="shared" si="140"/>
        <v>0.59096965856741812</v>
      </c>
      <c r="AS149">
        <f t="shared" si="126"/>
        <v>2.7268360313684879E-2</v>
      </c>
      <c r="AT149">
        <f t="shared" si="127"/>
        <v>69.138709218497354</v>
      </c>
      <c r="AU149">
        <f t="shared" si="128"/>
        <v>0.60654626009809853</v>
      </c>
      <c r="AV149">
        <f t="shared" si="129"/>
        <v>-0.2577397444583861</v>
      </c>
      <c r="AW149">
        <f t="shared" si="130"/>
        <v>24.013864183547859</v>
      </c>
      <c r="AX149" s="10">
        <f t="shared" si="131"/>
        <v>407.75039802029869</v>
      </c>
      <c r="AY149">
        <f t="shared" si="141"/>
        <v>4.6840152802198554E-2</v>
      </c>
      <c r="AZ149">
        <f t="shared" si="142"/>
        <v>5.1586254057914165E-2</v>
      </c>
      <c r="BA149">
        <f t="shared" si="143"/>
        <v>6.2185649983578957</v>
      </c>
      <c r="BB149">
        <f t="shared" si="144"/>
        <v>12.171451674581732</v>
      </c>
      <c r="BC149">
        <f t="shared" si="145"/>
        <v>0.2655104712813367</v>
      </c>
      <c r="BD149">
        <f t="shared" si="146"/>
        <v>1.6521517124316772E-2</v>
      </c>
      <c r="BE149">
        <f t="shared" si="147"/>
        <v>1.7397319076227484</v>
      </c>
      <c r="BF149">
        <f t="shared" si="148"/>
        <v>3.8758576720848428</v>
      </c>
      <c r="BG149">
        <f t="shared" si="149"/>
        <v>7.1831112428384243</v>
      </c>
      <c r="BH149">
        <f t="shared" si="150"/>
        <v>9.5170501088334015E-3</v>
      </c>
      <c r="BI149">
        <f t="shared" si="151"/>
        <v>2.0317243144493936E-3</v>
      </c>
      <c r="BJ149">
        <f t="shared" si="152"/>
        <v>4.2392820285250953E-2</v>
      </c>
      <c r="BK149">
        <f t="shared" si="153"/>
        <v>2.2478150312362253</v>
      </c>
      <c r="BL149">
        <f t="shared" si="154"/>
        <v>1.7615491596503538E-3</v>
      </c>
      <c r="BM149">
        <f t="shared" si="155"/>
        <v>3.0922618033539791E-2</v>
      </c>
      <c r="BN149">
        <f t="shared" si="156"/>
        <v>1.2305513490054136E-3</v>
      </c>
      <c r="BO149" s="34">
        <f t="shared" si="124"/>
        <v>407.75039802029869</v>
      </c>
      <c r="BP149">
        <f t="shared" si="125"/>
        <v>407750.39802029869</v>
      </c>
      <c r="BQ149">
        <f t="shared" si="123"/>
        <v>55.250178931750476</v>
      </c>
    </row>
    <row r="150" spans="1:69" x14ac:dyDescent="0.2">
      <c r="A150" t="s">
        <v>230</v>
      </c>
      <c r="B150" s="4">
        <v>0.1321</v>
      </c>
      <c r="C150" s="4">
        <v>20</v>
      </c>
      <c r="D150" s="1">
        <v>0.12321138346891036</v>
      </c>
      <c r="E150" s="1">
        <v>54.724033874728313</v>
      </c>
      <c r="F150" s="1">
        <v>42.892683527848895</v>
      </c>
      <c r="G150" s="1">
        <v>38.382389609507413</v>
      </c>
      <c r="H150" s="1">
        <v>106.02717610587695</v>
      </c>
      <c r="I150" s="1">
        <v>168.44923341966174</v>
      </c>
      <c r="J150" s="1">
        <v>59.57859462378017</v>
      </c>
      <c r="K150" s="1">
        <v>3.1542506588229942E-2</v>
      </c>
      <c r="L150" s="1">
        <v>3.0373891107814734</v>
      </c>
      <c r="M150" s="1">
        <v>-8.3149257601990642E-2</v>
      </c>
      <c r="N150" s="1">
        <v>327.21780704269656</v>
      </c>
      <c r="O150" s="1">
        <v>4.24028770750982</v>
      </c>
      <c r="P150" s="1">
        <v>1.8542868500798029</v>
      </c>
      <c r="Q150" s="1">
        <v>193.75404548576876</v>
      </c>
      <c r="R150" s="1">
        <v>3027.884639366252</v>
      </c>
      <c r="S150" s="1">
        <v>0.33828893516056902</v>
      </c>
      <c r="T150" s="1">
        <v>1.5194618061195435</v>
      </c>
      <c r="U150" s="1">
        <v>66.427678058248645</v>
      </c>
      <c r="V150" s="1">
        <v>96.580833616872042</v>
      </c>
      <c r="W150" s="1">
        <v>1.5741343478189866</v>
      </c>
      <c r="X150" s="1">
        <v>0.16157783808408541</v>
      </c>
      <c r="Y150" s="1">
        <v>9.3970455894612837</v>
      </c>
      <c r="Z150" s="1">
        <v>24.593987966757972</v>
      </c>
      <c r="AA150" s="1">
        <v>65.313183040328283</v>
      </c>
      <c r="AB150" s="1">
        <v>9.6722875066005146E-2</v>
      </c>
      <c r="AC150" s="1">
        <v>6.9358189110332646E-2</v>
      </c>
      <c r="AD150" s="1">
        <v>0.1849548403270963</v>
      </c>
      <c r="AE150" s="1">
        <v>11.410352624867627</v>
      </c>
      <c r="AF150" s="1">
        <v>2.9236872607065912E-2</v>
      </c>
      <c r="AG150" s="1">
        <v>0.32454443947576228</v>
      </c>
      <c r="AH150" s="1">
        <v>4.3076325633215694E-2</v>
      </c>
      <c r="AJ150">
        <f t="shared" si="132"/>
        <v>17.142157644941509</v>
      </c>
      <c r="AK150">
        <f t="shared" si="133"/>
        <v>8275.9714970068399</v>
      </c>
      <c r="AL150">
        <f t="shared" si="134"/>
        <v>6489.5521653800024</v>
      </c>
      <c r="AM150">
        <f t="shared" si="135"/>
        <v>5806.8671512219071</v>
      </c>
      <c r="AN150">
        <f t="shared" si="136"/>
        <v>16035.181567623653</v>
      </c>
      <c r="AO150">
        <f t="shared" si="137"/>
        <v>25478.793581002803</v>
      </c>
      <c r="AP150">
        <f t="shared" si="138"/>
        <v>9002.864576214819</v>
      </c>
      <c r="AQ150">
        <f t="shared" si="139"/>
        <v>4.7410789827347051</v>
      </c>
      <c r="AR150">
        <f t="shared" si="140"/>
        <v>0.47905892234596664</v>
      </c>
      <c r="AS150">
        <f t="shared" si="126"/>
        <v>-1.7742654498217653E-3</v>
      </c>
      <c r="AT150">
        <f t="shared" si="127"/>
        <v>46.484589044029072</v>
      </c>
      <c r="AU150">
        <f t="shared" si="128"/>
        <v>0.63624570034169969</v>
      </c>
      <c r="AV150">
        <f t="shared" si="129"/>
        <v>-0.13784769122344884</v>
      </c>
      <c r="AW150">
        <f t="shared" si="130"/>
        <v>29.289234533474836</v>
      </c>
      <c r="AX150" s="10">
        <f t="shared" si="131"/>
        <v>455.50590090771107</v>
      </c>
      <c r="AY150">
        <f t="shared" si="141"/>
        <v>4.6472919031534297E-2</v>
      </c>
      <c r="AZ150">
        <f t="shared" si="142"/>
        <v>0.11724206409692826</v>
      </c>
      <c r="BA150">
        <f t="shared" si="143"/>
        <v>8.0123259691736735</v>
      </c>
      <c r="BB150">
        <f t="shared" si="144"/>
        <v>14.044795456461301</v>
      </c>
      <c r="BC150">
        <f t="shared" si="145"/>
        <v>0.23372488099748881</v>
      </c>
      <c r="BD150">
        <f t="shared" si="146"/>
        <v>1.8208441962204603E-2</v>
      </c>
      <c r="BE150">
        <f t="shared" si="147"/>
        <v>1.4080013532073947</v>
      </c>
      <c r="BF150">
        <f t="shared" si="148"/>
        <v>3.6603792098135286</v>
      </c>
      <c r="BG150">
        <f t="shared" si="149"/>
        <v>9.8776177677850736</v>
      </c>
      <c r="BH150">
        <f t="shared" si="150"/>
        <v>1.345847714403672E-2</v>
      </c>
      <c r="BI150">
        <f t="shared" si="151"/>
        <v>7.0390929256297389E-3</v>
      </c>
      <c r="BJ150">
        <f t="shared" si="152"/>
        <v>2.4837923851263339E-2</v>
      </c>
      <c r="BK150">
        <f t="shared" si="153"/>
        <v>1.6893133605138444</v>
      </c>
      <c r="BL150">
        <f t="shared" si="154"/>
        <v>1.7692643702290995E-3</v>
      </c>
      <c r="BM150">
        <f t="shared" si="155"/>
        <v>4.1188473720532089E-2</v>
      </c>
      <c r="BN150">
        <f t="shared" si="156"/>
        <v>3.7019067688631745E-3</v>
      </c>
      <c r="BO150" s="34">
        <f t="shared" si="124"/>
        <v>455.50590090771107</v>
      </c>
      <c r="BP150">
        <f t="shared" si="125"/>
        <v>455505.90090771107</v>
      </c>
      <c r="BQ150">
        <f t="shared" si="123"/>
        <v>60.172329509908629</v>
      </c>
    </row>
    <row r="151" spans="1:69" x14ac:dyDescent="0.2">
      <c r="A151" t="s">
        <v>231</v>
      </c>
      <c r="B151" s="4">
        <v>0.12820000000000001</v>
      </c>
      <c r="C151" s="4">
        <v>20</v>
      </c>
      <c r="D151" s="1">
        <v>0.11663494859239833</v>
      </c>
      <c r="E151" s="1">
        <v>57.609519382883029</v>
      </c>
      <c r="F151" s="1">
        <v>41.40872653759137</v>
      </c>
      <c r="G151" s="1">
        <v>45.152606239618784</v>
      </c>
      <c r="H151" s="1">
        <v>92.303373796090611</v>
      </c>
      <c r="I151" s="1">
        <v>173.82614879515609</v>
      </c>
      <c r="J151" s="1">
        <v>75.739972112601706</v>
      </c>
      <c r="K151" s="1">
        <v>6.0223289852034977E-2</v>
      </c>
      <c r="L151" s="1">
        <v>3.5709731432972576</v>
      </c>
      <c r="M151" s="1">
        <v>-9.9522401441316938E-2</v>
      </c>
      <c r="N151" s="1">
        <v>562.83077307210795</v>
      </c>
      <c r="O151" s="1">
        <v>6.0856801859258818</v>
      </c>
      <c r="P151" s="1">
        <v>1.2478050982108886</v>
      </c>
      <c r="Q151" s="1">
        <v>196.99331916451004</v>
      </c>
      <c r="R151" s="1">
        <v>3913.1611527183418</v>
      </c>
      <c r="S151" s="1">
        <v>0.44952601372308942</v>
      </c>
      <c r="T151" s="1">
        <v>1.1027434221978951</v>
      </c>
      <c r="U151" s="1">
        <v>61.231919916104928</v>
      </c>
      <c r="V151" s="1">
        <v>98.084633636370313</v>
      </c>
      <c r="W151" s="1">
        <v>2.0490980602527147</v>
      </c>
      <c r="X151" s="1">
        <v>0.15034264492591401</v>
      </c>
      <c r="Y151" s="1">
        <v>10.805764455326115</v>
      </c>
      <c r="Z151" s="1">
        <v>25.344729024777273</v>
      </c>
      <c r="AA151" s="1">
        <v>62.300209197876235</v>
      </c>
      <c r="AB151" s="1">
        <v>5.2501573774924787E-2</v>
      </c>
      <c r="AC151" s="1">
        <v>5.4179566283989962E-2</v>
      </c>
      <c r="AD151" s="1">
        <v>0.16947318361112892</v>
      </c>
      <c r="AE151" s="1">
        <v>23.366397510282631</v>
      </c>
      <c r="AF151" s="1">
        <v>3.4821336564040677E-2</v>
      </c>
      <c r="AG151" s="1">
        <v>0.2635447231137677</v>
      </c>
      <c r="AH151" s="1">
        <v>3.2649414001666766E-2</v>
      </c>
      <c r="AJ151">
        <f t="shared" si="132"/>
        <v>16.637678060581372</v>
      </c>
      <c r="AK151">
        <f t="shared" si="133"/>
        <v>8977.890365972682</v>
      </c>
      <c r="AL151">
        <f t="shared" si="134"/>
        <v>6455.4656883116049</v>
      </c>
      <c r="AM151">
        <f t="shared" si="135"/>
        <v>7039.7151581797289</v>
      </c>
      <c r="AN151">
        <f t="shared" si="136"/>
        <v>14381.992503021509</v>
      </c>
      <c r="AO151">
        <f t="shared" si="137"/>
        <v>27092.721837444282</v>
      </c>
      <c r="AP151">
        <f t="shared" si="138"/>
        <v>11798.018411032828</v>
      </c>
      <c r="AQ151">
        <f t="shared" si="139"/>
        <v>9.3596895389653287</v>
      </c>
      <c r="AR151">
        <f t="shared" si="140"/>
        <v>0.57687491647595845</v>
      </c>
      <c r="AS151">
        <f t="shared" si="126"/>
        <v>-4.3825533752572619E-3</v>
      </c>
      <c r="AT151">
        <f t="shared" si="127"/>
        <v>84.655799791766498</v>
      </c>
      <c r="AU151">
        <f t="shared" si="128"/>
        <v>0.94349381110343022</v>
      </c>
      <c r="AV151">
        <f t="shared" si="129"/>
        <v>-0.2366561236193126</v>
      </c>
      <c r="AW151">
        <f t="shared" si="130"/>
        <v>30.685595596309291</v>
      </c>
      <c r="AX151" s="10">
        <f t="shared" si="131"/>
        <v>607.47160512441815</v>
      </c>
      <c r="AY151">
        <f t="shared" si="141"/>
        <v>6.5240360181872764E-2</v>
      </c>
      <c r="AZ151">
        <f t="shared" si="142"/>
        <v>5.5798042034097148E-2</v>
      </c>
      <c r="BA151">
        <f t="shared" si="143"/>
        <v>7.445499981942028</v>
      </c>
      <c r="BB151">
        <f t="shared" si="144"/>
        <v>14.706657411766795</v>
      </c>
      <c r="BC151">
        <f t="shared" si="145"/>
        <v>0.31493237931702672</v>
      </c>
      <c r="BD151">
        <f t="shared" si="146"/>
        <v>1.7009604680528857E-2</v>
      </c>
      <c r="BE151">
        <f t="shared" si="147"/>
        <v>1.67060340152881</v>
      </c>
      <c r="BF151">
        <f t="shared" si="148"/>
        <v>3.8888526893662489</v>
      </c>
      <c r="BG151">
        <f t="shared" si="149"/>
        <v>9.7080641987158121</v>
      </c>
      <c r="BH151">
        <f t="shared" si="150"/>
        <v>6.9691014423217089E-3</v>
      </c>
      <c r="BI151">
        <f t="shared" si="151"/>
        <v>4.8852708186336562E-3</v>
      </c>
      <c r="BJ151">
        <f t="shared" si="152"/>
        <v>2.3178288661720271E-2</v>
      </c>
      <c r="BK151">
        <f t="shared" si="153"/>
        <v>3.6059219394085718</v>
      </c>
      <c r="BL151">
        <f t="shared" si="154"/>
        <v>2.6942987710355639E-3</v>
      </c>
      <c r="BM151">
        <f t="shared" si="155"/>
        <v>3.2925140805322904E-2</v>
      </c>
      <c r="BN151">
        <f t="shared" si="156"/>
        <v>2.1878599963794593E-3</v>
      </c>
      <c r="BO151" s="47">
        <v>520.45299999999997</v>
      </c>
      <c r="BP151">
        <f t="shared" si="125"/>
        <v>520453</v>
      </c>
      <c r="BQ151">
        <f t="shared" si="123"/>
        <v>66.722074600000013</v>
      </c>
    </row>
    <row r="152" spans="1:69" x14ac:dyDescent="0.2">
      <c r="A152" t="s">
        <v>232</v>
      </c>
      <c r="B152" s="4">
        <v>0.17829999999999999</v>
      </c>
      <c r="C152" s="4">
        <v>20</v>
      </c>
      <c r="D152" s="1">
        <v>0.17198060389404088</v>
      </c>
      <c r="E152" s="1">
        <v>66.414560788601307</v>
      </c>
      <c r="F152" s="1">
        <v>55.74594598073211</v>
      </c>
      <c r="G152" s="1">
        <v>61.923595265851304</v>
      </c>
      <c r="H152" s="1">
        <v>134.74939680921361</v>
      </c>
      <c r="I152" s="1">
        <v>270.23611229895113</v>
      </c>
      <c r="J152" s="1">
        <v>96.681939023563544</v>
      </c>
      <c r="K152" s="1">
        <v>2.7625460859295774E-2</v>
      </c>
      <c r="L152" s="1">
        <v>4.5696230896270116</v>
      </c>
      <c r="M152" s="1">
        <v>0.2319218961611694</v>
      </c>
      <c r="N152" s="1">
        <v>311.40941968839246</v>
      </c>
      <c r="O152" s="1">
        <v>6.2501989864895791</v>
      </c>
      <c r="P152" s="1">
        <v>1.1095115026807352</v>
      </c>
      <c r="Q152" s="1">
        <v>275.33999435337</v>
      </c>
      <c r="R152" s="1">
        <v>3148.8702227115627</v>
      </c>
      <c r="S152" s="1">
        <v>0.18998868961240853</v>
      </c>
      <c r="T152" s="1">
        <v>0.84537808306258111</v>
      </c>
      <c r="U152" s="1">
        <v>72.964986987084046</v>
      </c>
      <c r="V152" s="1">
        <v>126.8196106261332</v>
      </c>
      <c r="W152" s="1">
        <v>2.3442586877636393</v>
      </c>
      <c r="X152" s="1">
        <v>0.1599891204465286</v>
      </c>
      <c r="Y152" s="1">
        <v>12.708886366835955</v>
      </c>
      <c r="Z152" s="1">
        <v>37.713338135088044</v>
      </c>
      <c r="AA152" s="1">
        <v>88.229625486398831</v>
      </c>
      <c r="AB152" s="1">
        <v>0.12117745647039936</v>
      </c>
      <c r="AC152" s="1">
        <v>8.3981931292654646E-2</v>
      </c>
      <c r="AD152" s="1">
        <v>0.86426994236394084</v>
      </c>
      <c r="AE152" s="1">
        <v>9.7493740789544407</v>
      </c>
      <c r="AF152" s="1">
        <v>3.9684921089307615E-2</v>
      </c>
      <c r="AG152" s="1">
        <v>0.46780989600313283</v>
      </c>
      <c r="AH152" s="1">
        <v>3.7879853161059046E-2</v>
      </c>
      <c r="AJ152">
        <f t="shared" si="132"/>
        <v>18.170854926524864</v>
      </c>
      <c r="AK152">
        <f t="shared" si="133"/>
        <v>7442.8848739880159</v>
      </c>
      <c r="AL152">
        <f t="shared" si="134"/>
        <v>6249.776164354249</v>
      </c>
      <c r="AM152">
        <f t="shared" si="135"/>
        <v>6942.856218750936</v>
      </c>
      <c r="AN152">
        <f t="shared" si="136"/>
        <v>15102.029720414008</v>
      </c>
      <c r="AO152">
        <f t="shared" si="137"/>
        <v>30294.370216692416</v>
      </c>
      <c r="AP152">
        <f t="shared" si="138"/>
        <v>10831.998309106257</v>
      </c>
      <c r="AQ152">
        <f t="shared" si="139"/>
        <v>3.0732227652303492</v>
      </c>
      <c r="AR152">
        <f t="shared" si="140"/>
        <v>0.52679956937079631</v>
      </c>
      <c r="AS152">
        <f t="shared" si="126"/>
        <v>3.4027159895354722E-2</v>
      </c>
      <c r="AT152">
        <f t="shared" si="127"/>
        <v>32.66655336864924</v>
      </c>
      <c r="AU152">
        <f t="shared" si="128"/>
        <v>0.69683837686334116</v>
      </c>
      <c r="AV152">
        <f t="shared" si="129"/>
        <v>-0.18567126729444167</v>
      </c>
      <c r="AW152">
        <f t="shared" si="130"/>
        <v>30.851524729243138</v>
      </c>
      <c r="AX152" s="10">
        <f t="shared" si="131"/>
        <v>351.04902510832773</v>
      </c>
      <c r="AY152">
        <f t="shared" si="141"/>
        <v>1.7796229349985808E-2</v>
      </c>
      <c r="AZ152">
        <f t="shared" si="142"/>
        <v>1.1250713438390209E-2</v>
      </c>
      <c r="BA152">
        <f t="shared" si="143"/>
        <v>6.66951452105749</v>
      </c>
      <c r="BB152">
        <f t="shared" si="144"/>
        <v>13.797493101423226</v>
      </c>
      <c r="BC152">
        <f t="shared" si="145"/>
        <v>0.25954875815289585</v>
      </c>
      <c r="BD152">
        <f t="shared" si="146"/>
        <v>1.3312175156792437E-2</v>
      </c>
      <c r="BE152">
        <f t="shared" si="147"/>
        <v>1.4146595306011793</v>
      </c>
      <c r="BF152">
        <f t="shared" si="148"/>
        <v>4.1835283061299418</v>
      </c>
      <c r="BG152">
        <f t="shared" si="149"/>
        <v>9.888738957071336</v>
      </c>
      <c r="BH152">
        <f t="shared" si="150"/>
        <v>1.2714281877819041E-2</v>
      </c>
      <c r="BI152">
        <f t="shared" si="151"/>
        <v>6.855518895805544E-3</v>
      </c>
      <c r="BJ152">
        <f t="shared" si="152"/>
        <v>9.4601187781765447E-2</v>
      </c>
      <c r="BK152">
        <f t="shared" si="153"/>
        <v>1.0652760740640221</v>
      </c>
      <c r="BL152">
        <f t="shared" si="154"/>
        <v>2.482786275670769E-3</v>
      </c>
      <c r="BM152">
        <f t="shared" si="155"/>
        <v>4.6586127364159846E-2</v>
      </c>
      <c r="BN152">
        <f t="shared" si="156"/>
        <v>2.1598005312601929E-3</v>
      </c>
      <c r="BO152" s="34">
        <f t="shared" si="124"/>
        <v>351.04902510832773</v>
      </c>
      <c r="BP152">
        <f t="shared" si="125"/>
        <v>351049.02510832774</v>
      </c>
      <c r="BQ152">
        <f t="shared" si="123"/>
        <v>62.592041176814831</v>
      </c>
    </row>
    <row r="153" spans="1:69" x14ac:dyDescent="0.2">
      <c r="A153" t="s">
        <v>233</v>
      </c>
      <c r="B153" s="4">
        <v>0.1497</v>
      </c>
      <c r="C153" s="4">
        <v>20</v>
      </c>
      <c r="D153" s="1">
        <v>0.13335881691473023</v>
      </c>
      <c r="E153" s="1">
        <v>59.784173599330302</v>
      </c>
      <c r="F153" s="1">
        <v>52.320683855315487</v>
      </c>
      <c r="G153" s="1">
        <v>59.050873543282876</v>
      </c>
      <c r="H153" s="1">
        <v>123.86065020468747</v>
      </c>
      <c r="I153" s="1">
        <v>231.69061594366406</v>
      </c>
      <c r="J153" s="1">
        <v>84.43168999684417</v>
      </c>
      <c r="K153" s="1">
        <v>4.0340532875845742E-2</v>
      </c>
      <c r="L153" s="1">
        <v>3.6906584389012744</v>
      </c>
      <c r="M153" s="1">
        <v>5.0570004135556686E-2</v>
      </c>
      <c r="N153" s="1">
        <v>367.16516842386284</v>
      </c>
      <c r="O153" s="1">
        <v>5.9663670788840619</v>
      </c>
      <c r="P153" s="1">
        <v>1.1412986732510733</v>
      </c>
      <c r="Q153" s="1">
        <v>261.58418250899587</v>
      </c>
      <c r="R153" s="1">
        <v>3240.569042681866</v>
      </c>
      <c r="S153" s="1">
        <v>0.30344108414954946</v>
      </c>
      <c r="T153" s="1">
        <v>1.5774066047720749</v>
      </c>
      <c r="U153" s="1">
        <v>66.502994779716261</v>
      </c>
      <c r="V153" s="1">
        <v>114.417924576665</v>
      </c>
      <c r="W153" s="1">
        <v>2.0889101405937542</v>
      </c>
      <c r="X153" s="1">
        <v>0.16028085615753515</v>
      </c>
      <c r="Y153" s="1">
        <v>11.868822667662149</v>
      </c>
      <c r="Z153" s="1">
        <v>31.773111665596819</v>
      </c>
      <c r="AA153" s="1">
        <v>77.395631317335855</v>
      </c>
      <c r="AB153" s="1">
        <v>0.11085609129512192</v>
      </c>
      <c r="AC153" s="1">
        <v>6.128859808885509E-2</v>
      </c>
      <c r="AD153" s="1">
        <v>0.40871979735065328</v>
      </c>
      <c r="AE153" s="1">
        <v>15.905527061432899</v>
      </c>
      <c r="AF153" s="1">
        <v>3.5427005969697868E-2</v>
      </c>
      <c r="AG153" s="1">
        <v>0.44268968562226846</v>
      </c>
      <c r="AH153" s="1">
        <v>4.5024732189950498E-2</v>
      </c>
      <c r="AJ153">
        <f t="shared" si="132"/>
        <v>16.482482924603676</v>
      </c>
      <c r="AK153">
        <f t="shared" si="133"/>
        <v>7979.0155594298149</v>
      </c>
      <c r="AL153">
        <f t="shared" si="134"/>
        <v>6986.171326626787</v>
      </c>
      <c r="AM153">
        <f t="shared" si="135"/>
        <v>7885.4831620034956</v>
      </c>
      <c r="AN153">
        <f t="shared" si="136"/>
        <v>16532.511470001969</v>
      </c>
      <c r="AO153">
        <f t="shared" si="137"/>
        <v>30932.373296797035</v>
      </c>
      <c r="AP153">
        <f t="shared" si="138"/>
        <v>11264.798383294976</v>
      </c>
      <c r="AQ153">
        <f t="shared" si="139"/>
        <v>5.359098592996463</v>
      </c>
      <c r="AR153">
        <f t="shared" si="140"/>
        <v>0.51001382902002823</v>
      </c>
      <c r="AS153">
        <f t="shared" si="126"/>
        <v>1.6299297052969213E-2</v>
      </c>
      <c r="AT153">
        <f t="shared" si="127"/>
        <v>46.356455847291691</v>
      </c>
      <c r="AU153">
        <f t="shared" si="128"/>
        <v>0.7920483930702964</v>
      </c>
      <c r="AV153">
        <f t="shared" si="129"/>
        <v>-0.21689675048224569</v>
      </c>
      <c r="AW153">
        <f t="shared" si="130"/>
        <v>34.907886588754629</v>
      </c>
      <c r="AX153" s="10">
        <f t="shared" si="131"/>
        <v>430.36751887923111</v>
      </c>
      <c r="AY153">
        <f t="shared" si="141"/>
        <v>3.6353477513996584E-2</v>
      </c>
      <c r="AZ153">
        <f t="shared" si="142"/>
        <v>0.11119955003510257</v>
      </c>
      <c r="BA153">
        <f t="shared" si="143"/>
        <v>7.0803914158797232</v>
      </c>
      <c r="BB153">
        <f t="shared" si="144"/>
        <v>14.776615223743468</v>
      </c>
      <c r="BC153">
        <f t="shared" si="145"/>
        <v>0.27502052528566218</v>
      </c>
      <c r="BD153">
        <f t="shared" si="146"/>
        <v>1.589442581614043E-2</v>
      </c>
      <c r="BE153">
        <f t="shared" si="147"/>
        <v>1.5726955265378366</v>
      </c>
      <c r="BF153">
        <f t="shared" si="148"/>
        <v>4.1891687881973558</v>
      </c>
      <c r="BG153">
        <f t="shared" si="149"/>
        <v>10.330542903570873</v>
      </c>
      <c r="BH153">
        <f t="shared" si="150"/>
        <v>1.3764389815027292E-2</v>
      </c>
      <c r="BI153">
        <f t="shared" si="151"/>
        <v>5.1334158653716577E-3</v>
      </c>
      <c r="BJ153">
        <f t="shared" si="152"/>
        <v>5.1812884978109729E-2</v>
      </c>
      <c r="BK153">
        <f t="shared" si="153"/>
        <v>2.0912610798609506</v>
      </c>
      <c r="BL153">
        <f t="shared" si="154"/>
        <v>2.3882597899793131E-3</v>
      </c>
      <c r="BM153">
        <f t="shared" si="155"/>
        <v>5.2130275894538489E-2</v>
      </c>
      <c r="BN153">
        <f t="shared" si="156"/>
        <v>3.5269874101638032E-3</v>
      </c>
      <c r="BO153" s="34">
        <f t="shared" si="124"/>
        <v>430.36751887923111</v>
      </c>
      <c r="BP153">
        <f t="shared" si="125"/>
        <v>430367.51887923112</v>
      </c>
      <c r="BQ153">
        <f t="shared" si="123"/>
        <v>64.4260175762209</v>
      </c>
    </row>
    <row r="154" spans="1:69" x14ac:dyDescent="0.2">
      <c r="A154" t="s">
        <v>234</v>
      </c>
      <c r="B154" s="4">
        <v>0.1434</v>
      </c>
      <c r="C154" s="4">
        <v>20</v>
      </c>
      <c r="D154" s="1">
        <v>0.13808639054650781</v>
      </c>
      <c r="E154" s="1">
        <v>61.224290951968953</v>
      </c>
      <c r="F154" s="1">
        <v>46.66841448812437</v>
      </c>
      <c r="G154" s="1">
        <v>43.965351709593214</v>
      </c>
      <c r="H154" s="1">
        <v>116.77158223850005</v>
      </c>
      <c r="I154" s="1">
        <v>211.91473979481762</v>
      </c>
      <c r="J154" s="1">
        <v>69.761482878983259</v>
      </c>
      <c r="K154" s="1">
        <v>2.6538165680962577E-2</v>
      </c>
      <c r="L154" s="1">
        <v>5.1004369854994147</v>
      </c>
      <c r="M154" s="1">
        <v>3.3419253243466299E-2</v>
      </c>
      <c r="N154" s="1">
        <v>233.17368139822361</v>
      </c>
      <c r="O154" s="1">
        <v>7.0237663432964643</v>
      </c>
      <c r="P154" s="1">
        <v>0.93599804127539854</v>
      </c>
      <c r="Q154" s="1">
        <v>206.47130038664952</v>
      </c>
      <c r="R154" s="1">
        <v>2835.6405961320825</v>
      </c>
      <c r="S154" s="1">
        <v>0.24167005511126549</v>
      </c>
      <c r="T154" s="1">
        <v>0.8964684308261176</v>
      </c>
      <c r="U154" s="1">
        <v>66.960188409446388</v>
      </c>
      <c r="V154" s="1">
        <v>116.6370131098306</v>
      </c>
      <c r="W154" s="1">
        <v>2.5254351585521704</v>
      </c>
      <c r="X154" s="1">
        <v>0.15068957790160228</v>
      </c>
      <c r="Y154" s="1">
        <v>11.930737873349999</v>
      </c>
      <c r="Z154" s="1">
        <v>28.870138673686373</v>
      </c>
      <c r="AA154" s="1">
        <v>68.053994588881878</v>
      </c>
      <c r="AB154" s="1">
        <v>0.11334124151257363</v>
      </c>
      <c r="AC154" s="1">
        <v>5.723996508571666E-2</v>
      </c>
      <c r="AD154" s="1">
        <v>0.18947731440293278</v>
      </c>
      <c r="AE154" s="1">
        <v>10.508003178197338</v>
      </c>
      <c r="AF154" s="1">
        <v>3.2387387357289923E-2</v>
      </c>
      <c r="AG154" s="1">
        <v>2.3983913600582421</v>
      </c>
      <c r="AH154" s="1">
        <v>2.7707082840806432E-2</v>
      </c>
      <c r="AJ154">
        <f t="shared" si="132"/>
        <v>17.865963503826514</v>
      </c>
      <c r="AK154">
        <f t="shared" si="133"/>
        <v>8530.4112712651076</v>
      </c>
      <c r="AL154">
        <f t="shared" si="134"/>
        <v>6504.773084046079</v>
      </c>
      <c r="AM154">
        <f t="shared" si="135"/>
        <v>6127.9385821347978</v>
      </c>
      <c r="AN154">
        <f t="shared" si="136"/>
        <v>16270.122787556111</v>
      </c>
      <c r="AO154">
        <f t="shared" si="137"/>
        <v>29533.185213065462</v>
      </c>
      <c r="AP154">
        <f t="shared" si="138"/>
        <v>9713.6413920644318</v>
      </c>
      <c r="AQ154">
        <f t="shared" si="139"/>
        <v>3.669523817809675</v>
      </c>
      <c r="AR154">
        <f t="shared" si="140"/>
        <v>0.72904212786792899</v>
      </c>
      <c r="AS154">
        <f t="shared" si="126"/>
        <v>1.4623359490848564E-2</v>
      </c>
      <c r="AT154">
        <f t="shared" si="127"/>
        <v>29.705241979266255</v>
      </c>
      <c r="AU154">
        <f t="shared" si="128"/>
        <v>0.97432098836033054</v>
      </c>
      <c r="AV154">
        <f t="shared" si="129"/>
        <v>-0.25505896922388893</v>
      </c>
      <c r="AW154">
        <f t="shared" si="130"/>
        <v>28.754902230750634</v>
      </c>
      <c r="AX154" s="10">
        <f t="shared" si="131"/>
        <v>392.79950240742841</v>
      </c>
      <c r="AY154">
        <f t="shared" si="141"/>
        <v>2.9335390537514702E-2</v>
      </c>
      <c r="AZ154">
        <f t="shared" si="142"/>
        <v>2.1114429298017462E-2</v>
      </c>
      <c r="BA154">
        <f t="shared" si="143"/>
        <v>7.4552194389944004</v>
      </c>
      <c r="BB154">
        <f t="shared" si="144"/>
        <v>15.735293372787368</v>
      </c>
      <c r="BC154">
        <f t="shared" si="145"/>
        <v>0.34798516732518797</v>
      </c>
      <c r="BD154">
        <f t="shared" si="146"/>
        <v>1.5255020777946758E-2</v>
      </c>
      <c r="BE154">
        <f t="shared" si="147"/>
        <v>1.6504241592501476</v>
      </c>
      <c r="BF154">
        <f t="shared" si="148"/>
        <v>3.9683340847624491</v>
      </c>
      <c r="BG154">
        <f t="shared" si="149"/>
        <v>9.4815170020605297</v>
      </c>
      <c r="BH154">
        <f t="shared" si="150"/>
        <v>1.4715705436949932E-2</v>
      </c>
      <c r="BI154">
        <f t="shared" si="151"/>
        <v>4.7942796023944826E-3</v>
      </c>
      <c r="BJ154">
        <f t="shared" si="152"/>
        <v>2.3511431117633309E-2</v>
      </c>
      <c r="BK154">
        <f t="shared" si="153"/>
        <v>1.4303438353589475</v>
      </c>
      <c r="BL154">
        <f t="shared" si="154"/>
        <v>2.0692476869717175E-3</v>
      </c>
      <c r="BM154">
        <f t="shared" si="155"/>
        <v>0.32718225795071043</v>
      </c>
      <c r="BN154">
        <f t="shared" si="156"/>
        <v>1.2666459436446306E-3</v>
      </c>
      <c r="BO154" s="34">
        <f t="shared" si="124"/>
        <v>392.79950240742841</v>
      </c>
      <c r="BP154">
        <f t="shared" si="125"/>
        <v>392799.5024074284</v>
      </c>
      <c r="BQ154">
        <f t="shared" si="123"/>
        <v>56.327448645225232</v>
      </c>
    </row>
    <row r="155" spans="1:69" x14ac:dyDescent="0.2">
      <c r="A155" t="s">
        <v>235</v>
      </c>
      <c r="B155" s="4">
        <v>0.16320000000000001</v>
      </c>
      <c r="C155" s="4">
        <v>20</v>
      </c>
      <c r="D155" s="1">
        <v>0.17113384547514668</v>
      </c>
      <c r="E155" s="1">
        <v>37.961765383842724</v>
      </c>
      <c r="F155" s="1">
        <v>43.027999586976101</v>
      </c>
      <c r="G155" s="1">
        <v>57.209565760603162</v>
      </c>
      <c r="H155" s="1">
        <v>89.35512476965215</v>
      </c>
      <c r="I155" s="1">
        <v>200.22334140179791</v>
      </c>
      <c r="J155" s="1">
        <v>90.97604906407831</v>
      </c>
      <c r="K155" s="1">
        <v>3.4018883019042705E-2</v>
      </c>
      <c r="L155" s="1">
        <v>3.6835037174099821</v>
      </c>
      <c r="M155" s="1">
        <v>-8.4240453395647549E-2</v>
      </c>
      <c r="N155" s="1">
        <v>260.43945805875416</v>
      </c>
      <c r="O155" s="1">
        <v>6.068444933927954</v>
      </c>
      <c r="P155" s="1">
        <v>1.5841837695593251</v>
      </c>
      <c r="Q155" s="1">
        <v>203.98720729048802</v>
      </c>
      <c r="R155" s="1">
        <v>3380.5904164739254</v>
      </c>
      <c r="S155" s="1">
        <v>0.29361365801068762</v>
      </c>
      <c r="T155" s="1">
        <v>0.94157764205922334</v>
      </c>
      <c r="U155" s="1">
        <v>66.112871906122749</v>
      </c>
      <c r="V155" s="1">
        <v>113.81852849594209</v>
      </c>
      <c r="W155" s="1">
        <v>2.6068267855471303</v>
      </c>
      <c r="X155" s="1">
        <v>0.15199296865929687</v>
      </c>
      <c r="Y155" s="1">
        <v>9.9613515106228334</v>
      </c>
      <c r="Z155" s="1">
        <v>33.970560963480338</v>
      </c>
      <c r="AA155" s="1">
        <v>66.893858445784446</v>
      </c>
      <c r="AB155" s="1">
        <v>8.4859915828542826E-2</v>
      </c>
      <c r="AC155" s="1">
        <v>5.829356261244685E-2</v>
      </c>
      <c r="AD155" s="1">
        <v>0.21707654746911795</v>
      </c>
      <c r="AE155" s="1">
        <v>11.135768679263025</v>
      </c>
      <c r="AF155" s="1">
        <v>3.4936655459462021E-2</v>
      </c>
      <c r="AG155" s="1">
        <v>0.39138001036043585</v>
      </c>
      <c r="AH155" s="1">
        <v>3.3628898315117221E-2</v>
      </c>
      <c r="AJ155">
        <f t="shared" si="132"/>
        <v>19.748334957239575</v>
      </c>
      <c r="AK155">
        <f t="shared" si="133"/>
        <v>4644.6719665250712</v>
      </c>
      <c r="AL155">
        <f t="shared" si="134"/>
        <v>5269.4617783654558</v>
      </c>
      <c r="AM155">
        <f t="shared" si="135"/>
        <v>7007.5408927593671</v>
      </c>
      <c r="AN155">
        <f t="shared" si="136"/>
        <v>10936.314083079584</v>
      </c>
      <c r="AO155">
        <f t="shared" si="137"/>
        <v>24517.345537335739</v>
      </c>
      <c r="AP155">
        <f t="shared" si="138"/>
        <v>11134.972422328068</v>
      </c>
      <c r="AQ155">
        <f t="shared" si="139"/>
        <v>4.1410788127175842</v>
      </c>
      <c r="AR155">
        <f t="shared" si="140"/>
        <v>0.46694838097103164</v>
      </c>
      <c r="AS155">
        <f t="shared" si="126"/>
        <v>-1.5698797904080473E-3</v>
      </c>
      <c r="AT155">
        <f t="shared" si="127"/>
        <v>29.442691378905582</v>
      </c>
      <c r="AU155">
        <f t="shared" si="128"/>
        <v>0.73903922514400255</v>
      </c>
      <c r="AV155">
        <f t="shared" si="129"/>
        <v>-0.14467978934452908</v>
      </c>
      <c r="AW155">
        <f t="shared" si="130"/>
        <v>24.961832830676538</v>
      </c>
      <c r="AX155" s="10">
        <f t="shared" si="131"/>
        <v>411.9267466425373</v>
      </c>
      <c r="AY155">
        <f t="shared" si="141"/>
        <v>3.2141955031054235E-2</v>
      </c>
      <c r="AZ155">
        <f t="shared" si="142"/>
        <v>2.4080841825967023E-2</v>
      </c>
      <c r="BA155">
        <f t="shared" si="143"/>
        <v>6.4468880973365454</v>
      </c>
      <c r="BB155">
        <f t="shared" si="144"/>
        <v>13.480829518259428</v>
      </c>
      <c r="BC155">
        <f t="shared" si="145"/>
        <v>0.31574084273487218</v>
      </c>
      <c r="BD155">
        <f t="shared" si="146"/>
        <v>1.3563957075437847E-2</v>
      </c>
      <c r="BE155">
        <f t="shared" si="147"/>
        <v>1.2088425072422047</v>
      </c>
      <c r="BF155">
        <f t="shared" si="148"/>
        <v>4.1119335389143039</v>
      </c>
      <c r="BG155">
        <f t="shared" si="149"/>
        <v>8.1890123482446775</v>
      </c>
      <c r="BH155">
        <f t="shared" si="150"/>
        <v>9.4399855758456105E-3</v>
      </c>
      <c r="BI155">
        <f t="shared" si="151"/>
        <v>4.3417380240071838E-3</v>
      </c>
      <c r="BJ155">
        <f t="shared" si="152"/>
        <v>2.4041200267109802E-2</v>
      </c>
      <c r="BK155">
        <f t="shared" si="153"/>
        <v>1.3337415196800662</v>
      </c>
      <c r="BL155">
        <f t="shared" si="154"/>
        <v>2.1306095609999157E-3</v>
      </c>
      <c r="BM155">
        <f t="shared" si="155"/>
        <v>4.1530078407939701E-2</v>
      </c>
      <c r="BN155">
        <f t="shared" si="156"/>
        <v>1.8386846679219106E-3</v>
      </c>
      <c r="BO155" s="34">
        <f t="shared" si="124"/>
        <v>411.9267466425373</v>
      </c>
      <c r="BP155">
        <f t="shared" si="125"/>
        <v>411926.7466425373</v>
      </c>
      <c r="BQ155">
        <f t="shared" si="123"/>
        <v>67.22644505206209</v>
      </c>
    </row>
    <row r="156" spans="1:69" x14ac:dyDescent="0.2">
      <c r="A156" t="s">
        <v>236</v>
      </c>
      <c r="B156" s="4">
        <v>0.1346</v>
      </c>
      <c r="C156" s="4">
        <v>20</v>
      </c>
      <c r="D156" s="1">
        <v>0.13705673177313765</v>
      </c>
      <c r="E156" s="1">
        <v>37.091094053176867</v>
      </c>
      <c r="F156" s="1">
        <v>38.276661281950339</v>
      </c>
      <c r="G156" s="1">
        <v>48.903498427191401</v>
      </c>
      <c r="H156" s="1">
        <v>76.107143643570865</v>
      </c>
      <c r="I156" s="1">
        <v>157.22705255901107</v>
      </c>
      <c r="J156" s="1">
        <v>75.046691387151768</v>
      </c>
      <c r="K156" s="1">
        <v>2.6393776032800645E-2</v>
      </c>
      <c r="L156" s="1">
        <v>1.6975812551923641</v>
      </c>
      <c r="M156" s="1">
        <v>9.6084560077863715E-2</v>
      </c>
      <c r="N156" s="1">
        <v>212.212884847243</v>
      </c>
      <c r="O156" s="1">
        <v>4.8172867421596077</v>
      </c>
      <c r="P156" s="1">
        <v>1.4273183591471688</v>
      </c>
      <c r="Q156" s="1">
        <v>177.28939171059886</v>
      </c>
      <c r="R156" s="1">
        <v>3220.602343883771</v>
      </c>
      <c r="S156" s="1">
        <v>0.23988535843687653</v>
      </c>
      <c r="T156" s="1">
        <v>1.0742554459815175</v>
      </c>
      <c r="U156" s="1">
        <v>71.918042703711976</v>
      </c>
      <c r="V156" s="1">
        <v>98.864409695528082</v>
      </c>
      <c r="W156" s="1">
        <v>1.6732967541108805</v>
      </c>
      <c r="X156" s="1">
        <v>0.1398089236003533</v>
      </c>
      <c r="Y156" s="1">
        <v>6.4229906214964645</v>
      </c>
      <c r="Z156" s="1">
        <v>27.864740371085539</v>
      </c>
      <c r="AA156" s="1">
        <v>58.616857105434519</v>
      </c>
      <c r="AB156" s="1">
        <v>9.8622768898602081E-2</v>
      </c>
      <c r="AC156" s="1">
        <v>4.095625528716991E-2</v>
      </c>
      <c r="AD156" s="1">
        <v>0.18064187538370574</v>
      </c>
      <c r="AE156" s="1">
        <v>8.5950301246628449</v>
      </c>
      <c r="AF156" s="1">
        <v>2.5064121020229851E-2</v>
      </c>
      <c r="AG156" s="1">
        <v>0.59236231785069104</v>
      </c>
      <c r="AH156" s="1">
        <v>4.0095543157552434E-2</v>
      </c>
      <c r="AJ156">
        <f t="shared" si="132"/>
        <v>18.88102519302614</v>
      </c>
      <c r="AK156">
        <f t="shared" si="133"/>
        <v>5502.2068226119954</v>
      </c>
      <c r="AL156">
        <f t="shared" si="134"/>
        <v>5683.130729039578</v>
      </c>
      <c r="AM156">
        <f t="shared" si="135"/>
        <v>7262.327838262212</v>
      </c>
      <c r="AN156">
        <f t="shared" si="136"/>
        <v>11291.581246931373</v>
      </c>
      <c r="AO156">
        <f t="shared" si="137"/>
        <v>23338.07589032286</v>
      </c>
      <c r="AP156">
        <f t="shared" si="138"/>
        <v>11134.029314899033</v>
      </c>
      <c r="AQ156">
        <f t="shared" si="139"/>
        <v>3.8879786219217585</v>
      </c>
      <c r="AR156">
        <f t="shared" si="140"/>
        <v>0.27108117778692437</v>
      </c>
      <c r="AS156">
        <f t="shared" si="126"/>
        <v>2.4890756966386568E-2</v>
      </c>
      <c r="AT156">
        <f t="shared" si="127"/>
        <v>28.5328066033222</v>
      </c>
      <c r="AU156">
        <f t="shared" si="128"/>
        <v>0.71016372740070055</v>
      </c>
      <c r="AV156">
        <f t="shared" si="129"/>
        <v>-0.19872993929621302</v>
      </c>
      <c r="AW156">
        <f t="shared" si="130"/>
        <v>26.298772707047753</v>
      </c>
      <c r="AX156" s="10">
        <f t="shared" si="131"/>
        <v>475.68115601975489</v>
      </c>
      <c r="AY156">
        <f t="shared" si="141"/>
        <v>3.0988120873639148E-2</v>
      </c>
      <c r="AZ156">
        <f t="shared" si="142"/>
        <v>4.8911957388140422E-2</v>
      </c>
      <c r="BA156">
        <f t="shared" si="143"/>
        <v>8.679313175610023</v>
      </c>
      <c r="BB156">
        <f t="shared" si="144"/>
        <v>14.123246666951401</v>
      </c>
      <c r="BC156">
        <f t="shared" si="145"/>
        <v>0.24411816423184363</v>
      </c>
      <c r="BD156">
        <f t="shared" si="146"/>
        <v>1.4635638139172253E-2</v>
      </c>
      <c r="BE156">
        <f t="shared" si="147"/>
        <v>0.93993966864339118</v>
      </c>
      <c r="BF156">
        <f t="shared" si="148"/>
        <v>4.07838886852094</v>
      </c>
      <c r="BG156">
        <f t="shared" si="149"/>
        <v>8.6991589036146557</v>
      </c>
      <c r="BH156">
        <f t="shared" si="150"/>
        <v>1.3490807632832013E-2</v>
      </c>
      <c r="BI156">
        <f t="shared" si="151"/>
        <v>2.6881537816674122E-3</v>
      </c>
      <c r="BJ156">
        <f t="shared" si="152"/>
        <v>2.3735738795572628E-2</v>
      </c>
      <c r="BK156">
        <f t="shared" si="153"/>
        <v>1.239612517977587</v>
      </c>
      <c r="BL156">
        <f t="shared" si="154"/>
        <v>1.1163803237038842E-3</v>
      </c>
      <c r="BM156">
        <f t="shared" si="155"/>
        <v>8.0218090237599279E-2</v>
      </c>
      <c r="BN156">
        <f t="shared" si="156"/>
        <v>3.1902394847961374E-3</v>
      </c>
      <c r="BO156" s="34">
        <f t="shared" si="124"/>
        <v>475.68115601975489</v>
      </c>
      <c r="BP156">
        <f t="shared" si="125"/>
        <v>475681.15601975488</v>
      </c>
      <c r="BQ156">
        <f t="shared" si="123"/>
        <v>64.026683600259005</v>
      </c>
    </row>
    <row r="157" spans="1:69" x14ac:dyDescent="0.2">
      <c r="A157" t="s">
        <v>237</v>
      </c>
      <c r="B157" s="4">
        <v>0.13800000000000001</v>
      </c>
      <c r="C157" s="4">
        <v>20</v>
      </c>
      <c r="D157" s="1">
        <v>0.13622286175786097</v>
      </c>
      <c r="E157" s="1">
        <v>43.414431413630744</v>
      </c>
      <c r="F157" s="1">
        <v>35.291601607200192</v>
      </c>
      <c r="G157" s="1">
        <v>52.306250186446164</v>
      </c>
      <c r="H157" s="1">
        <v>82.138891716518188</v>
      </c>
      <c r="I157" s="1">
        <v>188.97550097819021</v>
      </c>
      <c r="J157" s="1">
        <v>81.984548240785628</v>
      </c>
      <c r="K157" s="1">
        <v>2.892397342894823E-2</v>
      </c>
      <c r="L157" s="1">
        <v>2.8223594681947288</v>
      </c>
      <c r="M157" s="1">
        <v>-9.8948089404789094E-2</v>
      </c>
      <c r="N157" s="1">
        <v>203.33222395191123</v>
      </c>
      <c r="O157" s="1">
        <v>5.3269554227766944</v>
      </c>
      <c r="P157" s="1">
        <v>0.72461190486691807</v>
      </c>
      <c r="Q157" s="1">
        <v>206.15718502507971</v>
      </c>
      <c r="R157" s="1">
        <v>2709.2142531041336</v>
      </c>
      <c r="S157" s="1">
        <v>0.21195241739342063</v>
      </c>
      <c r="T157" s="1">
        <v>0.59138607279861355</v>
      </c>
      <c r="U157" s="1">
        <v>54.790732608710819</v>
      </c>
      <c r="V157" s="1">
        <v>98.599460402277757</v>
      </c>
      <c r="W157" s="1">
        <v>1.6538981692195305</v>
      </c>
      <c r="X157" s="1">
        <v>0.13867694867502856</v>
      </c>
      <c r="Y157" s="1">
        <v>8.4248709016812722</v>
      </c>
      <c r="Z157" s="1">
        <v>30.758421660730153</v>
      </c>
      <c r="AA157" s="1">
        <v>61.417498391070389</v>
      </c>
      <c r="AB157" s="1">
        <v>5.952513245506541E-2</v>
      </c>
      <c r="AC157" s="1">
        <v>2.8378173721021388E-2</v>
      </c>
      <c r="AD157" s="1">
        <v>0.11976302371280177</v>
      </c>
      <c r="AE157" s="1">
        <v>9.0522311376038989</v>
      </c>
      <c r="AF157" s="1">
        <v>3.1200397293547757E-2</v>
      </c>
      <c r="AG157" s="1">
        <v>0.25981925759366364</v>
      </c>
      <c r="AH157" s="1">
        <v>2.6100571496008539E-2</v>
      </c>
      <c r="AJ157">
        <f t="shared" si="132"/>
        <v>18.294989787505688</v>
      </c>
      <c r="AK157">
        <f t="shared" si="133"/>
        <v>6283.0709096568989</v>
      </c>
      <c r="AL157">
        <f t="shared" si="134"/>
        <v>5110.4942219835084</v>
      </c>
      <c r="AM157">
        <f t="shared" si="135"/>
        <v>7576.5533493854273</v>
      </c>
      <c r="AN157">
        <f t="shared" si="136"/>
        <v>11887.549255767455</v>
      </c>
      <c r="AO157">
        <f t="shared" si="137"/>
        <v>27364.304226239416</v>
      </c>
      <c r="AP157">
        <f t="shared" si="138"/>
        <v>11865.199151145556</v>
      </c>
      <c r="AQ157">
        <f t="shared" si="139"/>
        <v>4.1588831190842059</v>
      </c>
      <c r="AR157">
        <f t="shared" si="140"/>
        <v>0.42741370137802387</v>
      </c>
      <c r="AS157">
        <f t="shared" si="126"/>
        <v>-3.9880949418653932E-3</v>
      </c>
      <c r="AT157">
        <f t="shared" si="127"/>
        <v>26.542772107974876</v>
      </c>
      <c r="AU157">
        <f t="shared" si="128"/>
        <v>0.76653196609040597</v>
      </c>
      <c r="AV157">
        <f t="shared" si="129"/>
        <v>-0.29567520952808174</v>
      </c>
      <c r="AW157">
        <f t="shared" si="130"/>
        <v>29.834570091726412</v>
      </c>
      <c r="AX157" s="10">
        <f t="shared" si="131"/>
        <v>389.84725930917568</v>
      </c>
      <c r="AY157">
        <f t="shared" si="141"/>
        <v>2.6176393106686312E-2</v>
      </c>
      <c r="AZ157">
        <f t="shared" si="142"/>
        <v>-2.2274188400104183E-2</v>
      </c>
      <c r="BA157">
        <f t="shared" si="143"/>
        <v>5.9832561705585938</v>
      </c>
      <c r="BB157">
        <f t="shared" si="144"/>
        <v>13.736884170338056</v>
      </c>
      <c r="BC157">
        <f t="shared" si="145"/>
        <v>0.23529226962158803</v>
      </c>
      <c r="BD157">
        <f t="shared" si="146"/>
        <v>1.4110995616131088E-2</v>
      </c>
      <c r="BE157">
        <f t="shared" si="147"/>
        <v>1.2069093116166421</v>
      </c>
      <c r="BF157">
        <f t="shared" si="148"/>
        <v>4.3972809238826871</v>
      </c>
      <c r="BG157">
        <f t="shared" si="149"/>
        <v>8.8907218415887712</v>
      </c>
      <c r="BH157">
        <f t="shared" si="150"/>
        <v>7.4921012935395331E-3</v>
      </c>
      <c r="BI157">
        <f t="shared" si="151"/>
        <v>7.9901353398161761E-4</v>
      </c>
      <c r="BJ157">
        <f t="shared" si="152"/>
        <v>1.4327923249753597E-2</v>
      </c>
      <c r="BK157">
        <f t="shared" si="153"/>
        <v>1.2753323563666976</v>
      </c>
      <c r="BL157">
        <f t="shared" si="154"/>
        <v>1.9781907031659485E-3</v>
      </c>
      <c r="BM157">
        <f t="shared" si="155"/>
        <v>3.0047056093045761E-2</v>
      </c>
      <c r="BN157">
        <f t="shared" si="156"/>
        <v>1.0833826190049434E-3</v>
      </c>
      <c r="BO157" s="34">
        <f t="shared" si="124"/>
        <v>389.84725930917568</v>
      </c>
      <c r="BP157">
        <f t="shared" si="125"/>
        <v>389847.25930917566</v>
      </c>
      <c r="BQ157">
        <f t="shared" si="123"/>
        <v>53.798921784666241</v>
      </c>
    </row>
    <row r="158" spans="1:69" x14ac:dyDescent="0.2">
      <c r="A158" t="s">
        <v>238</v>
      </c>
      <c r="B158" s="4">
        <v>0.154</v>
      </c>
      <c r="C158" s="4">
        <v>20</v>
      </c>
      <c r="D158" s="1">
        <v>0.39068627356565172</v>
      </c>
      <c r="E158" s="1">
        <v>30.638210131741221</v>
      </c>
      <c r="F158" s="1">
        <v>27.599766001788861</v>
      </c>
      <c r="G158" s="1">
        <v>94.58999892177178</v>
      </c>
      <c r="H158" s="1">
        <v>55.873490842110648</v>
      </c>
      <c r="I158" s="1">
        <v>616.32328231609438</v>
      </c>
      <c r="J158" s="1">
        <v>188.59209105952527</v>
      </c>
      <c r="K158" s="1">
        <v>4.1406385584703144E-2</v>
      </c>
      <c r="L158" s="1">
        <v>7.2604415561678604</v>
      </c>
      <c r="M158" s="1">
        <v>9.6115248706194673E-2</v>
      </c>
      <c r="N158" s="1">
        <v>25.110829121181638</v>
      </c>
      <c r="O158" s="1">
        <v>0.24519120627261587</v>
      </c>
      <c r="P158" s="1">
        <v>0.73245854726754656</v>
      </c>
      <c r="Q158" s="1">
        <v>124.59365340620239</v>
      </c>
      <c r="R158" s="1">
        <v>524.61295798006483</v>
      </c>
      <c r="S158" s="1">
        <v>6.2644283881192961E-2</v>
      </c>
      <c r="T158" s="1">
        <v>0.55146921100473822</v>
      </c>
      <c r="U158" s="1">
        <v>34.045234341327635</v>
      </c>
      <c r="V158" s="1">
        <v>222.036906386482</v>
      </c>
      <c r="W158" s="1">
        <v>0.21062039599320734</v>
      </c>
      <c r="X158" s="1">
        <v>0.17269004176524089</v>
      </c>
      <c r="Y158" s="1">
        <v>36.180872670587107</v>
      </c>
      <c r="Z158" s="1">
        <v>41.057895374476274</v>
      </c>
      <c r="AA158" s="1">
        <v>25.469756053252535</v>
      </c>
      <c r="AB158" s="1">
        <v>1.9484549702379023E-2</v>
      </c>
      <c r="AC158" s="1">
        <v>8.6343587950764425E-2</v>
      </c>
      <c r="AD158" s="1">
        <v>0.23226048801390906</v>
      </c>
      <c r="AE158" s="1">
        <v>2.990045797490688</v>
      </c>
      <c r="AF158" s="1">
        <v>7.1128279376023923E-2</v>
      </c>
      <c r="AG158" s="1">
        <v>0.17416287270733005</v>
      </c>
      <c r="AH158" s="1">
        <v>4.3391711567226116E-3</v>
      </c>
      <c r="AJ158">
        <f t="shared" si="132"/>
        <v>49.441407966438959</v>
      </c>
      <c r="AK158">
        <f t="shared" si="133"/>
        <v>3971.0348045120886</v>
      </c>
      <c r="AL158">
        <f t="shared" si="134"/>
        <v>3580.5940943214123</v>
      </c>
      <c r="AM158">
        <f t="shared" si="135"/>
        <v>12280.774915075981</v>
      </c>
      <c r="AN158">
        <f t="shared" si="136"/>
        <v>7241.3881805698584</v>
      </c>
      <c r="AO158">
        <f t="shared" si="137"/>
        <v>80020.971493370933</v>
      </c>
      <c r="AP158">
        <f t="shared" si="138"/>
        <v>24477.586618395322</v>
      </c>
      <c r="AQ158">
        <f t="shared" si="139"/>
        <v>5.3478838542124585</v>
      </c>
      <c r="AR158">
        <f t="shared" si="140"/>
        <v>0.95938138019240227</v>
      </c>
      <c r="AS158">
        <f t="shared" si="126"/>
        <v>2.17591536379367E-2</v>
      </c>
      <c r="AT158">
        <f t="shared" si="127"/>
        <v>0.63944580705156528</v>
      </c>
      <c r="AU158">
        <f t="shared" si="128"/>
        <v>2.692290253502886E-2</v>
      </c>
      <c r="AV158">
        <f t="shared" si="129"/>
        <v>-0.26393666277183581</v>
      </c>
      <c r="AW158">
        <f t="shared" si="130"/>
        <v>16.142208053770769</v>
      </c>
      <c r="AX158" s="10">
        <f t="shared" si="131"/>
        <v>65.629194040161551</v>
      </c>
      <c r="AY158">
        <f t="shared" si="141"/>
        <v>4.0661011589490786E-3</v>
      </c>
      <c r="AZ158">
        <f t="shared" si="142"/>
        <v>-2.5143995033064179E-2</v>
      </c>
      <c r="BA158">
        <f t="shared" si="143"/>
        <v>2.6673986116196247</v>
      </c>
      <c r="BB158">
        <f t="shared" si="144"/>
        <v>28.340512566173619</v>
      </c>
      <c r="BC158">
        <f t="shared" si="145"/>
        <v>2.3407647683458998E-2</v>
      </c>
      <c r="BD158">
        <f t="shared" si="146"/>
        <v>1.706220296643076E-2</v>
      </c>
      <c r="BE158">
        <f t="shared" si="147"/>
        <v>4.6861916907871004</v>
      </c>
      <c r="BF158">
        <f t="shared" si="148"/>
        <v>5.2780145569528125</v>
      </c>
      <c r="BG158">
        <f t="shared" si="149"/>
        <v>3.2984725154733332</v>
      </c>
      <c r="BH158">
        <f t="shared" si="150"/>
        <v>1.5136254769787525E-3</v>
      </c>
      <c r="BI158">
        <f t="shared" si="151"/>
        <v>8.2439750148332724E-3</v>
      </c>
      <c r="BJ158">
        <f t="shared" si="152"/>
        <v>2.7449368146026894E-2</v>
      </c>
      <c r="BK158">
        <f t="shared" si="153"/>
        <v>0.35553349595026007</v>
      </c>
      <c r="BL158">
        <f t="shared" si="154"/>
        <v>6.9581036278339239E-3</v>
      </c>
      <c r="BM158">
        <f t="shared" si="155"/>
        <v>1.5801078202036647E-2</v>
      </c>
      <c r="BN158">
        <f t="shared" si="156"/>
        <v>-1.8553325023573791E-3</v>
      </c>
      <c r="BO158" s="34">
        <f t="shared" si="124"/>
        <v>65.629194040161551</v>
      </c>
      <c r="BP158">
        <f t="shared" si="125"/>
        <v>65629.194040161557</v>
      </c>
      <c r="BQ158">
        <f t="shared" si="123"/>
        <v>10.10689588218488</v>
      </c>
    </row>
    <row r="159" spans="1:69" x14ac:dyDescent="0.2">
      <c r="A159" t="s">
        <v>239</v>
      </c>
      <c r="B159" s="4">
        <v>0.154</v>
      </c>
      <c r="C159" s="4">
        <v>20</v>
      </c>
      <c r="D159" s="1">
        <v>0.34153478408567084</v>
      </c>
      <c r="E159" s="1">
        <v>20.460717597173314</v>
      </c>
      <c r="F159" s="1">
        <v>22.475971537751708</v>
      </c>
      <c r="G159" s="1">
        <v>80.574274571292221</v>
      </c>
      <c r="H159" s="1">
        <v>53.332627197055103</v>
      </c>
      <c r="I159" s="1">
        <v>496.98166328150347</v>
      </c>
      <c r="J159" s="1">
        <v>168.77930935337113</v>
      </c>
      <c r="K159" s="1">
        <v>3.6813205300329936E-2</v>
      </c>
      <c r="L159" s="1">
        <v>4.159633522003368</v>
      </c>
      <c r="M159" s="1">
        <v>5.1078343173840669E-2</v>
      </c>
      <c r="N159" s="1">
        <v>16.162173186964566</v>
      </c>
      <c r="O159" s="1">
        <v>0.12393602747817571</v>
      </c>
      <c r="P159" s="1">
        <v>0.88223704930637925</v>
      </c>
      <c r="Q159" s="1">
        <v>104.29089346303277</v>
      </c>
      <c r="R159" s="1">
        <v>512.9299861302336</v>
      </c>
      <c r="S159" s="1">
        <v>4.612195420254217E-2</v>
      </c>
      <c r="T159" s="1">
        <v>0.47813160429288154</v>
      </c>
      <c r="U159" s="1">
        <v>27.812639451224044</v>
      </c>
      <c r="V159" s="1">
        <v>191.00137855540876</v>
      </c>
      <c r="W159" s="1">
        <v>6.4080450155880472E-2</v>
      </c>
      <c r="X159" s="1">
        <v>0.16569382200654079</v>
      </c>
      <c r="Y159" s="1">
        <v>25.985635176943077</v>
      </c>
      <c r="Z159" s="1">
        <v>31.87955482102009</v>
      </c>
      <c r="AA159" s="1">
        <v>22.258278107665852</v>
      </c>
      <c r="AB159" s="1">
        <v>-9.0020423403219234E-3</v>
      </c>
      <c r="AC159" s="1">
        <v>4.1510380422990101E-2</v>
      </c>
      <c r="AD159" s="1">
        <v>0.1797264938240683</v>
      </c>
      <c r="AE159" s="1">
        <v>2.5096768380229775</v>
      </c>
      <c r="AF159" s="1">
        <v>5.6171703745488216E-2</v>
      </c>
      <c r="AG159" s="1">
        <v>0.10429736595918204</v>
      </c>
      <c r="AH159" s="1">
        <v>4.730208303451844E-3</v>
      </c>
      <c r="AJ159">
        <f t="shared" si="132"/>
        <v>43.058097644363521</v>
      </c>
      <c r="AK159">
        <f t="shared" si="133"/>
        <v>2649.2825272954769</v>
      </c>
      <c r="AL159">
        <f t="shared" si="134"/>
        <v>2915.1662418490546</v>
      </c>
      <c r="AM159">
        <f t="shared" si="135"/>
        <v>10460.55097345526</v>
      </c>
      <c r="AN159">
        <f t="shared" si="136"/>
        <v>6911.4058890042043</v>
      </c>
      <c r="AO159">
        <f t="shared" si="137"/>
        <v>64522.059930437041</v>
      </c>
      <c r="AP159">
        <f t="shared" si="138"/>
        <v>21904.498085128555</v>
      </c>
      <c r="AQ159">
        <f t="shared" si="139"/>
        <v>4.7513669341639897</v>
      </c>
      <c r="AR159">
        <f t="shared" si="140"/>
        <v>0.55667903809311747</v>
      </c>
      <c r="AS159">
        <f t="shared" si="126"/>
        <v>1.591020486750111E-2</v>
      </c>
      <c r="AT159">
        <f t="shared" si="127"/>
        <v>-0.52271730128831417</v>
      </c>
      <c r="AU159">
        <f t="shared" si="128"/>
        <v>1.11754767175691E-2</v>
      </c>
      <c r="AV159">
        <f t="shared" si="129"/>
        <v>-0.24448490926029909</v>
      </c>
      <c r="AW159">
        <f t="shared" si="130"/>
        <v>13.50548598322926</v>
      </c>
      <c r="AX159" s="10">
        <f t="shared" si="131"/>
        <v>64.111924968754892</v>
      </c>
      <c r="AY159">
        <f t="shared" si="141"/>
        <v>1.920344057825599E-3</v>
      </c>
      <c r="AZ159">
        <f t="shared" si="142"/>
        <v>-3.4668359541097517E-2</v>
      </c>
      <c r="BA159">
        <f t="shared" si="143"/>
        <v>1.8579707038139635</v>
      </c>
      <c r="BB159">
        <f t="shared" si="144"/>
        <v>24.309924536164107</v>
      </c>
      <c r="BC159">
        <f t="shared" si="145"/>
        <v>4.3764858864035619E-3</v>
      </c>
      <c r="BD159">
        <f t="shared" si="146"/>
        <v>1.6153602997768413E-2</v>
      </c>
      <c r="BE159">
        <f t="shared" si="147"/>
        <v>3.3621348734307324</v>
      </c>
      <c r="BF159">
        <f t="shared" si="148"/>
        <v>4.0860222772831785</v>
      </c>
      <c r="BG159">
        <f t="shared" si="149"/>
        <v>2.8813974576049328</v>
      </c>
      <c r="BH159">
        <f t="shared" si="150"/>
        <v>-2.1859319311642281E-3</v>
      </c>
      <c r="BI159">
        <f t="shared" si="151"/>
        <v>2.421480530706737E-3</v>
      </c>
      <c r="BJ159">
        <f t="shared" si="152"/>
        <v>2.0626771497995629E-2</v>
      </c>
      <c r="BK159">
        <f t="shared" si="153"/>
        <v>0.29314791679860941</v>
      </c>
      <c r="BL159">
        <f t="shared" si="154"/>
        <v>5.0156912082838321E-3</v>
      </c>
      <c r="BM159">
        <f t="shared" si="155"/>
        <v>6.7276357672122322E-3</v>
      </c>
      <c r="BN159">
        <f t="shared" si="156"/>
        <v>-1.8045484573276087E-3</v>
      </c>
      <c r="BO159" s="34">
        <f t="shared" si="124"/>
        <v>64.111924968754892</v>
      </c>
      <c r="BP159">
        <f t="shared" si="125"/>
        <v>64111.924968754895</v>
      </c>
      <c r="BQ159">
        <f t="shared" si="123"/>
        <v>9.8732364451882528</v>
      </c>
    </row>
    <row r="160" spans="1:69" x14ac:dyDescent="0.2">
      <c r="A160" t="s">
        <v>240</v>
      </c>
      <c r="B160" s="4">
        <v>0.12870000000000001</v>
      </c>
      <c r="C160" s="4">
        <v>20</v>
      </c>
      <c r="D160" s="1">
        <v>0.40701303948823853</v>
      </c>
      <c r="E160" s="1">
        <v>22.158026944317697</v>
      </c>
      <c r="F160" s="1">
        <v>23.862270531947388</v>
      </c>
      <c r="G160" s="1">
        <v>82.589646025248612</v>
      </c>
      <c r="H160" s="1">
        <v>56.717373353653478</v>
      </c>
      <c r="I160" s="1">
        <v>531.62531534729726</v>
      </c>
      <c r="J160" s="1">
        <v>185.23006574639189</v>
      </c>
      <c r="K160" s="1">
        <v>4.0693702243560732E-2</v>
      </c>
      <c r="L160" s="1">
        <v>5.1546585007645982</v>
      </c>
      <c r="M160" s="1">
        <v>0.11159583542984872</v>
      </c>
      <c r="N160" s="1">
        <v>18.79288906915232</v>
      </c>
      <c r="O160" s="1">
        <v>0.17323569838485967</v>
      </c>
      <c r="P160" s="1">
        <v>0.74590239827047444</v>
      </c>
      <c r="Q160" s="1">
        <v>117.2386971232547</v>
      </c>
      <c r="R160" s="1">
        <v>599.9736495213582</v>
      </c>
      <c r="S160" s="1">
        <v>6.5587900524689824E-2</v>
      </c>
      <c r="T160" s="1">
        <v>0.54098949010512465</v>
      </c>
      <c r="U160" s="1">
        <v>33.261514208802168</v>
      </c>
      <c r="V160" s="1">
        <v>213.26005331317762</v>
      </c>
      <c r="W160" s="1">
        <v>0.11337960504404507</v>
      </c>
      <c r="X160" s="1">
        <v>0.17453232041579961</v>
      </c>
      <c r="Y160" s="1">
        <v>26.002318371833855</v>
      </c>
      <c r="Z160" s="1">
        <v>33.236466835258376</v>
      </c>
      <c r="AA160" s="1">
        <v>22.461528962595786</v>
      </c>
      <c r="AB160" s="1">
        <v>-1.5413336616696496E-3</v>
      </c>
      <c r="AC160" s="1">
        <v>0.10579830532604602</v>
      </c>
      <c r="AD160" s="1">
        <v>0.21957866636304188</v>
      </c>
      <c r="AE160" s="1">
        <v>2.4552998830532853</v>
      </c>
      <c r="AF160" s="1">
        <v>6.1214058827229259E-2</v>
      </c>
      <c r="AG160" s="1">
        <v>0.15703136745735743</v>
      </c>
      <c r="AH160" s="1">
        <v>5.0964069991097797E-3</v>
      </c>
      <c r="AJ160">
        <f t="shared" si="132"/>
        <v>61.697841066692583</v>
      </c>
      <c r="AK160">
        <f t="shared" si="133"/>
        <v>3433.8437929012512</v>
      </c>
      <c r="AL160">
        <f t="shared" si="134"/>
        <v>3703.6641890339397</v>
      </c>
      <c r="AM160">
        <f t="shared" si="135"/>
        <v>12830.087637849554</v>
      </c>
      <c r="AN160">
        <f t="shared" si="136"/>
        <v>8796.0484074484448</v>
      </c>
      <c r="AO160">
        <f t="shared" si="137"/>
        <v>82589.512592099301</v>
      </c>
      <c r="AP160">
        <f t="shared" si="138"/>
        <v>28766.960629139176</v>
      </c>
      <c r="AQ160">
        <f t="shared" si="139"/>
        <v>6.2884261594861712</v>
      </c>
      <c r="AR160">
        <f t="shared" si="140"/>
        <v>0.82073870583966346</v>
      </c>
      <c r="AS160">
        <f t="shared" si="126"/>
        <v>2.8442279679217811E-2</v>
      </c>
      <c r="AT160">
        <f t="shared" si="127"/>
        <v>-0.2166600369436309</v>
      </c>
      <c r="AU160">
        <f t="shared" si="128"/>
        <v>2.1033541823149336E-2</v>
      </c>
      <c r="AV160">
        <f t="shared" si="129"/>
        <v>-0.31373247122613951</v>
      </c>
      <c r="AW160">
        <f t="shared" si="130"/>
        <v>18.172501279112229</v>
      </c>
      <c r="AX160" s="10">
        <f t="shared" si="131"/>
        <v>90.241722711816209</v>
      </c>
      <c r="AY160">
        <f t="shared" si="141"/>
        <v>5.322858674033374E-3</v>
      </c>
      <c r="AZ160">
        <f t="shared" si="142"/>
        <v>-3.1715381919845805E-2</v>
      </c>
      <c r="BA160">
        <f t="shared" si="143"/>
        <v>3.0699687920661449</v>
      </c>
      <c r="BB160">
        <f t="shared" si="144"/>
        <v>32.547800106640629</v>
      </c>
      <c r="BC160">
        <f t="shared" si="145"/>
        <v>1.2897917049490603E-2</v>
      </c>
      <c r="BD160">
        <f t="shared" si="146"/>
        <v>2.0702601630470177E-2</v>
      </c>
      <c r="BE160">
        <f t="shared" si="147"/>
        <v>4.0256599409957134</v>
      </c>
      <c r="BF160">
        <f t="shared" si="148"/>
        <v>5.1001217636858991</v>
      </c>
      <c r="BG160">
        <f t="shared" si="149"/>
        <v>3.4794112320882542</v>
      </c>
      <c r="BH160">
        <f t="shared" si="150"/>
        <v>-1.456249757779686E-3</v>
      </c>
      <c r="BI160">
        <f t="shared" si="151"/>
        <v>1.2887851591219546E-2</v>
      </c>
      <c r="BJ160">
        <f t="shared" si="152"/>
        <v>3.0874640726268828E-2</v>
      </c>
      <c r="BK160">
        <f t="shared" si="153"/>
        <v>0.34232509780568765</v>
      </c>
      <c r="BL160">
        <f t="shared" si="154"/>
        <v>6.7852645509753774E-3</v>
      </c>
      <c r="BM160">
        <f t="shared" si="155"/>
        <v>1.6245034484181752E-2</v>
      </c>
      <c r="BN160">
        <f t="shared" si="156"/>
        <v>-2.1023814181452449E-3</v>
      </c>
      <c r="BO160" s="34">
        <f t="shared" si="124"/>
        <v>90.241722711816209</v>
      </c>
      <c r="BP160">
        <f t="shared" si="125"/>
        <v>90241.722711816212</v>
      </c>
      <c r="BQ160">
        <f t="shared" si="123"/>
        <v>11.614109713010746</v>
      </c>
    </row>
    <row r="161" spans="1:69" x14ac:dyDescent="0.2">
      <c r="A161" t="s">
        <v>241</v>
      </c>
      <c r="B161" s="4">
        <v>0.16320000000000001</v>
      </c>
      <c r="C161" s="4">
        <v>20</v>
      </c>
      <c r="D161" s="1">
        <v>0.48129317003185718</v>
      </c>
      <c r="E161" s="1">
        <v>28.89220497358021</v>
      </c>
      <c r="F161" s="1">
        <v>35.969419343544679</v>
      </c>
      <c r="G161" s="1">
        <v>103.46953295141559</v>
      </c>
      <c r="H161" s="1">
        <v>66.084622386861568</v>
      </c>
      <c r="I161" s="1">
        <v>680.82388826672775</v>
      </c>
      <c r="J161" s="1">
        <v>198.92537393322505</v>
      </c>
      <c r="K161" s="1">
        <v>4.3227149798451735E-2</v>
      </c>
      <c r="L161" s="1">
        <v>5.2099840975055036</v>
      </c>
      <c r="M161" s="1">
        <v>9.2640015479123372E-2</v>
      </c>
      <c r="N161" s="1">
        <v>20.236909096810336</v>
      </c>
      <c r="O161" s="1">
        <v>0.2299118702922997</v>
      </c>
      <c r="P161" s="1">
        <v>0.85989358816097683</v>
      </c>
      <c r="Q161" s="1">
        <v>140.62910247559415</v>
      </c>
      <c r="R161" s="1">
        <v>621.98971955508807</v>
      </c>
      <c r="S161" s="1">
        <v>6.1349768569726792E-2</v>
      </c>
      <c r="T161" s="1">
        <v>0.66114851119671647</v>
      </c>
      <c r="U161" s="1">
        <v>42.157612468890491</v>
      </c>
      <c r="V161" s="1">
        <v>251.42880588108184</v>
      </c>
      <c r="W161" s="1">
        <v>0.12569294881672935</v>
      </c>
      <c r="X161" s="1">
        <v>0.20046478721925912</v>
      </c>
      <c r="Y161" s="1">
        <v>31.013570769091825</v>
      </c>
      <c r="Z161" s="1">
        <v>35.820150964195975</v>
      </c>
      <c r="AA161" s="1">
        <v>28.908884060659279</v>
      </c>
      <c r="AB161" s="1">
        <v>-1.6283622140548012E-3</v>
      </c>
      <c r="AC161" s="1">
        <v>8.2715613058523929E-2</v>
      </c>
      <c r="AD161" s="1">
        <v>0.31540269689872985</v>
      </c>
      <c r="AE161" s="1">
        <v>2.7752721388850112</v>
      </c>
      <c r="AF161" s="1">
        <v>6.6549221945173972E-2</v>
      </c>
      <c r="AG161" s="1">
        <v>0.17808936480077503</v>
      </c>
      <c r="AH161" s="1">
        <v>5.8069058564936826E-3</v>
      </c>
      <c r="AJ161">
        <f t="shared" si="132"/>
        <v>57.758056103895271</v>
      </c>
      <c r="AK161">
        <f t="shared" si="133"/>
        <v>3533.2062299732925</v>
      </c>
      <c r="AL161">
        <f t="shared" si="134"/>
        <v>4404.439689709644</v>
      </c>
      <c r="AM161">
        <f t="shared" si="135"/>
        <v>12676.654519084419</v>
      </c>
      <c r="AN161">
        <f t="shared" si="136"/>
        <v>8084.5368302866218</v>
      </c>
      <c r="AO161">
        <f t="shared" si="137"/>
        <v>83414.471378626156</v>
      </c>
      <c r="AP161">
        <f t="shared" si="138"/>
        <v>24364.056352370557</v>
      </c>
      <c r="AQ161">
        <f t="shared" si="139"/>
        <v>5.2695428788216319</v>
      </c>
      <c r="AR161">
        <f t="shared" si="140"/>
        <v>0.65401705500234564</v>
      </c>
      <c r="AS161">
        <f t="shared" si="126"/>
        <v>2.010664825797074E-2</v>
      </c>
      <c r="AT161">
        <f t="shared" si="127"/>
        <v>6.104496314430316E-3</v>
      </c>
      <c r="AU161">
        <f t="shared" si="128"/>
        <v>2.3532722247476226E-2</v>
      </c>
      <c r="AV161">
        <f t="shared" si="129"/>
        <v>-0.23344084098648349</v>
      </c>
      <c r="AW161">
        <f t="shared" si="130"/>
        <v>17.197359201400328</v>
      </c>
      <c r="AX161" s="10">
        <f t="shared" si="131"/>
        <v>73.862935745620973</v>
      </c>
      <c r="AY161">
        <f t="shared" si="141"/>
        <v>3.6782430897600157E-3</v>
      </c>
      <c r="AZ161">
        <f t="shared" si="142"/>
        <v>-1.0285473230712737E-2</v>
      </c>
      <c r="BA161">
        <f t="shared" si="143"/>
        <v>3.5111945388522017</v>
      </c>
      <c r="BB161">
        <f t="shared" si="144"/>
        <v>30.344834099771653</v>
      </c>
      <c r="BC161">
        <f t="shared" si="145"/>
        <v>1.1680323527715234E-2</v>
      </c>
      <c r="BD161">
        <f t="shared" si="146"/>
        <v>1.9504130918570478E-2</v>
      </c>
      <c r="BE161">
        <f t="shared" si="147"/>
        <v>3.7887713379369345</v>
      </c>
      <c r="BF161">
        <f t="shared" si="148"/>
        <v>4.3385989801784746</v>
      </c>
      <c r="BG161">
        <f t="shared" si="149"/>
        <v>3.5339909775185547</v>
      </c>
      <c r="BH161">
        <f t="shared" si="150"/>
        <v>-1.1590681058452736E-3</v>
      </c>
      <c r="BI161">
        <f t="shared" si="151"/>
        <v>7.3346363629872187E-3</v>
      </c>
      <c r="BJ161">
        <f t="shared" si="152"/>
        <v>3.6090973481523021E-2</v>
      </c>
      <c r="BK161">
        <f t="shared" si="153"/>
        <v>0.30917086522197618</v>
      </c>
      <c r="BL161">
        <f t="shared" si="154"/>
        <v>6.0046985911116737E-3</v>
      </c>
      <c r="BM161">
        <f t="shared" si="155"/>
        <v>1.5391518903079307E-2</v>
      </c>
      <c r="BN161">
        <f t="shared" si="156"/>
        <v>-1.5708732314192093E-3</v>
      </c>
      <c r="BO161" s="34">
        <f t="shared" si="124"/>
        <v>73.862935745620973</v>
      </c>
      <c r="BP161">
        <f t="shared" si="125"/>
        <v>73862.935745620969</v>
      </c>
      <c r="BQ161">
        <f t="shared" si="123"/>
        <v>12.054431113685343</v>
      </c>
    </row>
    <row r="162" spans="1:69" x14ac:dyDescent="0.2">
      <c r="A162" t="s">
        <v>242</v>
      </c>
      <c r="B162" s="4">
        <v>0.15909999999999999</v>
      </c>
      <c r="C162" s="4">
        <v>20</v>
      </c>
      <c r="D162" s="1">
        <v>0.47786178725822376</v>
      </c>
      <c r="E162" s="1">
        <v>23.245682776777187</v>
      </c>
      <c r="F162" s="1">
        <v>29.347624786469879</v>
      </c>
      <c r="G162" s="1">
        <v>91.38354366582</v>
      </c>
      <c r="H162" s="1">
        <v>74.927132262430291</v>
      </c>
      <c r="I162" s="1">
        <v>558.16541556578761</v>
      </c>
      <c r="J162" s="1">
        <v>201.92627289337659</v>
      </c>
      <c r="K162" s="1">
        <v>4.4155252239014064E-2</v>
      </c>
      <c r="L162" s="1">
        <v>5.8152763507369913</v>
      </c>
      <c r="M162" s="1">
        <v>-4.2193683934068749E-2</v>
      </c>
      <c r="N162" s="1">
        <v>22.765049602643877</v>
      </c>
      <c r="O162" s="1">
        <v>0.2194285736903564</v>
      </c>
      <c r="P162" s="1">
        <v>0.71987787366275879</v>
      </c>
      <c r="Q162" s="1">
        <v>123.83931378102841</v>
      </c>
      <c r="R162" s="1">
        <v>763.77416355060484</v>
      </c>
      <c r="S162" s="1">
        <v>6.8720815107549862E-2</v>
      </c>
      <c r="T162" s="1">
        <v>0.58323524850882569</v>
      </c>
      <c r="U162" s="1">
        <v>46.615456530488899</v>
      </c>
      <c r="V162" s="1">
        <v>266.19658892363503</v>
      </c>
      <c r="W162" s="1">
        <v>0.15239923678624911</v>
      </c>
      <c r="X162" s="1">
        <v>0.19504460823417871</v>
      </c>
      <c r="Y162" s="1">
        <v>26.285659742351875</v>
      </c>
      <c r="Z162" s="1">
        <v>37.597779217393871</v>
      </c>
      <c r="AA162" s="1">
        <v>24.772394264055851</v>
      </c>
      <c r="AB162" s="1">
        <v>-3.8097582641813789E-3</v>
      </c>
      <c r="AC162" s="1">
        <v>0.15684606834792397</v>
      </c>
      <c r="AD162" s="1">
        <v>0.24744269247611708</v>
      </c>
      <c r="AE162" s="1">
        <v>3.3514995992776444</v>
      </c>
      <c r="AF162" s="1">
        <v>5.5655137003853397E-2</v>
      </c>
      <c r="AG162" s="1">
        <v>0.21026599420721995</v>
      </c>
      <c r="AH162" s="1">
        <v>4.0014379437923594E-3</v>
      </c>
      <c r="AJ162">
        <f t="shared" si="132"/>
        <v>58.815129482608683</v>
      </c>
      <c r="AK162">
        <f t="shared" si="133"/>
        <v>2914.4488547805208</v>
      </c>
      <c r="AL162">
        <f t="shared" si="134"/>
        <v>3685.5352999316019</v>
      </c>
      <c r="AM162">
        <f t="shared" si="135"/>
        <v>11484.036654950758</v>
      </c>
      <c r="AN162">
        <f t="shared" si="136"/>
        <v>9404.4412835584608</v>
      </c>
      <c r="AO162">
        <f t="shared" si="137"/>
        <v>70145.017441690696</v>
      </c>
      <c r="AP162">
        <f t="shared" si="138"/>
        <v>25369.151325643663</v>
      </c>
      <c r="AQ162">
        <f t="shared" si="139"/>
        <v>5.5220078355432873</v>
      </c>
      <c r="AR162">
        <f t="shared" si="140"/>
        <v>0.74696058102459184</v>
      </c>
      <c r="AS162">
        <f t="shared" si="126"/>
        <v>3.675242032916296E-3</v>
      </c>
      <c r="AT162">
        <f t="shared" si="127"/>
        <v>0.32406702649393998</v>
      </c>
      <c r="AU162">
        <f t="shared" si="128"/>
        <v>2.2821334624445348E-2</v>
      </c>
      <c r="AV162">
        <f t="shared" si="129"/>
        <v>-0.25705757095511295</v>
      </c>
      <c r="AW162">
        <f t="shared" si="130"/>
        <v>15.529938703816585</v>
      </c>
      <c r="AX162" s="10">
        <f t="shared" si="131"/>
        <v>93.589691977345566</v>
      </c>
      <c r="AY162">
        <f t="shared" si="141"/>
        <v>4.6996241546530242E-3</v>
      </c>
      <c r="AZ162">
        <f t="shared" si="142"/>
        <v>-2.0344779918354084E-2</v>
      </c>
      <c r="BA162">
        <f t="shared" si="143"/>
        <v>4.1620605277979097</v>
      </c>
      <c r="BB162">
        <f t="shared" si="144"/>
        <v>32.983234355335</v>
      </c>
      <c r="BC162">
        <f t="shared" si="145"/>
        <v>1.5338495028997623E-2</v>
      </c>
      <c r="BD162">
        <f t="shared" si="146"/>
        <v>1.9325396519227492E-2</v>
      </c>
      <c r="BE162">
        <f t="shared" si="147"/>
        <v>3.2920758128001806</v>
      </c>
      <c r="BF162">
        <f t="shared" si="148"/>
        <v>4.6738649819552807</v>
      </c>
      <c r="BG162">
        <f t="shared" si="149"/>
        <v>3.1050756228721541</v>
      </c>
      <c r="BH162">
        <f t="shared" si="150"/>
        <v>-1.4631542166969214E-3</v>
      </c>
      <c r="BI162">
        <f t="shared" si="151"/>
        <v>1.6842374357181115E-2</v>
      </c>
      <c r="BJ162">
        <f t="shared" si="152"/>
        <v>2.8477981041686379E-2</v>
      </c>
      <c r="BK162">
        <f t="shared" si="153"/>
        <v>0.38957406921482834</v>
      </c>
      <c r="BL162">
        <f t="shared" si="154"/>
        <v>4.7899755577813568E-3</v>
      </c>
      <c r="BM162">
        <f t="shared" si="155"/>
        <v>1.9832988517356643E-2</v>
      </c>
      <c r="BN162">
        <f t="shared" si="156"/>
        <v>-1.8383147053528687E-3</v>
      </c>
      <c r="BO162" s="34">
        <f t="shared" si="124"/>
        <v>93.589691977345566</v>
      </c>
      <c r="BP162">
        <f t="shared" si="125"/>
        <v>93589.691977345559</v>
      </c>
      <c r="BQ162">
        <f t="shared" si="123"/>
        <v>14.890119993595677</v>
      </c>
    </row>
    <row r="163" spans="1:69" x14ac:dyDescent="0.2">
      <c r="A163" t="s">
        <v>243</v>
      </c>
      <c r="B163" s="4">
        <v>0.1714</v>
      </c>
      <c r="C163" s="4">
        <v>20</v>
      </c>
      <c r="D163" s="1">
        <v>0.4614184274913295</v>
      </c>
      <c r="E163" s="1">
        <v>24.448954399233717</v>
      </c>
      <c r="F163" s="1">
        <v>30.607043041956377</v>
      </c>
      <c r="G163" s="1">
        <v>110.60154707397129</v>
      </c>
      <c r="H163" s="1">
        <v>75.382106222530368</v>
      </c>
      <c r="I163" s="1">
        <v>622.6088786730287</v>
      </c>
      <c r="J163" s="1">
        <v>231.51004950003539</v>
      </c>
      <c r="K163" s="1">
        <v>5.1011890793443156E-2</v>
      </c>
      <c r="L163" s="1">
        <v>6.5004818258917538</v>
      </c>
      <c r="M163" s="1">
        <v>-4.2527177922642385E-2</v>
      </c>
      <c r="N163" s="1">
        <v>22.357393910723804</v>
      </c>
      <c r="O163" s="1">
        <v>0.19929037477183389</v>
      </c>
      <c r="P163" s="1">
        <v>2.1437929191701581</v>
      </c>
      <c r="Q163" s="1">
        <v>129.7399911463946</v>
      </c>
      <c r="R163" s="1">
        <v>761.79450296532241</v>
      </c>
      <c r="S163" s="1">
        <v>6.50305148233256E-2</v>
      </c>
      <c r="T163" s="1">
        <v>0.88775721541187125</v>
      </c>
      <c r="U163" s="1">
        <v>37.300061143344806</v>
      </c>
      <c r="V163" s="1">
        <v>251.94589253062276</v>
      </c>
      <c r="W163" s="1">
        <v>9.2414649215407485E-2</v>
      </c>
      <c r="X163" s="1">
        <v>0.21008611450412207</v>
      </c>
      <c r="Y163" s="1">
        <v>32.21580476415496</v>
      </c>
      <c r="Z163" s="1">
        <v>43.572907864817566</v>
      </c>
      <c r="AA163" s="1">
        <v>29.923095249879129</v>
      </c>
      <c r="AB163" s="1">
        <v>7.8856676745988324E-3</v>
      </c>
      <c r="AC163" s="1">
        <v>0.13607479549352416</v>
      </c>
      <c r="AD163" s="1">
        <v>0.33934075388147245</v>
      </c>
      <c r="AE163" s="1">
        <v>3.3146886227568322</v>
      </c>
      <c r="AF163" s="1">
        <v>7.4464982072914535E-2</v>
      </c>
      <c r="AG163" s="1">
        <v>0.24390829196239527</v>
      </c>
      <c r="AH163" s="1">
        <v>4.3231479935745883E-3</v>
      </c>
      <c r="AJ163">
        <f t="shared" si="132"/>
        <v>52.675728735969408</v>
      </c>
      <c r="AK163">
        <f t="shared" si="133"/>
        <v>2845.7073818244544</v>
      </c>
      <c r="AL163">
        <f t="shared" si="134"/>
        <v>3568.010684532368</v>
      </c>
      <c r="AM163">
        <f t="shared" si="135"/>
        <v>12902.393815435771</v>
      </c>
      <c r="AN163">
        <f t="shared" si="136"/>
        <v>8782.6492848083599</v>
      </c>
      <c r="AO163">
        <f t="shared" si="137"/>
        <v>72630.930788318612</v>
      </c>
      <c r="AP163">
        <f t="shared" si="138"/>
        <v>27000.627234790445</v>
      </c>
      <c r="AQ163">
        <f t="shared" si="139"/>
        <v>5.9258122387603196</v>
      </c>
      <c r="AR163">
        <f t="shared" si="140"/>
        <v>0.7733111898722741</v>
      </c>
      <c r="AS163">
        <f t="shared" si="126"/>
        <v>3.3725853422725206E-3</v>
      </c>
      <c r="AT163">
        <f t="shared" si="127"/>
        <v>0.25324358271169417</v>
      </c>
      <c r="AU163">
        <f t="shared" si="128"/>
        <v>1.8833782732665137E-2</v>
      </c>
      <c r="AV163">
        <f t="shared" si="129"/>
        <v>-7.2459501918380881E-2</v>
      </c>
      <c r="AW163">
        <f t="shared" si="130"/>
        <v>15.10400697248858</v>
      </c>
      <c r="AX163" s="10">
        <f t="shared" si="131"/>
        <v>86.642513313244052</v>
      </c>
      <c r="AY163">
        <f t="shared" si="141"/>
        <v>3.9317631115566559E-3</v>
      </c>
      <c r="AZ163">
        <f t="shared" si="142"/>
        <v>1.6648686423866844E-2</v>
      </c>
      <c r="BA163">
        <f t="shared" si="143"/>
        <v>2.776405613942623</v>
      </c>
      <c r="BB163">
        <f t="shared" si="144"/>
        <v>28.953434411164249</v>
      </c>
      <c r="BC163">
        <f t="shared" si="145"/>
        <v>7.2384061125827818E-3</v>
      </c>
      <c r="BD163">
        <f t="shared" si="146"/>
        <v>1.9693703101563365E-2</v>
      </c>
      <c r="BE163">
        <f t="shared" si="147"/>
        <v>3.7477955790698392</v>
      </c>
      <c r="BF163">
        <f t="shared" si="148"/>
        <v>5.0356738131712895</v>
      </c>
      <c r="BG163">
        <f t="shared" si="149"/>
        <v>3.4832645934388866</v>
      </c>
      <c r="BH163">
        <f t="shared" si="150"/>
        <v>6.5384066459978415E-6</v>
      </c>
      <c r="BI163">
        <f t="shared" si="151"/>
        <v>1.3210013437220065E-2</v>
      </c>
      <c r="BJ163">
        <f t="shared" si="152"/>
        <v>3.715757299789621E-2</v>
      </c>
      <c r="BK163">
        <f t="shared" si="153"/>
        <v>0.35732214049978378</v>
      </c>
      <c r="BL163">
        <f t="shared" si="154"/>
        <v>6.6410852545171328E-3</v>
      </c>
      <c r="BM163">
        <f t="shared" si="155"/>
        <v>2.2335323385151391E-2</v>
      </c>
      <c r="BN163">
        <f t="shared" si="156"/>
        <v>-1.6688545427421054E-3</v>
      </c>
      <c r="BO163" s="34">
        <f t="shared" si="124"/>
        <v>86.642513313244052</v>
      </c>
      <c r="BP163">
        <f t="shared" si="125"/>
        <v>86642.513313244053</v>
      </c>
      <c r="BQ163">
        <f t="shared" si="123"/>
        <v>14.85052678189003</v>
      </c>
    </row>
    <row r="164" spans="1:69" x14ac:dyDescent="0.2">
      <c r="A164" t="s">
        <v>244</v>
      </c>
      <c r="B164" s="4">
        <v>0.15690000000000001</v>
      </c>
      <c r="C164" s="4">
        <v>20</v>
      </c>
      <c r="D164" s="1">
        <v>0.47958343846565815</v>
      </c>
      <c r="E164" s="1">
        <v>21.533569308735675</v>
      </c>
      <c r="F164" s="1">
        <v>29.327924045146446</v>
      </c>
      <c r="G164" s="1">
        <v>100.72175018964526</v>
      </c>
      <c r="H164" s="1">
        <v>95.185319081216051</v>
      </c>
      <c r="I164" s="1">
        <v>634.80766229166818</v>
      </c>
      <c r="J164" s="1">
        <v>202.94342595764172</v>
      </c>
      <c r="K164" s="1">
        <v>4.3058612232906329E-2</v>
      </c>
      <c r="L164" s="1">
        <v>3.9181501685745133</v>
      </c>
      <c r="M164" s="1">
        <v>-0.13215339482845176</v>
      </c>
      <c r="N164" s="1">
        <v>45.324345911588189</v>
      </c>
      <c r="O164" s="1">
        <v>0.18956414765528495</v>
      </c>
      <c r="P164" s="1">
        <v>0.78466403569911158</v>
      </c>
      <c r="Q164" s="1">
        <v>110.84613933151162</v>
      </c>
      <c r="R164" s="1">
        <v>521.26629571023977</v>
      </c>
      <c r="S164" s="1">
        <v>7.1218723900707992E-2</v>
      </c>
      <c r="T164" s="1">
        <v>0.65122535566041484</v>
      </c>
      <c r="U164" s="1">
        <v>46.11921671524366</v>
      </c>
      <c r="V164" s="1">
        <v>292.87827396126659</v>
      </c>
      <c r="W164" s="1">
        <v>5.890754011261997E-2</v>
      </c>
      <c r="X164" s="1">
        <v>0.65677962281032132</v>
      </c>
      <c r="Y164" s="1">
        <v>27.55283435501628</v>
      </c>
      <c r="Z164" s="1">
        <v>35.131902402486169</v>
      </c>
      <c r="AA164" s="1">
        <v>24.742936126844054</v>
      </c>
      <c r="AB164" s="1">
        <v>3.0389081742400261E-2</v>
      </c>
      <c r="AC164" s="1">
        <v>5.4648334787675272E-2</v>
      </c>
      <c r="AD164" s="1">
        <v>0.46774488803879594</v>
      </c>
      <c r="AE164" s="1">
        <v>2.7764868079844671</v>
      </c>
      <c r="AF164" s="1">
        <v>6.4562051413639798E-2</v>
      </c>
      <c r="AG164" s="1">
        <v>0.64408751841330636</v>
      </c>
      <c r="AH164" s="1">
        <v>8.7885024868873327E-2</v>
      </c>
      <c r="AJ164">
        <f t="shared" si="132"/>
        <v>59.859274218175443</v>
      </c>
      <c r="AK164">
        <f t="shared" si="133"/>
        <v>2737.0716598773142</v>
      </c>
      <c r="AL164">
        <f t="shared" si="134"/>
        <v>3734.7014110430159</v>
      </c>
      <c r="AM164">
        <f t="shared" si="135"/>
        <v>12835.400651874892</v>
      </c>
      <c r="AN164">
        <f t="shared" si="136"/>
        <v>12118.612776226044</v>
      </c>
      <c r="AO164">
        <f t="shared" si="137"/>
        <v>80898.133903700436</v>
      </c>
      <c r="AP164">
        <f t="shared" si="138"/>
        <v>25854.525412334027</v>
      </c>
      <c r="AQ164">
        <f t="shared" si="139"/>
        <v>5.4596472053077258</v>
      </c>
      <c r="AR164">
        <f t="shared" si="140"/>
        <v>0.51560806117121094</v>
      </c>
      <c r="AS164">
        <f t="shared" si="126"/>
        <v>-7.7403646300234384E-3</v>
      </c>
      <c r="AT164">
        <f t="shared" si="127"/>
        <v>3.2042383052522121</v>
      </c>
      <c r="AU164">
        <f t="shared" si="128"/>
        <v>1.9334517642114885E-2</v>
      </c>
      <c r="AV164">
        <f t="shared" si="129"/>
        <v>-0.25240367302888089</v>
      </c>
      <c r="AW164">
        <f t="shared" si="130"/>
        <v>14.091457990993517</v>
      </c>
      <c r="AX164" s="10">
        <f t="shared" si="131"/>
        <v>63.9895642880075</v>
      </c>
      <c r="AY164">
        <f t="shared" si="141"/>
        <v>5.0839284822718845E-3</v>
      </c>
      <c r="AZ164">
        <f t="shared" si="142"/>
        <v>-1.1963367380359155E-2</v>
      </c>
      <c r="BA164">
        <f t="shared" si="143"/>
        <v>4.15716401317873</v>
      </c>
      <c r="BB164">
        <f t="shared" si="144"/>
        <v>36.846821457529821</v>
      </c>
      <c r="BC164">
        <f t="shared" si="145"/>
        <v>3.6362053896809333E-3</v>
      </c>
      <c r="BD164">
        <f t="shared" si="146"/>
        <v>7.8453606613970342E-2</v>
      </c>
      <c r="BE164">
        <f t="shared" si="147"/>
        <v>3.4997626135742301</v>
      </c>
      <c r="BF164">
        <f t="shared" si="148"/>
        <v>4.4250757318733651</v>
      </c>
      <c r="BG164">
        <f t="shared" si="149"/>
        <v>3.144858947448844</v>
      </c>
      <c r="BH164">
        <f t="shared" si="150"/>
        <v>2.8756466810398507E-3</v>
      </c>
      <c r="BI164">
        <f t="shared" si="151"/>
        <v>4.0514154813418787E-3</v>
      </c>
      <c r="BJ164">
        <f t="shared" si="152"/>
        <v>5.6959150382319183E-2</v>
      </c>
      <c r="BK164">
        <f t="shared" si="153"/>
        <v>0.32173982527862099</v>
      </c>
      <c r="BL164">
        <f t="shared" si="154"/>
        <v>5.9925009524457729E-3</v>
      </c>
      <c r="BM164">
        <f t="shared" si="155"/>
        <v>7.5410190932015106E-2</v>
      </c>
      <c r="BN164">
        <f t="shared" si="156"/>
        <v>8.8285268889737277E-3</v>
      </c>
      <c r="BO164" s="34">
        <f t="shared" si="124"/>
        <v>63.9895642880075</v>
      </c>
      <c r="BP164">
        <f t="shared" si="125"/>
        <v>63989.564288007503</v>
      </c>
      <c r="BQ164">
        <f t="shared" si="123"/>
        <v>10.039962636788378</v>
      </c>
    </row>
    <row r="165" spans="1:69" x14ac:dyDescent="0.2">
      <c r="A165" t="s">
        <v>245</v>
      </c>
      <c r="B165" s="4">
        <v>0.17369999999999999</v>
      </c>
      <c r="C165" s="4">
        <v>20</v>
      </c>
      <c r="D165" s="1">
        <v>0.49536099773961118</v>
      </c>
      <c r="E165" s="1">
        <v>24.770297890036279</v>
      </c>
      <c r="F165" s="1">
        <v>33.373849383825011</v>
      </c>
      <c r="G165" s="1">
        <v>110.98772596163593</v>
      </c>
      <c r="H165" s="1">
        <v>107.29731435318153</v>
      </c>
      <c r="I165" s="1">
        <v>635.10357426953124</v>
      </c>
      <c r="J165" s="1">
        <v>233.36468061142875</v>
      </c>
      <c r="K165" s="1">
        <v>5.1202042944630155E-2</v>
      </c>
      <c r="L165" s="1">
        <v>8.9618067183866099</v>
      </c>
      <c r="M165" s="1">
        <v>-0.50019761595566226</v>
      </c>
      <c r="N165" s="1">
        <v>99.424869224894081</v>
      </c>
      <c r="O165" s="1">
        <v>0.22411040126995352</v>
      </c>
      <c r="P165" s="1">
        <v>0.65385076654339314</v>
      </c>
      <c r="Q165" s="1">
        <v>131.66904447299223</v>
      </c>
      <c r="R165" s="1">
        <v>677.77964922904073</v>
      </c>
      <c r="S165" s="1">
        <v>9.8448894314638116E-2</v>
      </c>
      <c r="T165" s="1">
        <v>0.83772527723172641</v>
      </c>
      <c r="U165" s="1">
        <v>43.394495362210094</v>
      </c>
      <c r="V165" s="1">
        <v>305.87120241707419</v>
      </c>
      <c r="W165" s="1">
        <v>4.7621171662243097E-2</v>
      </c>
      <c r="X165" s="1">
        <v>0.55602477046242649</v>
      </c>
      <c r="Y165" s="1">
        <v>32.886403144171759</v>
      </c>
      <c r="Z165" s="1">
        <v>46.749893070538725</v>
      </c>
      <c r="AA165" s="1">
        <v>26.25058980808809</v>
      </c>
      <c r="AB165" s="1">
        <v>3.6592744515989102E-2</v>
      </c>
      <c r="AC165" s="1">
        <v>-8.9249424124726195E-2</v>
      </c>
      <c r="AD165" s="1">
        <v>0.31442592129542329</v>
      </c>
      <c r="AE165" s="1">
        <v>4.2391860170823756</v>
      </c>
      <c r="AF165" s="1">
        <v>7.9943770994063357E-2</v>
      </c>
      <c r="AG165" s="1">
        <v>0.9247384967987744</v>
      </c>
      <c r="AH165" s="1">
        <v>8.6760564044374884E-3</v>
      </c>
      <c r="AJ165">
        <f t="shared" si="132"/>
        <v>55.886420899889401</v>
      </c>
      <c r="AK165">
        <f t="shared" si="133"/>
        <v>2845.0265691465906</v>
      </c>
      <c r="AL165">
        <f t="shared" si="134"/>
        <v>3839.3388495464628</v>
      </c>
      <c r="AM165">
        <f t="shared" si="135"/>
        <v>12776.015415768477</v>
      </c>
      <c r="AN165">
        <f t="shared" si="136"/>
        <v>12341.106793489789</v>
      </c>
      <c r="AO165">
        <f t="shared" si="137"/>
        <v>73107.860961703278</v>
      </c>
      <c r="AP165">
        <f t="shared" si="138"/>
        <v>26856.650145486183</v>
      </c>
      <c r="AQ165">
        <f t="shared" si="139"/>
        <v>5.8692415702202574</v>
      </c>
      <c r="AR165">
        <f t="shared" si="140"/>
        <v>1.0464711329533964</v>
      </c>
      <c r="AS165">
        <f t="shared" si="126"/>
        <v>-4.9368725578554339E-2</v>
      </c>
      <c r="AT165">
        <f t="shared" si="127"/>
        <v>9.1235201862993076</v>
      </c>
      <c r="AU165">
        <f t="shared" si="128"/>
        <v>2.1442204319753584E-2</v>
      </c>
      <c r="AV165">
        <f t="shared" si="129"/>
        <v>-0.2430535502668151</v>
      </c>
      <c r="AW165">
        <f t="shared" si="130"/>
        <v>15.126124707060999</v>
      </c>
      <c r="AX165" s="10">
        <f t="shared" si="131"/>
        <v>75.821702401637296</v>
      </c>
      <c r="AY165">
        <f t="shared" si="141"/>
        <v>7.727528999119525E-3</v>
      </c>
      <c r="AZ165">
        <f t="shared" si="142"/>
        <v>1.0667507711271618E-2</v>
      </c>
      <c r="BA165">
        <f t="shared" si="143"/>
        <v>3.4413621566325356</v>
      </c>
      <c r="BB165">
        <f t="shared" si="144"/>
        <v>34.779072284413246</v>
      </c>
      <c r="BC165">
        <f t="shared" si="145"/>
        <v>1.9849928418733506E-3</v>
      </c>
      <c r="BD165">
        <f t="shared" si="146"/>
        <v>5.9264673752297353E-2</v>
      </c>
      <c r="BE165">
        <f t="shared" si="147"/>
        <v>3.7753835915538656</v>
      </c>
      <c r="BF165">
        <f t="shared" si="148"/>
        <v>5.3347967512491774</v>
      </c>
      <c r="BG165">
        <f t="shared" si="149"/>
        <v>3.0142857943558119</v>
      </c>
      <c r="BH165">
        <f t="shared" si="150"/>
        <v>3.3118147364820352E-3</v>
      </c>
      <c r="BI165">
        <f t="shared" si="151"/>
        <v>-1.2908970001298151E-2</v>
      </c>
      <c r="BJ165">
        <f t="shared" si="152"/>
        <v>3.3796841451458989E-2</v>
      </c>
      <c r="BK165">
        <f t="shared" si="153"/>
        <v>0.45903835790543357</v>
      </c>
      <c r="BL165">
        <f t="shared" si="154"/>
        <v>7.1839826773011685E-3</v>
      </c>
      <c r="BM165">
        <f t="shared" si="155"/>
        <v>0.10043107959091843</v>
      </c>
      <c r="BN165">
        <f t="shared" si="156"/>
        <v>-1.1455584364348809E-3</v>
      </c>
      <c r="BO165" s="34">
        <f t="shared" si="124"/>
        <v>75.821702401637296</v>
      </c>
      <c r="BP165">
        <f t="shared" si="125"/>
        <v>75821.702401637289</v>
      </c>
      <c r="BQ165">
        <f t="shared" si="123"/>
        <v>13.170229707164397</v>
      </c>
    </row>
    <row r="166" spans="1:69" x14ac:dyDescent="0.2">
      <c r="A166" t="s">
        <v>246</v>
      </c>
      <c r="B166" s="4">
        <v>0.15359999999999999</v>
      </c>
      <c r="C166" s="4">
        <v>20</v>
      </c>
      <c r="D166" s="1">
        <v>0.43849289771709365</v>
      </c>
      <c r="E166" s="1">
        <v>19.926298472742715</v>
      </c>
      <c r="F166" s="1">
        <v>28.378188813256596</v>
      </c>
      <c r="G166" s="1">
        <v>98.591918404193606</v>
      </c>
      <c r="H166" s="1">
        <v>96.209006221217678</v>
      </c>
      <c r="I166" s="1">
        <v>570.20607922886973</v>
      </c>
      <c r="J166" s="1">
        <v>191.40257164596645</v>
      </c>
      <c r="K166" s="1">
        <v>4.2403060132393193E-2</v>
      </c>
      <c r="L166" s="1">
        <v>4.6620787099825947</v>
      </c>
      <c r="M166" s="1">
        <v>-0.19394724735568172</v>
      </c>
      <c r="N166" s="1">
        <v>90.151620611560389</v>
      </c>
      <c r="O166" s="1">
        <v>0.18737362965965634</v>
      </c>
      <c r="P166" s="1">
        <v>0.43886085230068222</v>
      </c>
      <c r="Q166" s="1">
        <v>121.90508069149215</v>
      </c>
      <c r="R166" s="1">
        <v>518.55741420504307</v>
      </c>
      <c r="S166" s="1">
        <v>8.1116944054336448E-2</v>
      </c>
      <c r="T166" s="1">
        <v>0.77424950491920219</v>
      </c>
      <c r="U166" s="1">
        <v>35.790735081003</v>
      </c>
      <c r="V166" s="1">
        <v>243.51815473692659</v>
      </c>
      <c r="W166" s="1">
        <v>5.1057169411166885E-2</v>
      </c>
      <c r="X166" s="1">
        <v>0.42513028882876353</v>
      </c>
      <c r="Y166" s="1">
        <v>27.291148960731395</v>
      </c>
      <c r="Z166" s="1">
        <v>31.29120682680033</v>
      </c>
      <c r="AA166" s="1">
        <v>25.032237112540944</v>
      </c>
      <c r="AB166" s="1">
        <v>3.4005784953521405E-2</v>
      </c>
      <c r="AC166" s="1">
        <v>4.7429811804946063E-2</v>
      </c>
      <c r="AD166" s="1">
        <v>0.17123961129465501</v>
      </c>
      <c r="AE166" s="1">
        <v>3.3837715337458074</v>
      </c>
      <c r="AF166" s="1">
        <v>6.3731382684912019E-2</v>
      </c>
      <c r="AG166" s="1">
        <v>0.34522719655022865</v>
      </c>
      <c r="AH166" s="1">
        <v>8.8414398083055418E-3</v>
      </c>
      <c r="AJ166">
        <f t="shared" si="132"/>
        <v>55.794982486070566</v>
      </c>
      <c r="AK166">
        <f t="shared" si="133"/>
        <v>2586.5958770500747</v>
      </c>
      <c r="AL166">
        <f t="shared" si="134"/>
        <v>3691.2756950185694</v>
      </c>
      <c r="AM166">
        <f t="shared" si="135"/>
        <v>12833.839365691001</v>
      </c>
      <c r="AN166">
        <f t="shared" si="136"/>
        <v>12512.266193944655</v>
      </c>
      <c r="AO166">
        <f t="shared" si="137"/>
        <v>74224.51528798588</v>
      </c>
      <c r="AP166">
        <f t="shared" si="138"/>
        <v>24907.278326573592</v>
      </c>
      <c r="AQ166">
        <f t="shared" si="139"/>
        <v>5.4915859668132789</v>
      </c>
      <c r="AR166">
        <f t="shared" si="140"/>
        <v>0.62355127360628015</v>
      </c>
      <c r="AS166">
        <f t="shared" ref="AS166:AS197" si="157">(M166-AVERAGE(M$4:M$23))*$C166*0.001/$B166</f>
        <v>-1.5952736074188002E-2</v>
      </c>
      <c r="AT166">
        <f t="shared" ref="AT166:AT197" si="158">(N166-AVERAGE(N$4:N$23))*$C166*0.001/$B166</f>
        <v>9.1099640891504947</v>
      </c>
      <c r="AU166">
        <f t="shared" ref="AU166:AU197" si="159">(O166-AVERAGE(O$4:O$23))*$C166*0.001/$B166</f>
        <v>1.9464683972234727E-2</v>
      </c>
      <c r="AV166">
        <f t="shared" ref="AV166:AV197" si="160">(P166-AVERAGE(P$4:P$23))*$C166*0.001/$B166</f>
        <v>-0.30285286436328129</v>
      </c>
      <c r="AW166">
        <f t="shared" ref="AW166:AW197" si="161">(Q166-AVERAGE(Q$4:Q$23))*$C166*0.001/$B166</f>
        <v>15.834170481682902</v>
      </c>
      <c r="AX166" s="10">
        <f t="shared" ref="AX166:AX197" si="162">(R166-AVERAGE(R$4:R$23))*$C166*0.001/$B166</f>
        <v>65.011621137268534</v>
      </c>
      <c r="AY166">
        <f t="shared" si="141"/>
        <v>6.4819842574285668E-3</v>
      </c>
      <c r="AZ166">
        <f t="shared" si="142"/>
        <v>3.7983765833163783E-3</v>
      </c>
      <c r="BA166">
        <f t="shared" si="143"/>
        <v>2.9016237043159476</v>
      </c>
      <c r="BB166">
        <f t="shared" si="144"/>
        <v>31.211353529945498</v>
      </c>
      <c r="BC166">
        <f t="shared" si="145"/>
        <v>2.6921433047648233E-3</v>
      </c>
      <c r="BD166">
        <f t="shared" si="146"/>
        <v>4.9976459623052021E-2</v>
      </c>
      <c r="BE166">
        <f t="shared" si="147"/>
        <v>3.5408792069277282</v>
      </c>
      <c r="BF166">
        <f t="shared" si="148"/>
        <v>4.0200551485495719</v>
      </c>
      <c r="BG166">
        <f t="shared" si="149"/>
        <v>3.2500936755772232</v>
      </c>
      <c r="BH166">
        <f t="shared" si="150"/>
        <v>3.4083530499842154E-3</v>
      </c>
      <c r="BI166">
        <f t="shared" si="151"/>
        <v>3.1985457641143019E-3</v>
      </c>
      <c r="BJ166">
        <f t="shared" si="152"/>
        <v>1.9575424219420972E-2</v>
      </c>
      <c r="BK166">
        <f t="shared" si="153"/>
        <v>0.40772573633751596</v>
      </c>
      <c r="BL166">
        <f t="shared" si="154"/>
        <v>6.0130860993762129E-3</v>
      </c>
      <c r="BM166">
        <f t="shared" si="155"/>
        <v>3.8116227343565214E-2</v>
      </c>
      <c r="BN166">
        <f t="shared" si="156"/>
        <v>-1.2739312000740741E-3</v>
      </c>
      <c r="BO166" s="34">
        <f t="shared" si="124"/>
        <v>65.011621137268534</v>
      </c>
      <c r="BP166">
        <f t="shared" si="125"/>
        <v>65011.621137268536</v>
      </c>
      <c r="BQ166">
        <f t="shared" si="123"/>
        <v>9.9857850066844449</v>
      </c>
    </row>
    <row r="167" spans="1:69" x14ac:dyDescent="0.2">
      <c r="A167" t="s">
        <v>247</v>
      </c>
      <c r="B167" s="4">
        <v>0.15640000000000001</v>
      </c>
      <c r="C167" s="4">
        <v>20</v>
      </c>
      <c r="D167" s="1">
        <v>0.53864926934262425</v>
      </c>
      <c r="E167" s="1">
        <v>18.099449035096953</v>
      </c>
      <c r="F167" s="1">
        <v>26.515777138552924</v>
      </c>
      <c r="G167" s="1">
        <v>91.967526584211612</v>
      </c>
      <c r="H167" s="1">
        <v>109.41548773362575</v>
      </c>
      <c r="I167" s="1">
        <v>571.52230955741686</v>
      </c>
      <c r="J167" s="1">
        <v>208.02461015792119</v>
      </c>
      <c r="K167" s="1">
        <v>4.6648286261348614E-2</v>
      </c>
      <c r="L167" s="1">
        <v>2.5163552449566269</v>
      </c>
      <c r="M167" s="1">
        <v>-0.18923019351301582</v>
      </c>
      <c r="N167" s="1">
        <v>45.568172292641783</v>
      </c>
      <c r="O167" s="1">
        <v>0.17106852951042834</v>
      </c>
      <c r="P167" s="1">
        <v>0.68896505538639086</v>
      </c>
      <c r="Q167" s="1">
        <v>111.79394257319643</v>
      </c>
      <c r="R167" s="1">
        <v>553.10171894871939</v>
      </c>
      <c r="S167" s="1">
        <v>6.7221581577652637E-2</v>
      </c>
      <c r="T167" s="1">
        <v>1.189089132516687</v>
      </c>
      <c r="U167" s="1">
        <v>34.025610240090025</v>
      </c>
      <c r="V167" s="1">
        <v>272.28341242773666</v>
      </c>
      <c r="W167" s="1">
        <v>6.9159949328011325E-2</v>
      </c>
      <c r="X167" s="1">
        <v>0.40731434763441754</v>
      </c>
      <c r="Y167" s="1">
        <v>25.283101140597463</v>
      </c>
      <c r="Z167" s="1">
        <v>36.030965557517909</v>
      </c>
      <c r="AA167" s="1">
        <v>24.444832457076572</v>
      </c>
      <c r="AB167" s="1">
        <v>9.5018039778735908E-3</v>
      </c>
      <c r="AC167" s="1">
        <v>2.1521382563658306E-2</v>
      </c>
      <c r="AD167" s="1">
        <v>0.2066670847971937</v>
      </c>
      <c r="AE167" s="1">
        <v>2.7950411234627848</v>
      </c>
      <c r="AF167" s="1">
        <v>7.9684419052981903E-2</v>
      </c>
      <c r="AG167" s="1">
        <v>0.20137519369928267</v>
      </c>
      <c r="AH167" s="1">
        <v>6.8714704529981747E-3</v>
      </c>
      <c r="AJ167">
        <f t="shared" si="132"/>
        <v>67.603815488305955</v>
      </c>
      <c r="AK167">
        <f t="shared" si="133"/>
        <v>2306.6760739256788</v>
      </c>
      <c r="AL167">
        <f t="shared" si="134"/>
        <v>3387.0314147108611</v>
      </c>
      <c r="AM167">
        <f t="shared" si="135"/>
        <v>11756.968607228246</v>
      </c>
      <c r="AN167">
        <f t="shared" si="136"/>
        <v>13977.069805869951</v>
      </c>
      <c r="AO167">
        <f t="shared" si="137"/>
        <v>73064.003547350207</v>
      </c>
      <c r="AP167">
        <f t="shared" si="138"/>
        <v>26586.948345273642</v>
      </c>
      <c r="AQ167">
        <f t="shared" si="139"/>
        <v>5.9361389199592578</v>
      </c>
      <c r="AR167">
        <f t="shared" si="140"/>
        <v>0.33799876167138915</v>
      </c>
      <c r="AS167">
        <f t="shared" si="157"/>
        <v>-1.5063933402442191E-2</v>
      </c>
      <c r="AT167">
        <f t="shared" si="158"/>
        <v>3.245661877974066</v>
      </c>
      <c r="AU167">
        <f t="shared" si="159"/>
        <v>1.703116019917323E-2</v>
      </c>
      <c r="AV167">
        <f t="shared" si="160"/>
        <v>-0.26544831140975594</v>
      </c>
      <c r="AW167">
        <f t="shared" si="161"/>
        <v>14.257709869696795</v>
      </c>
      <c r="AX167" s="10">
        <f t="shared" si="162"/>
        <v>68.265160495894946</v>
      </c>
      <c r="AY167">
        <f t="shared" si="141"/>
        <v>4.5890379309932961E-3</v>
      </c>
      <c r="AZ167">
        <f t="shared" si="142"/>
        <v>5.6778920685083709E-2</v>
      </c>
      <c r="BA167">
        <f t="shared" si="143"/>
        <v>2.6239571877536445</v>
      </c>
      <c r="BB167">
        <f t="shared" si="144"/>
        <v>34.331004194474616</v>
      </c>
      <c r="BC167">
        <f t="shared" si="145"/>
        <v>4.9588798590074522E-3</v>
      </c>
      <c r="BD167">
        <f t="shared" si="146"/>
        <v>4.680348704740326E-2</v>
      </c>
      <c r="BE167">
        <f t="shared" si="147"/>
        <v>3.2207038988581864</v>
      </c>
      <c r="BF167">
        <f t="shared" si="148"/>
        <v>4.5541921063399347</v>
      </c>
      <c r="BG167">
        <f t="shared" si="149"/>
        <v>3.1167921704563555</v>
      </c>
      <c r="BH167">
        <f t="shared" si="150"/>
        <v>2.138325381369514E-4</v>
      </c>
      <c r="BI167">
        <f t="shared" si="151"/>
        <v>-1.7181557198080825E-4</v>
      </c>
      <c r="BJ167">
        <f t="shared" si="152"/>
        <v>2.3755336509935002E-2</v>
      </c>
      <c r="BK167">
        <f t="shared" si="153"/>
        <v>0.32514107989630425</v>
      </c>
      <c r="BL167">
        <f t="shared" si="154"/>
        <v>7.9454651676827623E-3</v>
      </c>
      <c r="BM167">
        <f t="shared" si="155"/>
        <v>1.9038442857753812E-2</v>
      </c>
      <c r="BN167">
        <f t="shared" si="156"/>
        <v>-1.5030384874522064E-3</v>
      </c>
      <c r="BO167" s="34">
        <f t="shared" si="124"/>
        <v>68.265160495894946</v>
      </c>
      <c r="BP167">
        <f t="shared" si="125"/>
        <v>68265.160495894947</v>
      </c>
      <c r="BQ167">
        <f t="shared" ref="BQ167:BQ226" si="163">(B167*BP167)/1000</f>
        <v>10.676671101557972</v>
      </c>
    </row>
    <row r="168" spans="1:69" x14ac:dyDescent="0.2">
      <c r="A168" t="s">
        <v>248</v>
      </c>
      <c r="B168" s="4">
        <v>0.1608</v>
      </c>
      <c r="C168" s="4">
        <v>20</v>
      </c>
      <c r="D168" s="1">
        <v>0.47635303394273548</v>
      </c>
      <c r="E168" s="1">
        <v>26.031467263868009</v>
      </c>
      <c r="F168" s="1">
        <v>35.213508141230022</v>
      </c>
      <c r="G168" s="1">
        <v>115.15785784338856</v>
      </c>
      <c r="H168" s="1">
        <v>113.71966674767988</v>
      </c>
      <c r="I168" s="1">
        <v>656.62303234304648</v>
      </c>
      <c r="J168" s="1">
        <v>248.09581660861792</v>
      </c>
      <c r="K168" s="1">
        <v>5.4147567029340003E-2</v>
      </c>
      <c r="L168" s="1">
        <v>7.3826996446270208</v>
      </c>
      <c r="M168" s="1">
        <v>-0.1711910677435512</v>
      </c>
      <c r="N168" s="1">
        <v>185.84164197879545</v>
      </c>
      <c r="O168" s="1">
        <v>0.31357264030391085</v>
      </c>
      <c r="P168" s="1">
        <v>1.2147406946158092</v>
      </c>
      <c r="Q168" s="1">
        <v>138.16688693868517</v>
      </c>
      <c r="R168" s="1">
        <v>622.22072072644198</v>
      </c>
      <c r="S168" s="1">
        <v>0.13704004567526765</v>
      </c>
      <c r="T168" s="1">
        <v>1.1810171655007997</v>
      </c>
      <c r="U168" s="1">
        <v>143.28787869412676</v>
      </c>
      <c r="V168" s="1">
        <v>321.51550272852751</v>
      </c>
      <c r="W168" s="1">
        <v>0.14283914336821119</v>
      </c>
      <c r="X168" s="1">
        <v>0.37528965193370234</v>
      </c>
      <c r="Y168" s="1">
        <v>35.263851408779068</v>
      </c>
      <c r="Z168" s="1">
        <v>49.307644432544087</v>
      </c>
      <c r="AA168" s="1">
        <v>28.904274490809705</v>
      </c>
      <c r="AB168" s="1">
        <v>2.2857659384761884E-2</v>
      </c>
      <c r="AC168" s="1">
        <v>4.7130368952632749E-2</v>
      </c>
      <c r="AD168" s="1">
        <v>0.37913515618286386</v>
      </c>
      <c r="AE168" s="1">
        <v>5.8669743756417949</v>
      </c>
      <c r="AF168" s="1">
        <v>8.3862493360175497E-2</v>
      </c>
      <c r="AG168" s="1">
        <v>2.3875356530616547</v>
      </c>
      <c r="AH168" s="1">
        <v>1.0571646014630386E-2</v>
      </c>
      <c r="AJ168">
        <f t="shared" si="132"/>
        <v>58.005671855555192</v>
      </c>
      <c r="AK168">
        <f t="shared" si="133"/>
        <v>3230.1275033420234</v>
      </c>
      <c r="AL168">
        <f t="shared" si="134"/>
        <v>4376.1587892681646</v>
      </c>
      <c r="AM168">
        <f t="shared" si="135"/>
        <v>14319.630070609679</v>
      </c>
      <c r="AN168">
        <f t="shared" si="136"/>
        <v>14129.95832039268</v>
      </c>
      <c r="AO168">
        <f t="shared" si="137"/>
        <v>81649.406781829384</v>
      </c>
      <c r="AP168">
        <f t="shared" si="138"/>
        <v>30843.425685415008</v>
      </c>
      <c r="AQ168">
        <f t="shared" si="139"/>
        <v>6.7064536221483566</v>
      </c>
      <c r="AR168">
        <f t="shared" si="140"/>
        <v>0.93401675571401221</v>
      </c>
      <c r="AS168">
        <f t="shared" si="157"/>
        <v>-1.2408063860402153E-2</v>
      </c>
      <c r="AT168">
        <f t="shared" si="158"/>
        <v>20.603799200486424</v>
      </c>
      <c r="AU168">
        <f t="shared" si="159"/>
        <v>3.4289525317290695E-2</v>
      </c>
      <c r="AV168">
        <f t="shared" si="160"/>
        <v>-0.19278982039737227</v>
      </c>
      <c r="AW168">
        <f t="shared" si="161"/>
        <v>17.147790490860412</v>
      </c>
      <c r="AX168" s="10">
        <f t="shared" si="162"/>
        <v>74.994099111395656</v>
      </c>
      <c r="AY168">
        <f t="shared" si="141"/>
        <v>1.314735581069435E-2</v>
      </c>
      <c r="AZ168">
        <f t="shared" si="142"/>
        <v>5.422129262953574E-2</v>
      </c>
      <c r="BA168">
        <f t="shared" si="143"/>
        <v>16.141991749038588</v>
      </c>
      <c r="BB168">
        <f t="shared" si="144"/>
        <v>39.514992923082382</v>
      </c>
      <c r="BC168">
        <f t="shared" si="145"/>
        <v>1.3987267977318179E-2</v>
      </c>
      <c r="BD168">
        <f t="shared" si="146"/>
        <v>4.1539623508703764E-2</v>
      </c>
      <c r="BE168">
        <f t="shared" si="147"/>
        <v>4.3739620344841583</v>
      </c>
      <c r="BF168">
        <f t="shared" si="148"/>
        <v>6.0809031276871242</v>
      </c>
      <c r="BG168">
        <f t="shared" si="149"/>
        <v>3.5861637819280885</v>
      </c>
      <c r="BH168">
        <f t="shared" si="150"/>
        <v>1.8691574446665737E-3</v>
      </c>
      <c r="BI168">
        <f t="shared" si="151"/>
        <v>3.0180831612045423E-3</v>
      </c>
      <c r="BJ168">
        <f t="shared" si="152"/>
        <v>4.4556567524049989E-2</v>
      </c>
      <c r="BK168">
        <f t="shared" si="153"/>
        <v>0.6983254349462823</v>
      </c>
      <c r="BL168">
        <f t="shared" si="154"/>
        <v>8.2477129251831826E-3</v>
      </c>
      <c r="BM168">
        <f t="shared" si="155"/>
        <v>0.29042799533706548</v>
      </c>
      <c r="BN168">
        <f t="shared" si="156"/>
        <v>-1.0016897276422941E-3</v>
      </c>
      <c r="BO168" s="34">
        <f t="shared" si="124"/>
        <v>74.994099111395656</v>
      </c>
      <c r="BP168">
        <f t="shared" si="125"/>
        <v>74994.099111395655</v>
      </c>
      <c r="BQ168">
        <f t="shared" si="163"/>
        <v>12.059051137112421</v>
      </c>
    </row>
    <row r="169" spans="1:69" x14ac:dyDescent="0.2">
      <c r="A169" t="s">
        <v>249</v>
      </c>
      <c r="B169" s="4">
        <v>0.1661</v>
      </c>
      <c r="C169" s="4">
        <v>20</v>
      </c>
      <c r="D169" s="1">
        <v>0.51021328209270056</v>
      </c>
      <c r="E169" s="1">
        <v>22.228788206192476</v>
      </c>
      <c r="F169" s="1">
        <v>32.059826454388848</v>
      </c>
      <c r="G169" s="1">
        <v>109.77201187861833</v>
      </c>
      <c r="H169" s="1">
        <v>111.09335346821963</v>
      </c>
      <c r="I169" s="1">
        <v>627.29129823977632</v>
      </c>
      <c r="J169" s="1">
        <v>246.34288773466213</v>
      </c>
      <c r="K169" s="1">
        <v>5.6100143021650624E-2</v>
      </c>
      <c r="L169" s="1">
        <v>8.0746554087064357</v>
      </c>
      <c r="M169" s="1">
        <v>-0.48800903318236516</v>
      </c>
      <c r="N169" s="1">
        <v>49.274362183355898</v>
      </c>
      <c r="O169" s="1">
        <v>0.30143479909738408</v>
      </c>
      <c r="P169" s="1">
        <v>1.1656745548714538</v>
      </c>
      <c r="Q169" s="1">
        <v>133.76071787777431</v>
      </c>
      <c r="R169" s="1">
        <v>1090.6535432813912</v>
      </c>
      <c r="S169" s="1">
        <v>0.10318486452441221</v>
      </c>
      <c r="T169" s="1">
        <v>1.5154566396802525</v>
      </c>
      <c r="U169" s="1">
        <v>42.733776138516788</v>
      </c>
      <c r="V169" s="1">
        <v>283.59683583591783</v>
      </c>
      <c r="W169" s="1">
        <v>0.14176371268064217</v>
      </c>
      <c r="X169" s="1">
        <v>0.34618312870497331</v>
      </c>
      <c r="Y169" s="1">
        <v>32.511707687956047</v>
      </c>
      <c r="Z169" s="1">
        <v>47.571704185522051</v>
      </c>
      <c r="AA169" s="1">
        <v>27.45418133265153</v>
      </c>
      <c r="AB169" s="1">
        <v>3.7289957938126911E-3</v>
      </c>
      <c r="AC169" s="1">
        <v>-5.6645248072249585E-3</v>
      </c>
      <c r="AD169" s="1">
        <v>0.36287764069847117</v>
      </c>
      <c r="AE169" s="1">
        <v>5.4267274532432328</v>
      </c>
      <c r="AF169" s="1">
        <v>6.2169088839396487E-2</v>
      </c>
      <c r="AG169" s="1">
        <v>0.26417227107178348</v>
      </c>
      <c r="AH169" s="1">
        <v>9.0741336658267373E-3</v>
      </c>
      <c r="AJ169">
        <f t="shared" si="132"/>
        <v>60.231890411635014</v>
      </c>
      <c r="AK169">
        <f t="shared" si="133"/>
        <v>2669.1807428289385</v>
      </c>
      <c r="AL169">
        <f t="shared" si="134"/>
        <v>3856.7892810204535</v>
      </c>
      <c r="AM169">
        <f t="shared" si="135"/>
        <v>13214.20587633132</v>
      </c>
      <c r="AN169">
        <f t="shared" si="136"/>
        <v>13362.859917699809</v>
      </c>
      <c r="AO169">
        <f t="shared" si="137"/>
        <v>75512.281327229153</v>
      </c>
      <c r="AP169">
        <f t="shared" si="138"/>
        <v>29648.189480647907</v>
      </c>
      <c r="AQ169">
        <f t="shared" si="139"/>
        <v>6.7275693093778939</v>
      </c>
      <c r="AR169">
        <f t="shared" si="140"/>
        <v>0.98753166526430736</v>
      </c>
      <c r="AS169">
        <f t="shared" si="157"/>
        <v>-5.01599998647137E-2</v>
      </c>
      <c r="AT169">
        <f t="shared" si="158"/>
        <v>3.5023799851259865</v>
      </c>
      <c r="AU169">
        <f t="shared" si="159"/>
        <v>3.1733888301564171E-2</v>
      </c>
      <c r="AV169">
        <f t="shared" si="160"/>
        <v>-0.1925462126115868</v>
      </c>
      <c r="AW169">
        <f t="shared" si="161"/>
        <v>16.070086271596246</v>
      </c>
      <c r="AX169" s="10">
        <f t="shared" si="162"/>
        <v>129.00486206027338</v>
      </c>
      <c r="AY169">
        <f t="shared" si="141"/>
        <v>8.6513617781008006E-3</v>
      </c>
      <c r="AZ169">
        <f t="shared" si="142"/>
        <v>9.2760826841772434E-2</v>
      </c>
      <c r="BA169">
        <f t="shared" si="143"/>
        <v>3.5192668400554203</v>
      </c>
      <c r="BB169">
        <f t="shared" si="144"/>
        <v>33.688365588076188</v>
      </c>
      <c r="BC169">
        <f t="shared" si="145"/>
        <v>1.3411463437696461E-2</v>
      </c>
      <c r="BD169">
        <f t="shared" si="146"/>
        <v>3.6709458131396665E-2</v>
      </c>
      <c r="BE169">
        <f t="shared" si="147"/>
        <v>3.9030115636880929</v>
      </c>
      <c r="BF169">
        <f t="shared" si="148"/>
        <v>5.6778471883904205</v>
      </c>
      <c r="BG169">
        <f t="shared" si="149"/>
        <v>3.2971298794152508</v>
      </c>
      <c r="BH169">
        <f t="shared" si="150"/>
        <v>-4.9375529630703665E-4</v>
      </c>
      <c r="BI169">
        <f t="shared" si="151"/>
        <v>-3.4352203664988778E-3</v>
      </c>
      <c r="BJ169">
        <f t="shared" si="152"/>
        <v>4.1177277231663964E-2</v>
      </c>
      <c r="BK169">
        <f t="shared" si="153"/>
        <v>0.62303306135695946</v>
      </c>
      <c r="BL169">
        <f t="shared" si="154"/>
        <v>5.3724512218776372E-3</v>
      </c>
      <c r="BM169">
        <f t="shared" si="155"/>
        <v>2.5487983205314341E-2</v>
      </c>
      <c r="BN169">
        <f t="shared" si="156"/>
        <v>-1.1500418734554717E-3</v>
      </c>
      <c r="BO169" s="34">
        <f t="shared" si="124"/>
        <v>129.00486206027338</v>
      </c>
      <c r="BP169">
        <f t="shared" si="125"/>
        <v>129004.86206027339</v>
      </c>
      <c r="BQ169">
        <f t="shared" si="163"/>
        <v>21.427707588211408</v>
      </c>
    </row>
    <row r="170" spans="1:69" x14ac:dyDescent="0.2">
      <c r="A170" t="s">
        <v>250</v>
      </c>
      <c r="B170" s="4">
        <v>0.1704</v>
      </c>
      <c r="C170" s="4">
        <v>20</v>
      </c>
      <c r="D170" s="1">
        <v>0.50913008428191631</v>
      </c>
      <c r="E170" s="1">
        <v>18.646236540353758</v>
      </c>
      <c r="F170" s="1">
        <v>30.860910378346404</v>
      </c>
      <c r="G170" s="1">
        <v>89.250540922153291</v>
      </c>
      <c r="H170" s="1">
        <v>117.4663722094413</v>
      </c>
      <c r="I170" s="1">
        <v>614.53915796145714</v>
      </c>
      <c r="J170" s="1">
        <v>210.24726214174271</v>
      </c>
      <c r="K170" s="1">
        <v>4.7246349620224455E-2</v>
      </c>
      <c r="L170" s="1">
        <v>3.6559796315024342</v>
      </c>
      <c r="M170" s="1">
        <v>-0.48735408987777828</v>
      </c>
      <c r="N170" s="1">
        <v>53.767065253508513</v>
      </c>
      <c r="O170" s="1">
        <v>0.19644515333219456</v>
      </c>
      <c r="P170" s="1">
        <v>0.21024477578487213</v>
      </c>
      <c r="Q170" s="1">
        <v>111.1346628638799</v>
      </c>
      <c r="R170" s="1">
        <v>620.9469024703958</v>
      </c>
      <c r="S170" s="1">
        <v>4.2445629074476465E-2</v>
      </c>
      <c r="T170" s="1">
        <v>0.51478011149743097</v>
      </c>
      <c r="U170" s="1">
        <v>35.659213506939679</v>
      </c>
      <c r="V170" s="1">
        <v>241.97565186687621</v>
      </c>
      <c r="W170" s="1">
        <v>9.9158571391017303E-2</v>
      </c>
      <c r="X170" s="1">
        <v>0.27803596062875124</v>
      </c>
      <c r="Y170" s="1">
        <v>23.778404050583024</v>
      </c>
      <c r="Z170" s="1">
        <v>34.713840606816348</v>
      </c>
      <c r="AA170" s="1">
        <v>24.784478073938601</v>
      </c>
      <c r="AB170" s="1">
        <v>5.1275670022736782E-3</v>
      </c>
      <c r="AC170" s="1">
        <v>3.3758641521700279E-2</v>
      </c>
      <c r="AD170" s="1">
        <v>0.15203618161353832</v>
      </c>
      <c r="AE170" s="1">
        <v>2.6531315759217926</v>
      </c>
      <c r="AF170" s="1">
        <v>4.5978267691070759E-2</v>
      </c>
      <c r="AG170" s="1">
        <v>0.19522711157955278</v>
      </c>
      <c r="AH170" s="1">
        <v>1.0721665272628845E-2</v>
      </c>
      <c r="AJ170">
        <f t="shared" si="132"/>
        <v>58.584818316648423</v>
      </c>
      <c r="AK170">
        <f t="shared" si="133"/>
        <v>2181.3373712858702</v>
      </c>
      <c r="AL170">
        <f t="shared" si="134"/>
        <v>3618.7463500977015</v>
      </c>
      <c r="AM170">
        <f t="shared" si="135"/>
        <v>10472.125451463213</v>
      </c>
      <c r="AN170">
        <f t="shared" si="136"/>
        <v>13773.658492689974</v>
      </c>
      <c r="AO170">
        <f t="shared" si="137"/>
        <v>72110.018326798003</v>
      </c>
      <c r="AP170">
        <f t="shared" si="138"/>
        <v>24663.449300922701</v>
      </c>
      <c r="AQ170">
        <f t="shared" si="139"/>
        <v>5.5186232057461551</v>
      </c>
      <c r="AR170">
        <f t="shared" si="140"/>
        <v>0.44398764117559519</v>
      </c>
      <c r="AS170">
        <f t="shared" si="157"/>
        <v>-4.8817353940359201E-2</v>
      </c>
      <c r="AT170">
        <f t="shared" si="158"/>
        <v>3.9413108974910713</v>
      </c>
      <c r="AU170">
        <f t="shared" si="159"/>
        <v>1.8610363448274755E-2</v>
      </c>
      <c r="AV170">
        <f t="shared" si="160"/>
        <v>-0.29982700408753643</v>
      </c>
      <c r="AW170">
        <f t="shared" si="161"/>
        <v>13.008921534238548</v>
      </c>
      <c r="AX170" s="10">
        <f t="shared" si="162"/>
        <v>70.619570258166064</v>
      </c>
      <c r="AY170">
        <f t="shared" si="141"/>
        <v>1.3040286522525127E-3</v>
      </c>
      <c r="AZ170">
        <f t="shared" si="142"/>
        <v>-2.7030265406326467E-2</v>
      </c>
      <c r="BA170">
        <f t="shared" si="143"/>
        <v>2.6001113233665674</v>
      </c>
      <c r="BB170">
        <f t="shared" si="144"/>
        <v>27.953132892010686</v>
      </c>
      <c r="BC170">
        <f t="shared" si="145"/>
        <v>8.0724251831507353E-3</v>
      </c>
      <c r="BD170">
        <f t="shared" si="146"/>
        <v>2.7784610528759059E-2</v>
      </c>
      <c r="BE170">
        <f t="shared" si="147"/>
        <v>2.7794844365089886</v>
      </c>
      <c r="BF170">
        <f t="shared" si="148"/>
        <v>4.0254292630137014</v>
      </c>
      <c r="BG170">
        <f t="shared" si="149"/>
        <v>2.9005822053791936</v>
      </c>
      <c r="BH170">
        <f t="shared" si="150"/>
        <v>-3.1714395861137944E-4</v>
      </c>
      <c r="BI170">
        <f t="shared" si="151"/>
        <v>1.2785987306516494E-3</v>
      </c>
      <c r="BJ170">
        <f t="shared" si="152"/>
        <v>1.5391529146013657E-2</v>
      </c>
      <c r="BK170">
        <f t="shared" si="153"/>
        <v>0.28177156070987175</v>
      </c>
      <c r="BL170">
        <f t="shared" si="154"/>
        <v>3.3365476818507096E-3</v>
      </c>
      <c r="BM170">
        <f t="shared" si="155"/>
        <v>1.6752645660552221E-2</v>
      </c>
      <c r="BN170">
        <f t="shared" si="156"/>
        <v>-9.2764860941849591E-4</v>
      </c>
      <c r="BO170" s="34">
        <f t="shared" si="124"/>
        <v>70.619570258166064</v>
      </c>
      <c r="BP170">
        <f t="shared" si="125"/>
        <v>70619.570258166059</v>
      </c>
      <c r="BQ170">
        <f t="shared" si="163"/>
        <v>12.033574771991496</v>
      </c>
    </row>
    <row r="171" spans="1:69" x14ac:dyDescent="0.2">
      <c r="A171" t="s">
        <v>251</v>
      </c>
      <c r="B171" s="4">
        <v>0.16200000000000001</v>
      </c>
      <c r="C171" s="4">
        <v>20</v>
      </c>
      <c r="D171" s="1">
        <v>0.53080472440829818</v>
      </c>
      <c r="E171" s="1">
        <v>16.123599792621693</v>
      </c>
      <c r="F171" s="1">
        <v>27.954845637829397</v>
      </c>
      <c r="G171" s="1">
        <v>94.983955778693883</v>
      </c>
      <c r="H171" s="1">
        <v>109.97392748747551</v>
      </c>
      <c r="I171" s="1">
        <v>591.17328361015177</v>
      </c>
      <c r="J171" s="1">
        <v>218.02257142975313</v>
      </c>
      <c r="K171" s="1">
        <v>4.8041598597093643E-2</v>
      </c>
      <c r="L171" s="1">
        <v>4.263909352472453</v>
      </c>
      <c r="M171" s="1">
        <v>-0.48763267872722094</v>
      </c>
      <c r="N171" s="1">
        <v>1062.8366243421174</v>
      </c>
      <c r="O171" s="1">
        <v>0.32123481839177487</v>
      </c>
      <c r="P171" s="1">
        <v>0.66076200589620382</v>
      </c>
      <c r="Q171" s="1">
        <v>120.73120688632149</v>
      </c>
      <c r="R171" s="1">
        <v>635.24314457939602</v>
      </c>
      <c r="S171" s="1">
        <v>4.1072060451676204E-2</v>
      </c>
      <c r="T171" s="1">
        <v>0.72062785047476685</v>
      </c>
      <c r="U171" s="1">
        <v>38.081715807494881</v>
      </c>
      <c r="V171" s="1">
        <v>258.70213640923424</v>
      </c>
      <c r="W171" s="1">
        <v>0.12717026988185637</v>
      </c>
      <c r="X171" s="1">
        <v>0.25695286938404777</v>
      </c>
      <c r="Y171" s="1">
        <v>24.82489266331142</v>
      </c>
      <c r="Z171" s="1">
        <v>37.602678212823001</v>
      </c>
      <c r="AA171" s="1">
        <v>25.385126405165973</v>
      </c>
      <c r="AB171" s="1">
        <v>1.0316138546287655E-2</v>
      </c>
      <c r="AC171" s="1">
        <v>4.7027432775018932E-2</v>
      </c>
      <c r="AD171" s="1">
        <v>0.23824710848399613</v>
      </c>
      <c r="AE171" s="1">
        <v>3.5249450589815123</v>
      </c>
      <c r="AF171" s="1">
        <v>4.9601609691581026E-2</v>
      </c>
      <c r="AG171" s="1">
        <v>0.19807070577006375</v>
      </c>
      <c r="AH171" s="1">
        <v>7.9701269944875697E-3</v>
      </c>
      <c r="AJ171">
        <f t="shared" si="132"/>
        <v>64.298431133855104</v>
      </c>
      <c r="AK171">
        <f t="shared" si="133"/>
        <v>1983.0071179782158</v>
      </c>
      <c r="AL171">
        <f t="shared" si="134"/>
        <v>3447.6116249772112</v>
      </c>
      <c r="AM171">
        <f t="shared" si="135"/>
        <v>11722.95354358113</v>
      </c>
      <c r="AN171">
        <f t="shared" si="136"/>
        <v>13562.855016759602</v>
      </c>
      <c r="AO171">
        <f t="shared" si="137"/>
        <v>72964.380468273273</v>
      </c>
      <c r="AP171">
        <f t="shared" si="138"/>
        <v>26902.20954714467</v>
      </c>
      <c r="AQ171">
        <f t="shared" si="139"/>
        <v>5.902952924669929</v>
      </c>
      <c r="AR171">
        <f t="shared" si="140"/>
        <v>0.54206227454149258</v>
      </c>
      <c r="AS171">
        <f t="shared" si="157"/>
        <v>-5.1383017829790496E-2</v>
      </c>
      <c r="AT171">
        <f t="shared" si="158"/>
        <v>128.72216394262134</v>
      </c>
      <c r="AU171">
        <f t="shared" si="159"/>
        <v>3.498147674554089E-2</v>
      </c>
      <c r="AV171">
        <f t="shared" si="160"/>
        <v>-0.25975417835981213</v>
      </c>
      <c r="AW171">
        <f t="shared" si="161"/>
        <v>14.868216727673335</v>
      </c>
      <c r="AX171" s="10">
        <f t="shared" si="162"/>
        <v>76.046293914638895</v>
      </c>
      <c r="AY171">
        <f t="shared" si="141"/>
        <v>1.2020685795544625E-3</v>
      </c>
      <c r="AZ171">
        <f t="shared" si="142"/>
        <v>-3.0185336153784634E-3</v>
      </c>
      <c r="BA171">
        <f t="shared" si="143"/>
        <v>3.0340062685973281</v>
      </c>
      <c r="BB171">
        <f t="shared" si="144"/>
        <v>31.467552689171495</v>
      </c>
      <c r="BC171">
        <f t="shared" si="145"/>
        <v>1.1949229759417694E-2</v>
      </c>
      <c r="BD171">
        <f t="shared" si="146"/>
        <v>2.6622443266706632E-2</v>
      </c>
      <c r="BE171">
        <f t="shared" si="147"/>
        <v>3.0528019767635777</v>
      </c>
      <c r="BF171">
        <f t="shared" si="148"/>
        <v>4.5908018428251092</v>
      </c>
      <c r="BG171">
        <f t="shared" si="149"/>
        <v>3.1251368791429752</v>
      </c>
      <c r="BH171">
        <f t="shared" si="150"/>
        <v>3.0697592798086714E-4</v>
      </c>
      <c r="BI171">
        <f t="shared" si="151"/>
        <v>2.9830188195642845E-3</v>
      </c>
      <c r="BJ171">
        <f t="shared" si="152"/>
        <v>2.6832932740061006E-2</v>
      </c>
      <c r="BK171">
        <f t="shared" si="153"/>
        <v>0.40401323213676876</v>
      </c>
      <c r="BL171">
        <f t="shared" si="154"/>
        <v>3.9568800308491742E-3</v>
      </c>
      <c r="BM171">
        <f t="shared" si="155"/>
        <v>1.7972362372643939E-2</v>
      </c>
      <c r="BN171">
        <f t="shared" si="156"/>
        <v>-1.3154449914057854E-3</v>
      </c>
      <c r="BO171" s="34">
        <f t="shared" si="124"/>
        <v>76.046293914638895</v>
      </c>
      <c r="BP171">
        <f t="shared" si="125"/>
        <v>76046.293914638896</v>
      </c>
      <c r="BQ171">
        <f t="shared" si="163"/>
        <v>12.319499614171502</v>
      </c>
    </row>
    <row r="172" spans="1:69" x14ac:dyDescent="0.2">
      <c r="A172" t="s">
        <v>252</v>
      </c>
      <c r="B172" s="4">
        <v>0.1636</v>
      </c>
      <c r="C172" s="4">
        <v>20</v>
      </c>
      <c r="D172" s="1">
        <v>0.50708778932874743</v>
      </c>
      <c r="E172" s="1">
        <v>17.370453136355273</v>
      </c>
      <c r="F172" s="1">
        <v>29.403526701397567</v>
      </c>
      <c r="G172" s="1">
        <v>98.22265760318966</v>
      </c>
      <c r="H172" s="1">
        <v>105.29747235753757</v>
      </c>
      <c r="I172" s="1">
        <v>605.97855546955168</v>
      </c>
      <c r="J172" s="1">
        <v>212.49948253371977</v>
      </c>
      <c r="K172" s="1">
        <v>4.7706882704539044E-2</v>
      </c>
      <c r="L172" s="1">
        <v>3.8008556015335331</v>
      </c>
      <c r="M172" s="1">
        <v>0.15244649865015056</v>
      </c>
      <c r="N172" s="1">
        <v>37.400433309048147</v>
      </c>
      <c r="O172" s="1">
        <v>0.20525412535389145</v>
      </c>
      <c r="P172" s="1">
        <v>0.25287833811443994</v>
      </c>
      <c r="Q172" s="1">
        <v>120.32712152783226</v>
      </c>
      <c r="R172" s="1">
        <v>554.97768777238412</v>
      </c>
      <c r="S172" s="1">
        <v>8.8002517229106597E-2</v>
      </c>
      <c r="T172" s="1">
        <v>0.78156026842930915</v>
      </c>
      <c r="U172" s="1">
        <v>37.03739678984433</v>
      </c>
      <c r="V172" s="1">
        <v>290.32534600965641</v>
      </c>
      <c r="W172" s="1">
        <v>3.7834591903848643E-2</v>
      </c>
      <c r="X172" s="1">
        <v>0.42051891415167891</v>
      </c>
      <c r="Y172" s="1">
        <v>26.846346671347707</v>
      </c>
      <c r="Z172" s="1">
        <v>34.782369310128644</v>
      </c>
      <c r="AA172" s="1">
        <v>25.673518119160637</v>
      </c>
      <c r="AB172" s="1">
        <v>4.1432617970884489E-2</v>
      </c>
      <c r="AC172" s="1">
        <v>1.1980395679396523E-2</v>
      </c>
      <c r="AD172" s="1">
        <v>0.19787785904183319</v>
      </c>
      <c r="AE172" s="1">
        <v>3.0095432327427605</v>
      </c>
      <c r="AF172" s="1">
        <v>5.7212525381840067E-2</v>
      </c>
      <c r="AG172" s="1">
        <v>0.21760575469114243</v>
      </c>
      <c r="AH172" s="1">
        <v>1.157427158846862E-2</v>
      </c>
      <c r="AJ172">
        <f t="shared" si="132"/>
        <v>60.770214804972582</v>
      </c>
      <c r="AK172">
        <f t="shared" si="133"/>
        <v>2116.0404644690871</v>
      </c>
      <c r="AL172">
        <f t="shared" si="134"/>
        <v>3590.9945263916356</v>
      </c>
      <c r="AM172">
        <f t="shared" si="135"/>
        <v>12004.232949572486</v>
      </c>
      <c r="AN172">
        <f t="shared" si="136"/>
        <v>12858.517176749981</v>
      </c>
      <c r="AO172">
        <f t="shared" si="137"/>
        <v>74060.7278303684</v>
      </c>
      <c r="AP172">
        <f t="shared" si="138"/>
        <v>25963.913011716195</v>
      </c>
      <c r="AQ172">
        <f t="shared" si="139"/>
        <v>5.8043035204488795</v>
      </c>
      <c r="AR172">
        <f t="shared" si="140"/>
        <v>0.48015289399109651</v>
      </c>
      <c r="AS172">
        <f t="shared" si="157"/>
        <v>2.7368793759910567E-2</v>
      </c>
      <c r="AT172">
        <f t="shared" si="158"/>
        <v>2.1043199146899219</v>
      </c>
      <c r="AU172">
        <f t="shared" si="159"/>
        <v>2.0460790782518067E-2</v>
      </c>
      <c r="AV172">
        <f t="shared" si="160"/>
        <v>-0.30707732426604428</v>
      </c>
      <c r="AW172">
        <f t="shared" si="161"/>
        <v>14.673407107049485</v>
      </c>
      <c r="AX172" s="10">
        <f t="shared" si="162"/>
        <v>65.49016184615688</v>
      </c>
      <c r="AY172">
        <f t="shared" si="141"/>
        <v>6.9275320625698704E-3</v>
      </c>
      <c r="AZ172">
        <f t="shared" si="142"/>
        <v>4.4599383459629268E-3</v>
      </c>
      <c r="BA172">
        <f t="shared" si="143"/>
        <v>2.876666474081639</v>
      </c>
      <c r="BB172">
        <f t="shared" si="144"/>
        <v>35.025719606688419</v>
      </c>
      <c r="BC172">
        <f t="shared" si="145"/>
        <v>9.1113485003369151E-4</v>
      </c>
      <c r="BD172">
        <f t="shared" si="146"/>
        <v>4.6357926066987153E-2</v>
      </c>
      <c r="BE172">
        <f t="shared" si="147"/>
        <v>3.2700672395869521</v>
      </c>
      <c r="BF172">
        <f t="shared" si="148"/>
        <v>4.2011229858421801</v>
      </c>
      <c r="BG172">
        <f t="shared" si="149"/>
        <v>3.1298289040406804</v>
      </c>
      <c r="BH172">
        <f t="shared" si="150"/>
        <v>4.1079443082202762E-3</v>
      </c>
      <c r="BI172">
        <f t="shared" si="151"/>
        <v>-1.33063382116769E-3</v>
      </c>
      <c r="BJ172">
        <f t="shared" si="152"/>
        <v>2.1635391901262988E-2</v>
      </c>
      <c r="BK172">
        <f t="shared" si="153"/>
        <v>0.33705444426272313</v>
      </c>
      <c r="BL172">
        <f t="shared" si="154"/>
        <v>4.8486117286231489E-3</v>
      </c>
      <c r="BM172">
        <f t="shared" si="155"/>
        <v>2.0184741337346525E-2</v>
      </c>
      <c r="BN172">
        <f t="shared" si="156"/>
        <v>-8.619755301229597E-4</v>
      </c>
      <c r="BO172" s="34">
        <f t="shared" si="124"/>
        <v>65.49016184615688</v>
      </c>
      <c r="BP172">
        <f t="shared" si="125"/>
        <v>65490.16184615688</v>
      </c>
      <c r="BQ172">
        <f t="shared" si="163"/>
        <v>10.714190478031265</v>
      </c>
    </row>
    <row r="173" spans="1:69" x14ac:dyDescent="0.2">
      <c r="A173" t="s">
        <v>253</v>
      </c>
      <c r="B173" s="4">
        <v>0.161</v>
      </c>
      <c r="C173" s="4">
        <v>20</v>
      </c>
      <c r="D173" s="1">
        <v>0.49807811357806964</v>
      </c>
      <c r="E173" s="1">
        <v>17.567677551663476</v>
      </c>
      <c r="F173" s="1">
        <v>31.936968400812727</v>
      </c>
      <c r="G173" s="1">
        <v>83.849398067237232</v>
      </c>
      <c r="H173" s="1">
        <v>119.55563714166469</v>
      </c>
      <c r="I173" s="1">
        <v>642.09363674775716</v>
      </c>
      <c r="J173" s="1">
        <v>207.26584973770946</v>
      </c>
      <c r="K173" s="1">
        <v>3.2492995782852953E-2</v>
      </c>
      <c r="L173" s="1">
        <v>4.3889109668234134</v>
      </c>
      <c r="M173" s="1">
        <v>0.40341747788001775</v>
      </c>
      <c r="N173" s="1">
        <v>122.67254878758689</v>
      </c>
      <c r="O173" s="1">
        <v>0.24942358327014189</v>
      </c>
      <c r="P173" s="1">
        <v>0.22248147724264</v>
      </c>
      <c r="Q173" s="1">
        <v>116.26320430269688</v>
      </c>
      <c r="R173" s="1">
        <v>692.87523467630979</v>
      </c>
      <c r="S173" s="1">
        <v>6.5642729484433976E-2</v>
      </c>
      <c r="T173" s="1">
        <v>0.91876852121802965</v>
      </c>
      <c r="U173" s="1">
        <v>37.022248694756314</v>
      </c>
      <c r="V173" s="1">
        <v>434.05147052199004</v>
      </c>
      <c r="W173" s="1">
        <v>6.9559399355070703E-2</v>
      </c>
      <c r="X173" s="1">
        <v>0.23517219924206878</v>
      </c>
      <c r="Y173" s="1">
        <v>23.464453953494225</v>
      </c>
      <c r="Z173" s="1">
        <v>35.533510303513985</v>
      </c>
      <c r="AA173" s="1">
        <v>25.60104955773949</v>
      </c>
      <c r="AB173" s="1">
        <v>6.6131521218460554E-2</v>
      </c>
      <c r="AC173" s="1">
        <v>-5.5450790770715797E-3</v>
      </c>
      <c r="AD173" s="1">
        <v>0.30228326108690229</v>
      </c>
      <c r="AE173" s="1">
        <v>3.7654481371968891</v>
      </c>
      <c r="AF173" s="1">
        <v>5.4429849474849613E-2</v>
      </c>
      <c r="AG173" s="1">
        <v>0.28196044918013108</v>
      </c>
      <c r="AH173" s="1">
        <v>1.4390282760033781E-2</v>
      </c>
      <c r="AJ173">
        <f t="shared" si="132"/>
        <v>60.632382776894147</v>
      </c>
      <c r="AK173">
        <f t="shared" si="133"/>
        <v>2174.7124738714697</v>
      </c>
      <c r="AL173">
        <f t="shared" si="134"/>
        <v>3963.6989969315205</v>
      </c>
      <c r="AM173">
        <f t="shared" si="135"/>
        <v>10412.592048639815</v>
      </c>
      <c r="AN173">
        <f t="shared" si="136"/>
        <v>14837.370843471052</v>
      </c>
      <c r="AO173">
        <f t="shared" si="137"/>
        <v>79743.085084548933</v>
      </c>
      <c r="AP173">
        <f t="shared" si="138"/>
        <v>25733.065296873065</v>
      </c>
      <c r="AQ173">
        <f t="shared" si="139"/>
        <v>4.0081137733646877</v>
      </c>
      <c r="AR173">
        <f t="shared" si="140"/>
        <v>0.56095727181826716</v>
      </c>
      <c r="AS173">
        <f t="shared" si="157"/>
        <v>5.898729343924667E-2</v>
      </c>
      <c r="AT173">
        <f t="shared" si="158"/>
        <v>12.731112096981652</v>
      </c>
      <c r="AU173">
        <f t="shared" si="159"/>
        <v>2.6278102672950089E-2</v>
      </c>
      <c r="AV173">
        <f t="shared" si="160"/>
        <v>-0.31581234451776924</v>
      </c>
      <c r="AW173">
        <f t="shared" si="161"/>
        <v>14.405534523047129</v>
      </c>
      <c r="AX173" s="10">
        <f t="shared" si="162"/>
        <v>83.677896994470672</v>
      </c>
      <c r="AY173">
        <f t="shared" si="141"/>
        <v>4.2617918667265733E-3</v>
      </c>
      <c r="AZ173">
        <f t="shared" si="142"/>
        <v>2.1576465647043137E-2</v>
      </c>
      <c r="BA173">
        <f t="shared" si="143"/>
        <v>2.9212402065714023</v>
      </c>
      <c r="BB173">
        <f t="shared" si="144"/>
        <v>53.445529303732293</v>
      </c>
      <c r="BC173">
        <f t="shared" si="145"/>
        <v>4.8668186986953613E-3</v>
      </c>
      <c r="BD173">
        <f t="shared" si="146"/>
        <v>2.4082126747620464E-2</v>
      </c>
      <c r="BE173">
        <f t="shared" si="147"/>
        <v>2.9027648822320229</v>
      </c>
      <c r="BF173">
        <f t="shared" si="148"/>
        <v>4.362276648145885</v>
      </c>
      <c r="BG173">
        <f t="shared" si="149"/>
        <v>3.1713704190846728</v>
      </c>
      <c r="BH173">
        <f t="shared" si="150"/>
        <v>7.2424705203500521E-3</v>
      </c>
      <c r="BI173">
        <f t="shared" si="151"/>
        <v>-3.5291999271577397E-3</v>
      </c>
      <c r="BJ173">
        <f t="shared" si="152"/>
        <v>3.4954398484149107E-2</v>
      </c>
      <c r="BK173">
        <f t="shared" si="153"/>
        <v>0.43639878987865888</v>
      </c>
      <c r="BL173">
        <f t="shared" si="154"/>
        <v>4.5812382649871915E-3</v>
      </c>
      <c r="BM173">
        <f t="shared" si="155"/>
        <v>2.8505078090494809E-2</v>
      </c>
      <c r="BN173">
        <f t="shared" si="156"/>
        <v>-5.2608057948331035E-4</v>
      </c>
      <c r="BO173" s="34">
        <f t="shared" si="124"/>
        <v>83.677896994470672</v>
      </c>
      <c r="BP173">
        <f t="shared" si="125"/>
        <v>83677.896994470677</v>
      </c>
      <c r="BQ173">
        <f t="shared" si="163"/>
        <v>13.47214141610978</v>
      </c>
    </row>
    <row r="174" spans="1:69" x14ac:dyDescent="0.2">
      <c r="A174" t="s">
        <v>254</v>
      </c>
      <c r="B174" s="4">
        <v>0.1565</v>
      </c>
      <c r="C174" s="4">
        <v>20</v>
      </c>
      <c r="D174" s="1">
        <v>0.5239505509116601</v>
      </c>
      <c r="E174" s="1">
        <v>17.339224555843543</v>
      </c>
      <c r="F174" s="1">
        <v>28.224111163429544</v>
      </c>
      <c r="G174" s="1">
        <v>92.387809219176688</v>
      </c>
      <c r="H174" s="1">
        <v>120.85844048705799</v>
      </c>
      <c r="I174" s="1">
        <v>607.38946234220748</v>
      </c>
      <c r="J174" s="1">
        <v>215.68231679943187</v>
      </c>
      <c r="K174" s="1">
        <v>4.7456447437296045E-2</v>
      </c>
      <c r="L174" s="1">
        <v>3.2033283126352878</v>
      </c>
      <c r="M174" s="1">
        <v>-0.48504394237320791</v>
      </c>
      <c r="N174" s="1">
        <v>45.535229792534764</v>
      </c>
      <c r="O174" s="1">
        <v>0.20388490794099678</v>
      </c>
      <c r="P174" s="1">
        <v>0.34527293209223764</v>
      </c>
      <c r="Q174" s="1">
        <v>104.17722959209958</v>
      </c>
      <c r="R174" s="1">
        <v>644.19587923202869</v>
      </c>
      <c r="S174" s="1">
        <v>6.7122381963669764E-2</v>
      </c>
      <c r="T174" s="1">
        <v>0.49909723089117153</v>
      </c>
      <c r="U174" s="1">
        <v>40.934104118333323</v>
      </c>
      <c r="V174" s="1">
        <v>269.58619792533443</v>
      </c>
      <c r="W174" s="1">
        <v>2.943652482285071E-2</v>
      </c>
      <c r="X174" s="1">
        <v>0.19465542412947237</v>
      </c>
      <c r="Y174" s="1">
        <v>23.047053309959058</v>
      </c>
      <c r="Z174" s="1">
        <v>35.29150405881996</v>
      </c>
      <c r="AA174" s="1">
        <v>23.845280994416342</v>
      </c>
      <c r="AB174" s="1">
        <v>1.3443586307779651E-2</v>
      </c>
      <c r="AC174" s="1">
        <v>4.9212941429057919E-3</v>
      </c>
      <c r="AD174" s="1">
        <v>0.18176049067965294</v>
      </c>
      <c r="AE174" s="1">
        <v>3.5997497362120536</v>
      </c>
      <c r="AF174" s="1">
        <v>4.5424905230390673E-2</v>
      </c>
      <c r="AG174" s="1">
        <v>0.25501437283684081</v>
      </c>
      <c r="AH174" s="1">
        <v>1.0804004523743766E-2</v>
      </c>
      <c r="AJ174">
        <f t="shared" si="132"/>
        <v>65.682187691704584</v>
      </c>
      <c r="AK174">
        <f t="shared" si="133"/>
        <v>2208.0488714179423</v>
      </c>
      <c r="AL174">
        <f t="shared" si="134"/>
        <v>3603.1846246537452</v>
      </c>
      <c r="AM174">
        <f t="shared" si="135"/>
        <v>11803.166408113733</v>
      </c>
      <c r="AN174">
        <f t="shared" si="136"/>
        <v>15430.496950202591</v>
      </c>
      <c r="AO174">
        <f t="shared" si="137"/>
        <v>77600.978980839514</v>
      </c>
      <c r="AP174">
        <f t="shared" si="138"/>
        <v>27548.580536939371</v>
      </c>
      <c r="AQ174">
        <f t="shared" si="139"/>
        <v>6.035625243454164</v>
      </c>
      <c r="AR174">
        <f t="shared" si="140"/>
        <v>0.42557487334810534</v>
      </c>
      <c r="AS174">
        <f t="shared" si="157"/>
        <v>-5.2857981861634512E-2</v>
      </c>
      <c r="AT174">
        <f t="shared" si="158"/>
        <v>3.2393780684536968</v>
      </c>
      <c r="AU174">
        <f t="shared" si="159"/>
        <v>2.1214064049597844E-2</v>
      </c>
      <c r="AV174">
        <f t="shared" si="160"/>
        <v>-0.30920101195123895</v>
      </c>
      <c r="AW174">
        <f t="shared" si="161"/>
        <v>13.275217661333174</v>
      </c>
      <c r="AX174" s="10">
        <f t="shared" si="162"/>
        <v>79.862966819323674</v>
      </c>
      <c r="AY174">
        <f t="shared" si="141"/>
        <v>4.5734283714229653E-3</v>
      </c>
      <c r="AZ174">
        <f t="shared" si="142"/>
        <v>-3.1435238577400756E-2</v>
      </c>
      <c r="BA174">
        <f t="shared" si="143"/>
        <v>3.505155154821316</v>
      </c>
      <c r="BB174">
        <f t="shared" si="144"/>
        <v>33.964375501391608</v>
      </c>
      <c r="BC174">
        <f t="shared" si="145"/>
        <v>-1.207647294213848E-4</v>
      </c>
      <c r="BD174">
        <f t="shared" si="146"/>
        <v>1.9596721432044519E-2</v>
      </c>
      <c r="BE174">
        <f t="shared" si="147"/>
        <v>2.9328890298316446</v>
      </c>
      <c r="BF174">
        <f t="shared" si="148"/>
        <v>4.4567822073968495</v>
      </c>
      <c r="BG174">
        <f t="shared" si="149"/>
        <v>3.0381806147359067</v>
      </c>
      <c r="BH174">
        <f t="shared" si="150"/>
        <v>7.1743805471399618E-4</v>
      </c>
      <c r="BI174">
        <f t="shared" si="151"/>
        <v>-2.2931228362482346E-3</v>
      </c>
      <c r="BJ174">
        <f t="shared" si="152"/>
        <v>2.0557206056249326E-2</v>
      </c>
      <c r="BK174">
        <f t="shared" si="153"/>
        <v>0.42777148339148474</v>
      </c>
      <c r="BL174">
        <f t="shared" si="154"/>
        <v>3.5621755640495795E-3</v>
      </c>
      <c r="BM174">
        <f t="shared" si="155"/>
        <v>2.5881124892676417E-2</v>
      </c>
      <c r="BN174">
        <f t="shared" si="156"/>
        <v>-9.9951781484097953E-4</v>
      </c>
      <c r="BO174" s="34">
        <f t="shared" si="124"/>
        <v>79.862966819323674</v>
      </c>
      <c r="BP174">
        <f t="shared" si="125"/>
        <v>79862.966819323672</v>
      </c>
      <c r="BQ174">
        <f t="shared" si="163"/>
        <v>12.498554307224154</v>
      </c>
    </row>
    <row r="175" spans="1:69" x14ac:dyDescent="0.2">
      <c r="A175" t="s">
        <v>255</v>
      </c>
      <c r="B175" s="4">
        <v>0.16250000000000001</v>
      </c>
      <c r="C175" s="4">
        <v>20</v>
      </c>
      <c r="D175" s="1">
        <v>0.46033776349897115</v>
      </c>
      <c r="E175" s="1">
        <v>20.667501178219705</v>
      </c>
      <c r="F175" s="1">
        <v>27.22112091040449</v>
      </c>
      <c r="G175" s="1">
        <v>85.436291397761465</v>
      </c>
      <c r="H175" s="1">
        <v>98.061556097074501</v>
      </c>
      <c r="I175" s="1">
        <v>591.20945825838601</v>
      </c>
      <c r="J175" s="1">
        <v>195.97573483837405</v>
      </c>
      <c r="K175" s="1">
        <v>4.1859853145008528E-2</v>
      </c>
      <c r="L175" s="1">
        <v>5.843568241695734</v>
      </c>
      <c r="M175" s="1">
        <v>-0.47960887078048614</v>
      </c>
      <c r="N175" s="1">
        <v>143.13326652917539</v>
      </c>
      <c r="O175" s="1">
        <v>0.26021664203847672</v>
      </c>
      <c r="P175" s="1">
        <v>0.2259077364544389</v>
      </c>
      <c r="Q175" s="1">
        <v>111.51648095790951</v>
      </c>
      <c r="R175" s="1">
        <v>466.24807315785552</v>
      </c>
      <c r="S175" s="1">
        <v>5.335879194177983E-2</v>
      </c>
      <c r="T175" s="1">
        <v>0.58610341905991459</v>
      </c>
      <c r="U175" s="1">
        <v>37.48778514227736</v>
      </c>
      <c r="V175" s="1">
        <v>268.7492261898052</v>
      </c>
      <c r="W175" s="1">
        <v>1.8787566221576145E-2</v>
      </c>
      <c r="X175" s="1">
        <v>0.17252544258422248</v>
      </c>
      <c r="Y175" s="1">
        <v>28.389132069525367</v>
      </c>
      <c r="Z175" s="1">
        <v>32.886125243135382</v>
      </c>
      <c r="AA175" s="1">
        <v>24.818260996012206</v>
      </c>
      <c r="AB175" s="1">
        <v>5.1253094061515431E-2</v>
      </c>
      <c r="AC175" s="1">
        <v>5.5093312228012017E-2</v>
      </c>
      <c r="AD175" s="1">
        <v>0.21357571468078243</v>
      </c>
      <c r="AE175" s="1">
        <v>3.2866481880888809</v>
      </c>
      <c r="AF175" s="1">
        <v>5.8165166148318605E-2</v>
      </c>
      <c r="AG175" s="1">
        <v>0.22894153489522301</v>
      </c>
      <c r="AH175" s="1">
        <v>2.1350676140725968E-2</v>
      </c>
      <c r="AJ175">
        <f t="shared" si="132"/>
        <v>55.427733079987618</v>
      </c>
      <c r="AK175">
        <f t="shared" si="133"/>
        <v>2536.154958919577</v>
      </c>
      <c r="AL175">
        <f t="shared" si="134"/>
        <v>3346.699007371139</v>
      </c>
      <c r="AM175">
        <f t="shared" si="135"/>
        <v>10511.785762716891</v>
      </c>
      <c r="AN175">
        <f t="shared" si="136"/>
        <v>12054.985137889447</v>
      </c>
      <c r="AO175">
        <f t="shared" si="137"/>
        <v>72744.326946615111</v>
      </c>
      <c r="AP175">
        <f t="shared" si="138"/>
        <v>24105.976706522186</v>
      </c>
      <c r="AQ175">
        <f t="shared" si="139"/>
        <v>5.1239597831066233</v>
      </c>
      <c r="AR175">
        <f t="shared" si="140"/>
        <v>0.73481394621653784</v>
      </c>
      <c r="AS175">
        <f t="shared" si="157"/>
        <v>-5.023737064302379E-2</v>
      </c>
      <c r="AT175">
        <f t="shared" si="158"/>
        <v>15.131836322743483</v>
      </c>
      <c r="AU175">
        <f t="shared" si="159"/>
        <v>2.7363912035148683E-2</v>
      </c>
      <c r="AV175">
        <f t="shared" si="160"/>
        <v>-0.31247546020384531</v>
      </c>
      <c r="AW175">
        <f t="shared" si="161"/>
        <v>13.688348254245172</v>
      </c>
      <c r="AX175" s="10">
        <f t="shared" si="162"/>
        <v>55.012911912250409</v>
      </c>
      <c r="AY175">
        <f t="shared" si="141"/>
        <v>2.7105830134762795E-3</v>
      </c>
      <c r="AZ175">
        <f t="shared" si="142"/>
        <v>-1.9566098916851425E-2</v>
      </c>
      <c r="BA175">
        <f t="shared" si="143"/>
        <v>2.9515717058979489</v>
      </c>
      <c r="BB175">
        <f t="shared" si="144"/>
        <v>32.607294346198159</v>
      </c>
      <c r="BC175">
        <f t="shared" si="145"/>
        <v>-1.4269467826457725E-3</v>
      </c>
      <c r="BD175">
        <f t="shared" si="146"/>
        <v>1.6149460142830578E-2</v>
      </c>
      <c r="BE175">
        <f t="shared" si="147"/>
        <v>3.4820843591383293</v>
      </c>
      <c r="BF175">
        <f t="shared" si="148"/>
        <v>3.9961774716548635</v>
      </c>
      <c r="BG175">
        <f t="shared" si="149"/>
        <v>3.0457530230036105</v>
      </c>
      <c r="BH175">
        <f t="shared" si="150"/>
        <v>5.344425911615114E-3</v>
      </c>
      <c r="BI175">
        <f t="shared" si="151"/>
        <v>3.9665639251032355E-3</v>
      </c>
      <c r="BJ175">
        <f t="shared" si="152"/>
        <v>2.3713890632772981E-2</v>
      </c>
      <c r="BK175">
        <f t="shared" si="153"/>
        <v>0.37344126885110096</v>
      </c>
      <c r="BL175">
        <f t="shared" si="154"/>
        <v>4.9986811946604167E-3</v>
      </c>
      <c r="BM175">
        <f t="shared" si="155"/>
        <v>2.1716549457670785E-2</v>
      </c>
      <c r="BN175">
        <f t="shared" si="156"/>
        <v>3.354393496432662E-4</v>
      </c>
      <c r="BO175" s="34">
        <f t="shared" si="124"/>
        <v>55.012911912250409</v>
      </c>
      <c r="BP175">
        <f t="shared" si="125"/>
        <v>55012.911912250413</v>
      </c>
      <c r="BQ175">
        <f t="shared" si="163"/>
        <v>8.9395981857406941</v>
      </c>
    </row>
    <row r="176" spans="1:69" x14ac:dyDescent="0.2">
      <c r="A176" t="s">
        <v>256</v>
      </c>
      <c r="B176" s="4">
        <v>0.17299999999999999</v>
      </c>
      <c r="C176" s="4">
        <v>20</v>
      </c>
      <c r="D176" s="1">
        <v>0.54952021012566343</v>
      </c>
      <c r="E176" s="1">
        <v>16.810185827126038</v>
      </c>
      <c r="F176" s="1">
        <v>28.990078766759918</v>
      </c>
      <c r="G176" s="1">
        <v>92.448066421034255</v>
      </c>
      <c r="H176" s="1">
        <v>116.96095365548683</v>
      </c>
      <c r="I176" s="1">
        <v>628.37726208214349</v>
      </c>
      <c r="J176" s="1">
        <v>213.10824507129337</v>
      </c>
      <c r="K176" s="1">
        <v>4.768348637886926E-2</v>
      </c>
      <c r="L176" s="1">
        <v>2.4366728162659483</v>
      </c>
      <c r="M176" s="1">
        <v>-8.049727175172823E-2</v>
      </c>
      <c r="N176" s="1">
        <v>193.91794049405985</v>
      </c>
      <c r="O176" s="1">
        <v>0.23522798202883125</v>
      </c>
      <c r="P176" s="1">
        <v>0.45662697812361758</v>
      </c>
      <c r="Q176" s="1">
        <v>100.20003491911582</v>
      </c>
      <c r="R176" s="1">
        <v>578.6470927222399</v>
      </c>
      <c r="S176" s="1">
        <v>0.11064238503395153</v>
      </c>
      <c r="T176" s="1">
        <v>49.682635752963336</v>
      </c>
      <c r="U176" s="1">
        <v>43.130603738352455</v>
      </c>
      <c r="V176" s="1">
        <v>376.87769385496091</v>
      </c>
      <c r="W176" s="1">
        <v>5.2180723985962539E-2</v>
      </c>
      <c r="X176" s="1">
        <v>0.19470871410917298</v>
      </c>
      <c r="Y176" s="1">
        <v>24.037937703497953</v>
      </c>
      <c r="Z176" s="1">
        <v>33.454468197644395</v>
      </c>
      <c r="AA176" s="1">
        <v>26.864088595470324</v>
      </c>
      <c r="AB176" s="1">
        <v>4.6428572697008175E-2</v>
      </c>
      <c r="AC176" s="1">
        <v>-2.3874555912038211E-2</v>
      </c>
      <c r="AD176" s="1">
        <v>0.16733788451531245</v>
      </c>
      <c r="AE176" s="1">
        <v>5.8082938383796936</v>
      </c>
      <c r="AF176" s="1">
        <v>3.8844315986166833E-2</v>
      </c>
      <c r="AG176" s="1">
        <v>1.9690578070908431</v>
      </c>
      <c r="AH176" s="1">
        <v>5.8020817407514545E-2</v>
      </c>
      <c r="AJ176">
        <f t="shared" si="132"/>
        <v>62.373731549316958</v>
      </c>
      <c r="AK176">
        <f t="shared" si="133"/>
        <v>1936.2940682228784</v>
      </c>
      <c r="AL176">
        <f t="shared" si="134"/>
        <v>3348.079455635368</v>
      </c>
      <c r="AM176">
        <f t="shared" si="135"/>
        <v>10684.397034144224</v>
      </c>
      <c r="AN176">
        <f t="shared" si="136"/>
        <v>13508.225642053656</v>
      </c>
      <c r="AO176">
        <f t="shared" si="137"/>
        <v>72626.064770520839</v>
      </c>
      <c r="AP176">
        <f t="shared" si="138"/>
        <v>24623.534216579432</v>
      </c>
      <c r="AQ176">
        <f t="shared" si="139"/>
        <v>5.4862204013412779</v>
      </c>
      <c r="AR176">
        <f t="shared" si="140"/>
        <v>0.29635466908434505</v>
      </c>
      <c r="AS176">
        <f t="shared" si="157"/>
        <v>-1.0482124214809649E-3</v>
      </c>
      <c r="AT176">
        <f t="shared" si="158"/>
        <v>20.084490645916215</v>
      </c>
      <c r="AU176">
        <f t="shared" si="159"/>
        <v>2.2814234135946541E-2</v>
      </c>
      <c r="AV176">
        <f t="shared" si="160"/>
        <v>-0.2668374419060191</v>
      </c>
      <c r="AW176">
        <f t="shared" si="161"/>
        <v>11.549292893288825</v>
      </c>
      <c r="AX176" s="10">
        <f t="shared" si="162"/>
        <v>64.66808426027967</v>
      </c>
      <c r="AY176">
        <f t="shared" si="141"/>
        <v>9.1684485637764726E-3</v>
      </c>
      <c r="AZ176">
        <f t="shared" si="142"/>
        <v>5.6575211306594229</v>
      </c>
      <c r="BA176">
        <f t="shared" si="143"/>
        <v>3.4247790412134025</v>
      </c>
      <c r="BB176">
        <f t="shared" si="144"/>
        <v>43.128639795146334</v>
      </c>
      <c r="BC176">
        <f t="shared" si="145"/>
        <v>2.5201404803918488E-3</v>
      </c>
      <c r="BD176">
        <f t="shared" si="146"/>
        <v>1.7733830657277339E-2</v>
      </c>
      <c r="BE176">
        <f t="shared" si="147"/>
        <v>2.7677157285516203</v>
      </c>
      <c r="BF176">
        <f t="shared" si="148"/>
        <v>3.8193392961508419</v>
      </c>
      <c r="BG176">
        <f t="shared" si="149"/>
        <v>3.0974070417760062</v>
      </c>
      <c r="BH176">
        <f t="shared" si="150"/>
        <v>4.46230510605382E-3</v>
      </c>
      <c r="BI176">
        <f t="shared" si="151"/>
        <v>-5.4034145952123061E-3</v>
      </c>
      <c r="BJ176">
        <f t="shared" si="152"/>
        <v>1.6929194361365377E-2</v>
      </c>
      <c r="BK176">
        <f t="shared" si="153"/>
        <v>0.64229548667121483</v>
      </c>
      <c r="BL176">
        <f t="shared" si="154"/>
        <v>2.4616687334640609E-3</v>
      </c>
      <c r="BM176">
        <f t="shared" si="155"/>
        <v>0.22156800422418446</v>
      </c>
      <c r="BN176">
        <f t="shared" si="156"/>
        <v>4.5544030037734246E-3</v>
      </c>
      <c r="BO176" s="34">
        <f t="shared" si="124"/>
        <v>64.66808426027967</v>
      </c>
      <c r="BP176">
        <f t="shared" si="125"/>
        <v>64668.084260279669</v>
      </c>
      <c r="BQ176">
        <f t="shared" si="163"/>
        <v>11.187578577028383</v>
      </c>
    </row>
    <row r="177" spans="1:69" x14ac:dyDescent="0.2">
      <c r="A177" t="s">
        <v>257</v>
      </c>
      <c r="B177" s="4">
        <v>0.1767</v>
      </c>
      <c r="C177" s="4">
        <v>20</v>
      </c>
      <c r="D177" s="1">
        <v>0.6922125543673614</v>
      </c>
      <c r="E177" s="1">
        <v>25.766081838026327</v>
      </c>
      <c r="F177" s="1">
        <v>37.633636251795188</v>
      </c>
      <c r="G177" s="1">
        <v>112.8807748733077</v>
      </c>
      <c r="H177" s="1">
        <v>124.58042188751331</v>
      </c>
      <c r="I177" s="1">
        <v>710.62246138873888</v>
      </c>
      <c r="J177" s="1">
        <v>263.14599149695329</v>
      </c>
      <c r="K177" s="1">
        <v>5.6942907385613001E-2</v>
      </c>
      <c r="L177" s="1">
        <v>10.551531009931619</v>
      </c>
      <c r="M177" s="1">
        <v>-7.5868393985652191E-2</v>
      </c>
      <c r="N177" s="1">
        <v>81.424048452876647</v>
      </c>
      <c r="O177" s="1">
        <v>0.29824992424188046</v>
      </c>
      <c r="P177" s="1">
        <v>0.8777259002216089</v>
      </c>
      <c r="Q177" s="1">
        <v>137.37950964399047</v>
      </c>
      <c r="R177" s="1">
        <v>680.01148408841595</v>
      </c>
      <c r="S177" s="1">
        <v>0.11936597832548819</v>
      </c>
      <c r="T177" s="1">
        <v>2.7758975899920024</v>
      </c>
      <c r="U177" s="1">
        <v>47.890591137843138</v>
      </c>
      <c r="V177" s="1">
        <v>405.58269109596671</v>
      </c>
      <c r="W177" s="1">
        <v>0.11057501946065842</v>
      </c>
      <c r="X177" s="1">
        <v>0.2368372720607208</v>
      </c>
      <c r="Y177" s="1">
        <v>37.027227247985373</v>
      </c>
      <c r="Z177" s="1">
        <v>51.529141332236591</v>
      </c>
      <c r="AA177" s="1">
        <v>31.990451833082293</v>
      </c>
      <c r="AB177" s="1">
        <v>2.6105653753637263E-2</v>
      </c>
      <c r="AC177" s="1">
        <v>-4.2002826592836516E-2</v>
      </c>
      <c r="AD177" s="1">
        <v>0.24220033518184755</v>
      </c>
      <c r="AE177" s="1">
        <v>5.6953451189576718</v>
      </c>
      <c r="AF177" s="1">
        <v>7.3393293942511553E-2</v>
      </c>
      <c r="AG177" s="1">
        <v>0.78221570313528976</v>
      </c>
      <c r="AH177" s="1">
        <v>2.1224896818184142E-2</v>
      </c>
      <c r="AJ177">
        <f t="shared" si="132"/>
        <v>77.218463174113154</v>
      </c>
      <c r="AK177">
        <f t="shared" si="133"/>
        <v>2909.4329033421832</v>
      </c>
      <c r="AL177">
        <f t="shared" si="134"/>
        <v>4256.3038796017217</v>
      </c>
      <c r="AM177">
        <f t="shared" si="135"/>
        <v>12773.372133290433</v>
      </c>
      <c r="AN177">
        <f t="shared" si="136"/>
        <v>14087.78947773521</v>
      </c>
      <c r="AO177">
        <f t="shared" si="137"/>
        <v>80414.336114499223</v>
      </c>
      <c r="AP177">
        <f t="shared" si="138"/>
        <v>29771.513004988345</v>
      </c>
      <c r="AQ177">
        <f t="shared" si="139"/>
        <v>6.4193805861172368</v>
      </c>
      <c r="AR177">
        <f t="shared" si="140"/>
        <v>1.2086390584318345</v>
      </c>
      <c r="AS177">
        <f t="shared" si="157"/>
        <v>-5.0233839046228725E-4</v>
      </c>
      <c r="AT177">
        <f t="shared" si="158"/>
        <v>6.9311773679674102</v>
      </c>
      <c r="AU177">
        <f t="shared" si="159"/>
        <v>2.9469730332652724E-2</v>
      </c>
      <c r="AV177">
        <f t="shared" si="160"/>
        <v>-0.21358743071749556</v>
      </c>
      <c r="AW177">
        <f t="shared" si="161"/>
        <v>15.515660243556649</v>
      </c>
      <c r="AX177" s="10">
        <f t="shared" si="162"/>
        <v>74.787019832212238</v>
      </c>
      <c r="AY177">
        <f t="shared" si="141"/>
        <v>9.9638566347711541E-3</v>
      </c>
      <c r="AZ177">
        <f t="shared" si="142"/>
        <v>0.22986073766074364</v>
      </c>
      <c r="BA177">
        <f t="shared" si="143"/>
        <v>3.8918309118264425</v>
      </c>
      <c r="BB177">
        <f t="shared" si="144"/>
        <v>45.474559306057905</v>
      </c>
      <c r="BC177">
        <f t="shared" si="145"/>
        <v>9.0767980339655219E-3</v>
      </c>
      <c r="BD177">
        <f t="shared" si="146"/>
        <v>2.2130865097566128E-2</v>
      </c>
      <c r="BE177">
        <f t="shared" si="147"/>
        <v>4.1799695072392691</v>
      </c>
      <c r="BF177">
        <f t="shared" si="148"/>
        <v>5.7851678603618542</v>
      </c>
      <c r="BG177">
        <f t="shared" si="149"/>
        <v>3.6127825861883895</v>
      </c>
      <c r="BH177">
        <f t="shared" si="150"/>
        <v>2.0685931209954312E-3</v>
      </c>
      <c r="BI177">
        <f t="shared" si="151"/>
        <v>-7.3421400033259476E-3</v>
      </c>
      <c r="BJ177">
        <f t="shared" si="152"/>
        <v>2.504810208175955E-2</v>
      </c>
      <c r="BK177">
        <f t="shared" si="153"/>
        <v>0.61606194004346204</v>
      </c>
      <c r="BL177">
        <f t="shared" si="154"/>
        <v>6.3205899831136215E-3</v>
      </c>
      <c r="BM177">
        <f t="shared" si="155"/>
        <v>8.2594355697073227E-2</v>
      </c>
      <c r="BN177">
        <f t="shared" si="156"/>
        <v>2.9424622448327248E-4</v>
      </c>
      <c r="BO177" s="34">
        <f t="shared" si="124"/>
        <v>74.787019832212238</v>
      </c>
      <c r="BP177">
        <f t="shared" si="125"/>
        <v>74787.019832212231</v>
      </c>
      <c r="BQ177">
        <f t="shared" si="163"/>
        <v>13.2148664043519</v>
      </c>
    </row>
    <row r="178" spans="1:69" x14ac:dyDescent="0.2">
      <c r="A178" t="s">
        <v>258</v>
      </c>
      <c r="B178" s="4">
        <v>0.17699999999999999</v>
      </c>
      <c r="C178" s="4">
        <v>20</v>
      </c>
      <c r="D178" s="1">
        <v>0.59602649372229521</v>
      </c>
      <c r="E178" s="1">
        <v>16.269558862486928</v>
      </c>
      <c r="F178" s="1">
        <v>31.299941919269873</v>
      </c>
      <c r="G178" s="1">
        <v>95.27342332221572</v>
      </c>
      <c r="H178" s="1">
        <v>125.92903625917025</v>
      </c>
      <c r="I178" s="1">
        <v>629.30420728639194</v>
      </c>
      <c r="J178" s="1">
        <v>254.63178129156879</v>
      </c>
      <c r="K178" s="1">
        <v>5.6059778255496774E-2</v>
      </c>
      <c r="L178" s="1">
        <v>9.8564208474122452</v>
      </c>
      <c r="M178" s="1">
        <v>-0.16203654027490233</v>
      </c>
      <c r="N178" s="1">
        <v>540.34714081055677</v>
      </c>
      <c r="O178" s="1">
        <v>0.31562282628697963</v>
      </c>
      <c r="P178" s="1">
        <v>-8.3455330330483538E-2</v>
      </c>
      <c r="Q178" s="1">
        <v>118.63200924462924</v>
      </c>
      <c r="R178" s="1">
        <v>609.44329620754627</v>
      </c>
      <c r="S178" s="1">
        <v>5.9368171806986787E-2</v>
      </c>
      <c r="T178" s="1">
        <v>1.7730906046267181</v>
      </c>
      <c r="U178" s="1">
        <v>220.27809058352435</v>
      </c>
      <c r="V178" s="1">
        <v>328.40116387714539</v>
      </c>
      <c r="W178" s="1">
        <v>0.85516867058886592</v>
      </c>
      <c r="X178" s="1">
        <v>0.18027265506513557</v>
      </c>
      <c r="Y178" s="1">
        <v>24.594637287599792</v>
      </c>
      <c r="Z178" s="1">
        <v>45.441025050800469</v>
      </c>
      <c r="AA178" s="1">
        <v>29.038955768017765</v>
      </c>
      <c r="AB178" s="1">
        <v>6.0635552553179914E-2</v>
      </c>
      <c r="AC178" s="1">
        <v>7.821269130109508E-2</v>
      </c>
      <c r="AD178" s="1">
        <v>0.28205908743820796</v>
      </c>
      <c r="AE178" s="1">
        <v>4.2070060336480131</v>
      </c>
      <c r="AF178" s="1">
        <v>5.4509816723526977E-2</v>
      </c>
      <c r="AG178" s="1">
        <v>0.62136275494306636</v>
      </c>
      <c r="AH178" s="1">
        <v>2.241290214567572E-2</v>
      </c>
      <c r="AJ178">
        <f t="shared" si="132"/>
        <v>66.219102994149551</v>
      </c>
      <c r="AK178">
        <f t="shared" si="133"/>
        <v>1831.4482175693545</v>
      </c>
      <c r="AL178">
        <f t="shared" si="134"/>
        <v>3533.418129237954</v>
      </c>
      <c r="AM178">
        <f t="shared" si="135"/>
        <v>10762.191101302711</v>
      </c>
      <c r="AN178">
        <f t="shared" si="136"/>
        <v>14216.297673157913</v>
      </c>
      <c r="AO178">
        <f t="shared" si="137"/>
        <v>71089.537341158619</v>
      </c>
      <c r="AP178">
        <f t="shared" si="138"/>
        <v>28758.995163128537</v>
      </c>
      <c r="AQ178">
        <f t="shared" si="139"/>
        <v>6.3087116777660528</v>
      </c>
      <c r="AR178">
        <f t="shared" si="140"/>
        <v>1.1280469964662014</v>
      </c>
      <c r="AS178">
        <f t="shared" si="157"/>
        <v>-1.023800067446152E-2</v>
      </c>
      <c r="AT178">
        <f t="shared" si="158"/>
        <v>58.775146260301938</v>
      </c>
      <c r="AU178">
        <f t="shared" si="159"/>
        <v>3.1382821416280904E-2</v>
      </c>
      <c r="AV178">
        <f t="shared" si="160"/>
        <v>-0.32183346677301311</v>
      </c>
      <c r="AW178">
        <f t="shared" si="161"/>
        <v>13.371000887283817</v>
      </c>
      <c r="AX178" s="10">
        <f t="shared" si="162"/>
        <v>66.686455631268402</v>
      </c>
      <c r="AY178">
        <f t="shared" si="141"/>
        <v>3.1675555762374842E-3</v>
      </c>
      <c r="AZ178">
        <f t="shared" si="142"/>
        <v>0.11615961942004359</v>
      </c>
      <c r="BA178">
        <f t="shared" si="143"/>
        <v>23.364048084934218</v>
      </c>
      <c r="BB178">
        <f t="shared" si="144"/>
        <v>36.676407259909638</v>
      </c>
      <c r="BC178">
        <f t="shared" si="145"/>
        <v>9.3196289464213905E-2</v>
      </c>
      <c r="BD178">
        <f t="shared" si="146"/>
        <v>1.5701873010328989E-2</v>
      </c>
      <c r="BE178">
        <f t="shared" si="147"/>
        <v>2.7680723882568761</v>
      </c>
      <c r="BF178">
        <f t="shared" si="148"/>
        <v>5.0874397474419046</v>
      </c>
      <c r="BG178">
        <f t="shared" si="149"/>
        <v>3.2731568456395363</v>
      </c>
      <c r="BH178">
        <f t="shared" si="150"/>
        <v>5.9667705111341564E-3</v>
      </c>
      <c r="BI178">
        <f t="shared" si="151"/>
        <v>6.2539786400617912E-3</v>
      </c>
      <c r="BJ178">
        <f t="shared" si="152"/>
        <v>2.9509461485729496E-2</v>
      </c>
      <c r="BK178">
        <f t="shared" si="153"/>
        <v>0.44684385931913312</v>
      </c>
      <c r="BL178">
        <f t="shared" si="154"/>
        <v>4.1761508793021779E-3</v>
      </c>
      <c r="BM178">
        <f t="shared" si="155"/>
        <v>6.4278890891685717E-2</v>
      </c>
      <c r="BN178">
        <f t="shared" si="156"/>
        <v>4.2798539218093679E-4</v>
      </c>
      <c r="BO178" s="34">
        <f t="shared" si="124"/>
        <v>66.686455631268402</v>
      </c>
      <c r="BP178">
        <f t="shared" si="125"/>
        <v>66686.4556312684</v>
      </c>
      <c r="BQ178">
        <f t="shared" si="163"/>
        <v>11.803502646734508</v>
      </c>
    </row>
    <row r="179" spans="1:69" x14ac:dyDescent="0.2">
      <c r="A179" t="s">
        <v>259</v>
      </c>
      <c r="B179" s="4">
        <v>0.16309999999999999</v>
      </c>
      <c r="C179" s="4">
        <v>20</v>
      </c>
      <c r="D179" s="1">
        <v>0.5100619300400453</v>
      </c>
      <c r="E179" s="1">
        <v>19.357404866182545</v>
      </c>
      <c r="F179" s="1">
        <v>33.373848271260144</v>
      </c>
      <c r="G179" s="1">
        <v>97.65490613332706</v>
      </c>
      <c r="H179" s="1">
        <v>111.64739540570304</v>
      </c>
      <c r="I179" s="1">
        <v>649.47898114811551</v>
      </c>
      <c r="J179" s="1">
        <v>223.51317899361524</v>
      </c>
      <c r="K179" s="1">
        <v>5.0337948619998046E-2</v>
      </c>
      <c r="L179" s="1">
        <v>9.2730134883104753</v>
      </c>
      <c r="M179" s="1">
        <v>0.32992944847194611</v>
      </c>
      <c r="N179" s="1">
        <v>131.48092779737942</v>
      </c>
      <c r="O179" s="1">
        <v>0.27874640825021402</v>
      </c>
      <c r="P179" s="1">
        <v>3.0314116607293128E-2</v>
      </c>
      <c r="Q179" s="1">
        <v>125.5640181325379</v>
      </c>
      <c r="R179" s="1">
        <v>526.60151334776265</v>
      </c>
      <c r="S179" s="1">
        <v>6.2569903300520646E-2</v>
      </c>
      <c r="T179" s="1">
        <v>0.62890785429603879</v>
      </c>
      <c r="U179" s="1">
        <v>41.943893443584599</v>
      </c>
      <c r="V179" s="1">
        <v>270.19269333608167</v>
      </c>
      <c r="W179" s="1">
        <v>9.8253168159797399E-2</v>
      </c>
      <c r="X179" s="1">
        <v>0.1422898433370697</v>
      </c>
      <c r="Y179" s="1">
        <v>28.028300531510052</v>
      </c>
      <c r="Z179" s="1">
        <v>38.097262094160264</v>
      </c>
      <c r="AA179" s="1">
        <v>26.602150049828424</v>
      </c>
      <c r="AB179" s="1">
        <v>1.1094806989882149E-2</v>
      </c>
      <c r="AC179" s="1">
        <v>-1.6356962814929526E-2</v>
      </c>
      <c r="AD179" s="1">
        <v>0.16950155885221588</v>
      </c>
      <c r="AE179" s="1">
        <v>3.7451281877937026</v>
      </c>
      <c r="AF179" s="1">
        <v>6.520375684106193E-2</v>
      </c>
      <c r="AG179" s="1">
        <v>0.34912570711604179</v>
      </c>
      <c r="AH179" s="1">
        <v>1.7193561841590103E-2</v>
      </c>
      <c r="AJ179">
        <f t="shared" si="132"/>
        <v>61.321213711339496</v>
      </c>
      <c r="AK179">
        <f t="shared" si="133"/>
        <v>2366.1756872083879</v>
      </c>
      <c r="AL179">
        <f t="shared" si="134"/>
        <v>4088.8604286629266</v>
      </c>
      <c r="AM179">
        <f t="shared" si="135"/>
        <v>11971.413127852893</v>
      </c>
      <c r="AN179">
        <f t="shared" si="136"/>
        <v>13676.590257998812</v>
      </c>
      <c r="AO179">
        <f t="shared" si="137"/>
        <v>79621.971714405561</v>
      </c>
      <c r="AP179">
        <f t="shared" si="138"/>
        <v>27394.053328722741</v>
      </c>
      <c r="AQ179">
        <f t="shared" si="139"/>
        <v>6.144729455883609</v>
      </c>
      <c r="AR179">
        <f t="shared" si="140"/>
        <v>1.1526436001991553</v>
      </c>
      <c r="AS179">
        <f t="shared" si="157"/>
        <v>4.9216392737935502E-2</v>
      </c>
      <c r="AT179">
        <f t="shared" si="158"/>
        <v>13.647312248987717</v>
      </c>
      <c r="AU179">
        <f t="shared" si="159"/>
        <v>2.9535444696176631E-2</v>
      </c>
      <c r="AV179">
        <f t="shared" si="160"/>
        <v>-0.33531045174780982</v>
      </c>
      <c r="AW179">
        <f t="shared" si="161"/>
        <v>15.360559992687973</v>
      </c>
      <c r="AX179" s="10">
        <f t="shared" si="162"/>
        <v>62.211324276755576</v>
      </c>
      <c r="AY179">
        <f t="shared" si="141"/>
        <v>3.8301162897897722E-3</v>
      </c>
      <c r="AZ179">
        <f t="shared" si="142"/>
        <v>-1.4245262840379353E-2</v>
      </c>
      <c r="BA179">
        <f t="shared" si="143"/>
        <v>3.4871402098992124</v>
      </c>
      <c r="BB179">
        <f t="shared" si="144"/>
        <v>32.664345028710791</v>
      </c>
      <c r="BC179">
        <f t="shared" si="145"/>
        <v>8.3227050066492156E-3</v>
      </c>
      <c r="BD179">
        <f t="shared" si="146"/>
        <v>1.2382435856939999E-2</v>
      </c>
      <c r="BE179">
        <f t="shared" si="147"/>
        <v>3.425028066215035</v>
      </c>
      <c r="BF179">
        <f t="shared" si="148"/>
        <v>4.6204878980037591</v>
      </c>
      <c r="BG179">
        <f t="shared" si="149"/>
        <v>3.2532964274335447</v>
      </c>
      <c r="BH179">
        <f t="shared" si="150"/>
        <v>4.0038914288651357E-4</v>
      </c>
      <c r="BI179">
        <f t="shared" si="151"/>
        <v>-4.8095577132406808E-3</v>
      </c>
      <c r="BJ179">
        <f t="shared" si="152"/>
        <v>1.8222097555207106E-2</v>
      </c>
      <c r="BK179">
        <f t="shared" si="153"/>
        <v>0.42828820467443501</v>
      </c>
      <c r="BL179">
        <f t="shared" si="154"/>
        <v>5.8433936725149271E-3</v>
      </c>
      <c r="BM179">
        <f t="shared" si="155"/>
        <v>3.6374143048975342E-2</v>
      </c>
      <c r="BN179">
        <f t="shared" si="156"/>
        <v>-1.7555727569397022E-4</v>
      </c>
      <c r="BO179" s="34">
        <f t="shared" si="124"/>
        <v>62.211324276755576</v>
      </c>
      <c r="BP179">
        <f t="shared" si="125"/>
        <v>62211.324276755578</v>
      </c>
      <c r="BQ179">
        <f t="shared" si="163"/>
        <v>10.146666989538835</v>
      </c>
    </row>
    <row r="180" spans="1:69" x14ac:dyDescent="0.2">
      <c r="A180" t="s">
        <v>260</v>
      </c>
      <c r="B180" s="4">
        <v>0.16300000000000001</v>
      </c>
      <c r="C180" s="4">
        <v>20</v>
      </c>
      <c r="D180" s="1">
        <v>0.64361451489492849</v>
      </c>
      <c r="E180" s="1">
        <v>29.000235338193608</v>
      </c>
      <c r="F180" s="1">
        <v>36.551567553530042</v>
      </c>
      <c r="G180" s="1">
        <v>111.48972070925957</v>
      </c>
      <c r="H180" s="1">
        <v>118.91919320816037</v>
      </c>
      <c r="I180" s="1">
        <v>672.23382391212783</v>
      </c>
      <c r="J180" s="1">
        <v>253.07249044061203</v>
      </c>
      <c r="K180" s="1">
        <v>5.6390153039154782E-2</v>
      </c>
      <c r="L180" s="1">
        <v>8.3940650429181556</v>
      </c>
      <c r="M180" s="1">
        <v>-7.8668188730042818E-2</v>
      </c>
      <c r="N180" s="1">
        <v>134.8862611359429</v>
      </c>
      <c r="O180" s="1">
        <v>0.39563476406172338</v>
      </c>
      <c r="P180" s="1">
        <v>0.52428780712921952</v>
      </c>
      <c r="Q180" s="1">
        <v>127.65420722926224</v>
      </c>
      <c r="R180" s="1">
        <v>765.94061742081885</v>
      </c>
      <c r="S180" s="1">
        <v>9.5777849928155467E-2</v>
      </c>
      <c r="T180" s="1">
        <v>0.91798577686484129</v>
      </c>
      <c r="U180" s="1">
        <v>44.83669342355919</v>
      </c>
      <c r="V180" s="1">
        <v>302.69758406801412</v>
      </c>
      <c r="W180" s="1">
        <v>7.7255688644208773E-2</v>
      </c>
      <c r="X180" s="1">
        <v>0.1219612753362873</v>
      </c>
      <c r="Y180" s="1">
        <v>32.43916109567374</v>
      </c>
      <c r="Z180" s="1">
        <v>47.073744630738325</v>
      </c>
      <c r="AA180" s="1">
        <v>27.44647180460732</v>
      </c>
      <c r="AB180" s="1">
        <v>3.9355060483483452E-2</v>
      </c>
      <c r="AC180" s="1">
        <v>-4.0457020733284339E-2</v>
      </c>
      <c r="AD180" s="1">
        <v>0.27113061589031606</v>
      </c>
      <c r="AE180" s="1">
        <v>5.0993131310709288</v>
      </c>
      <c r="AF180" s="1">
        <v>6.6668036014417814E-2</v>
      </c>
      <c r="AG180" s="1">
        <v>0.36504715970309376</v>
      </c>
      <c r="AH180" s="1">
        <v>1.8329687897705619E-2</v>
      </c>
      <c r="AJ180">
        <f t="shared" si="132"/>
        <v>77.745654315442536</v>
      </c>
      <c r="AK180">
        <f t="shared" si="133"/>
        <v>3550.7967118031247</v>
      </c>
      <c r="AL180">
        <f t="shared" si="134"/>
        <v>4481.2731384068784</v>
      </c>
      <c r="AM180">
        <f t="shared" si="135"/>
        <v>13676.280813935316</v>
      </c>
      <c r="AN180">
        <f t="shared" si="136"/>
        <v>14577.225933305232</v>
      </c>
      <c r="AO180">
        <f t="shared" si="137"/>
        <v>82462.824796931236</v>
      </c>
      <c r="AP180">
        <f t="shared" si="138"/>
        <v>31037.768876408682</v>
      </c>
      <c r="AQ180">
        <f t="shared" si="139"/>
        <v>6.8911009977776159</v>
      </c>
      <c r="AR180">
        <f t="shared" si="140"/>
        <v>1.0455043084946984</v>
      </c>
      <c r="AS180">
        <f t="shared" si="157"/>
        <v>-8.8809256737729266E-4</v>
      </c>
      <c r="AT180">
        <f t="shared" si="158"/>
        <v>14.073517144669733</v>
      </c>
      <c r="AU180">
        <f t="shared" si="159"/>
        <v>4.3895694148322666E-2</v>
      </c>
      <c r="AV180">
        <f t="shared" si="160"/>
        <v>-0.27490589490570094</v>
      </c>
      <c r="AW180">
        <f t="shared" si="161"/>
        <v>15.62644856896868</v>
      </c>
      <c r="AX180" s="10">
        <f t="shared" si="162"/>
        <v>91.616251969324907</v>
      </c>
      <c r="AY180">
        <f t="shared" si="141"/>
        <v>7.9070607326221353E-3</v>
      </c>
      <c r="AZ180">
        <f t="shared" si="142"/>
        <v>2.1215681485338513E-2</v>
      </c>
      <c r="BA180">
        <f t="shared" si="143"/>
        <v>3.8442243425402038</v>
      </c>
      <c r="BB180">
        <f t="shared" si="144"/>
        <v>36.672714655345878</v>
      </c>
      <c r="BC180">
        <f t="shared" si="145"/>
        <v>5.7514331059675744E-3</v>
      </c>
      <c r="BD180">
        <f t="shared" si="146"/>
        <v>9.8957296211734068E-3</v>
      </c>
      <c r="BE180">
        <f t="shared" si="147"/>
        <v>3.9683391956008958</v>
      </c>
      <c r="BF180">
        <f t="shared" si="148"/>
        <v>5.724731453349535</v>
      </c>
      <c r="BG180">
        <f t="shared" si="149"/>
        <v>3.3588900761349016</v>
      </c>
      <c r="BH180">
        <f t="shared" si="150"/>
        <v>3.8681505464835358E-3</v>
      </c>
      <c r="BI180">
        <f t="shared" si="151"/>
        <v>-7.7695706834150389E-3</v>
      </c>
      <c r="BJ180">
        <f t="shared" si="152"/>
        <v>3.0703099705621364E-2</v>
      </c>
      <c r="BK180">
        <f t="shared" si="153"/>
        <v>0.59470861992604207</v>
      </c>
      <c r="BL180">
        <f t="shared" si="154"/>
        <v>6.0266447328484792E-3</v>
      </c>
      <c r="BM180">
        <f t="shared" si="155"/>
        <v>3.8350010938827721E-2</v>
      </c>
      <c r="BN180">
        <f t="shared" si="156"/>
        <v>-3.6263009468565751E-5</v>
      </c>
      <c r="BO180" s="34">
        <f t="shared" si="124"/>
        <v>91.616251969324907</v>
      </c>
      <c r="BP180">
        <f t="shared" si="125"/>
        <v>91616.251969324905</v>
      </c>
      <c r="BQ180">
        <f t="shared" si="163"/>
        <v>14.933449070999961</v>
      </c>
    </row>
    <row r="181" spans="1:69" x14ac:dyDescent="0.2">
      <c r="A181" t="s">
        <v>261</v>
      </c>
      <c r="B181" s="4">
        <v>0.16600000000000001</v>
      </c>
      <c r="C181" s="4">
        <v>20</v>
      </c>
      <c r="D181" s="1">
        <v>0.49214582082999608</v>
      </c>
      <c r="E181" s="1">
        <v>17.200156821597769</v>
      </c>
      <c r="F181" s="1">
        <v>33.256821580718771</v>
      </c>
      <c r="G181" s="1">
        <v>89.933185839579266</v>
      </c>
      <c r="H181" s="1">
        <v>105.27363826030715</v>
      </c>
      <c r="I181" s="1">
        <v>643.64637555016782</v>
      </c>
      <c r="J181" s="1">
        <v>229.66576100030227</v>
      </c>
      <c r="K181" s="1">
        <v>5.1086908568443869E-2</v>
      </c>
      <c r="L181" s="1">
        <v>6.8495456061725344</v>
      </c>
      <c r="M181" s="1">
        <v>0.56847011438289374</v>
      </c>
      <c r="N181" s="1">
        <v>56.605377837073455</v>
      </c>
      <c r="O181" s="1">
        <v>0.23347230348778758</v>
      </c>
      <c r="P181" s="1">
        <v>1.9086000847815199E-2</v>
      </c>
      <c r="Q181" s="1">
        <v>133.33173897991463</v>
      </c>
      <c r="R181" s="1">
        <v>700.13377600195429</v>
      </c>
      <c r="S181" s="1">
        <v>0.14148363644115627</v>
      </c>
      <c r="T181" s="1">
        <v>3.4093410932004731</v>
      </c>
      <c r="U181" s="1">
        <v>42.933290574501171</v>
      </c>
      <c r="V181" s="1">
        <v>324.22451185992355</v>
      </c>
      <c r="W181" s="1">
        <v>0.18116391989587383</v>
      </c>
      <c r="X181" s="1">
        <v>0.15106410424617756</v>
      </c>
      <c r="Y181" s="1">
        <v>27.907334384881224</v>
      </c>
      <c r="Z181" s="1">
        <v>37.7869500502633</v>
      </c>
      <c r="AA181" s="1">
        <v>26.550894924321444</v>
      </c>
      <c r="AB181" s="1">
        <v>8.7188552438827199E-2</v>
      </c>
      <c r="AC181" s="1">
        <v>-4.0697110061077915E-2</v>
      </c>
      <c r="AD181" s="1">
        <v>0.22296503410554669</v>
      </c>
      <c r="AE181" s="1">
        <v>3.5215586465581246</v>
      </c>
      <c r="AF181" s="1">
        <v>5.9058865030000518E-2</v>
      </c>
      <c r="AG181" s="1">
        <v>0.63176059160047859</v>
      </c>
      <c r="AH181" s="1">
        <v>2.3686772874244994E-2</v>
      </c>
      <c r="AJ181">
        <f t="shared" si="132"/>
        <v>58.091372121195697</v>
      </c>
      <c r="AK181">
        <f t="shared" si="133"/>
        <v>2064.9294800722441</v>
      </c>
      <c r="AL181">
        <f t="shared" si="134"/>
        <v>4003.3289283379258</v>
      </c>
      <c r="AM181">
        <f t="shared" si="135"/>
        <v>10831.946236613559</v>
      </c>
      <c r="AN181">
        <f t="shared" si="136"/>
        <v>12669.739326335472</v>
      </c>
      <c r="AO181">
        <f t="shared" si="137"/>
        <v>77528.261895545729</v>
      </c>
      <c r="AP181">
        <f t="shared" si="138"/>
        <v>27656.757458123011</v>
      </c>
      <c r="AQ181">
        <f t="shared" si="139"/>
        <v>6.1276179109851396</v>
      </c>
      <c r="AR181">
        <f t="shared" si="140"/>
        <v>0.84052297319110481</v>
      </c>
      <c r="AS181">
        <f t="shared" si="157"/>
        <v>7.7096427552868871E-2</v>
      </c>
      <c r="AT181">
        <f t="shared" si="158"/>
        <v>4.3877447506251652</v>
      </c>
      <c r="AU181">
        <f t="shared" si="159"/>
        <v>2.3564752618661918E-2</v>
      </c>
      <c r="AV181">
        <f t="shared" si="160"/>
        <v>-0.33080540358588756</v>
      </c>
      <c r="AW181">
        <f t="shared" si="161"/>
        <v>16.028082841897245</v>
      </c>
      <c r="AX181" s="10">
        <f t="shared" si="162"/>
        <v>82.032001461582325</v>
      </c>
      <c r="AY181">
        <f t="shared" si="141"/>
        <v>1.3270883311309782E-2</v>
      </c>
      <c r="AZ181">
        <f t="shared" si="142"/>
        <v>0.32099555667965551</v>
      </c>
      <c r="BA181">
        <f t="shared" si="143"/>
        <v>3.5454247641740535</v>
      </c>
      <c r="BB181">
        <f t="shared" si="144"/>
        <v>38.603560509997401</v>
      </c>
      <c r="BC181">
        <f t="shared" si="145"/>
        <v>1.8166555550036236E-2</v>
      </c>
      <c r="BD181">
        <f t="shared" si="146"/>
        <v>1.3223256062946208E-2</v>
      </c>
      <c r="BE181">
        <f t="shared" si="147"/>
        <v>3.3506190040186485</v>
      </c>
      <c r="BF181">
        <f t="shared" si="148"/>
        <v>4.5023815378703231</v>
      </c>
      <c r="BG181">
        <f t="shared" si="149"/>
        <v>3.190286414483563</v>
      </c>
      <c r="BH181">
        <f t="shared" si="150"/>
        <v>9.5613155312270545E-3</v>
      </c>
      <c r="BI181">
        <f t="shared" si="151"/>
        <v>-7.6580831804368855E-3</v>
      </c>
      <c r="BJ181">
        <f t="shared" si="152"/>
        <v>2.4345142266993337E-2</v>
      </c>
      <c r="BK181">
        <f t="shared" si="153"/>
        <v>0.39386997203426977</v>
      </c>
      <c r="BL181">
        <f t="shared" si="154"/>
        <v>5.0009618781081703E-3</v>
      </c>
      <c r="BM181">
        <f t="shared" si="155"/>
        <v>6.97910868733531E-2</v>
      </c>
      <c r="BN181">
        <f t="shared" si="156"/>
        <v>6.0982427100850169E-4</v>
      </c>
      <c r="BO181" s="34">
        <f t="shared" si="124"/>
        <v>82.032001461582325</v>
      </c>
      <c r="BP181">
        <f t="shared" si="125"/>
        <v>82032.001461582331</v>
      </c>
      <c r="BQ181">
        <f t="shared" si="163"/>
        <v>13.617312242622667</v>
      </c>
    </row>
    <row r="182" spans="1:69" x14ac:dyDescent="0.2">
      <c r="A182" t="s">
        <v>262</v>
      </c>
      <c r="B182" s="4">
        <v>0.17469999999999999</v>
      </c>
      <c r="C182" s="4">
        <v>20</v>
      </c>
      <c r="D182" s="1">
        <v>0.57985576917354109</v>
      </c>
      <c r="E182" s="1">
        <v>21.367991165239758</v>
      </c>
      <c r="F182" s="1">
        <v>30.032035358650017</v>
      </c>
      <c r="G182" s="1">
        <v>98.916834702835786</v>
      </c>
      <c r="H182" s="1">
        <v>123.60687820435102</v>
      </c>
      <c r="I182" s="1">
        <v>642.85830567393089</v>
      </c>
      <c r="J182" s="1">
        <v>255.86796057514903</v>
      </c>
      <c r="K182" s="1">
        <v>5.6900541431995501E-2</v>
      </c>
      <c r="L182" s="1">
        <v>4.7139804151270805</v>
      </c>
      <c r="M182" s="1">
        <v>-0.39479948712342267</v>
      </c>
      <c r="N182" s="1">
        <v>60.370088466984697</v>
      </c>
      <c r="O182" s="1">
        <v>0.22906723133868356</v>
      </c>
      <c r="P182" s="1">
        <v>-3.4983710435304086E-2</v>
      </c>
      <c r="Q182" s="1">
        <v>110.60624443564713</v>
      </c>
      <c r="R182" s="1">
        <v>674.52428308953574</v>
      </c>
      <c r="S182" s="1">
        <v>9.0558756079967773E-2</v>
      </c>
      <c r="T182" s="1">
        <v>0.40194069100705593</v>
      </c>
      <c r="U182" s="1">
        <v>41.005452831596131</v>
      </c>
      <c r="V182" s="1">
        <v>302.43157781782463</v>
      </c>
      <c r="W182" s="1">
        <v>4.8774119045449621E-2</v>
      </c>
      <c r="X182" s="1">
        <v>0.16238170307505825</v>
      </c>
      <c r="Y182" s="1">
        <v>27.356937399589746</v>
      </c>
      <c r="Z182" s="1">
        <v>42.322195824388253</v>
      </c>
      <c r="AA182" s="1">
        <v>29.471076219143203</v>
      </c>
      <c r="AB182" s="1">
        <v>5.7144898016102341E-2</v>
      </c>
      <c r="AC182" s="1">
        <v>-2.3327035284802556E-2</v>
      </c>
      <c r="AD182" s="1">
        <v>0.2349225585932718</v>
      </c>
      <c r="AE182" s="1">
        <v>3.4225177812029965</v>
      </c>
      <c r="AF182" s="1">
        <v>5.0013514957944101E-2</v>
      </c>
      <c r="AG182" s="1">
        <v>0.40672607448860654</v>
      </c>
      <c r="AH182" s="1">
        <v>1.640982581178943E-2</v>
      </c>
      <c r="AJ182">
        <f t="shared" si="132"/>
        <v>65.239649335943838</v>
      </c>
      <c r="AK182">
        <f t="shared" si="133"/>
        <v>2439.2385836567391</v>
      </c>
      <c r="AL182">
        <f t="shared" si="134"/>
        <v>3434.7846460373244</v>
      </c>
      <c r="AM182">
        <f t="shared" si="135"/>
        <v>11320.984845695371</v>
      </c>
      <c r="AN182">
        <f t="shared" si="136"/>
        <v>14137.616067845252</v>
      </c>
      <c r="AO182">
        <f t="shared" si="137"/>
        <v>73577.16128869979</v>
      </c>
      <c r="AP182">
        <f t="shared" si="138"/>
        <v>29279.13983712281</v>
      </c>
      <c r="AQ182">
        <f t="shared" si="139"/>
        <v>6.4880207813083333</v>
      </c>
      <c r="AR182">
        <f t="shared" si="140"/>
        <v>0.55418150960969859</v>
      </c>
      <c r="AS182">
        <f t="shared" si="157"/>
        <v>-3.7019948805667405E-2</v>
      </c>
      <c r="AT182">
        <f t="shared" si="158"/>
        <v>4.6002280549628063</v>
      </c>
      <c r="AU182">
        <f t="shared" si="159"/>
        <v>2.1886934697858032E-2</v>
      </c>
      <c r="AV182">
        <f t="shared" si="160"/>
        <v>-0.32052141511688453</v>
      </c>
      <c r="AW182">
        <f t="shared" si="161"/>
        <v>12.628230457181413</v>
      </c>
      <c r="AX182" s="10">
        <f t="shared" si="162"/>
        <v>75.015010786344007</v>
      </c>
      <c r="AY182">
        <f t="shared" si="141"/>
        <v>6.7800173008222909E-3</v>
      </c>
      <c r="AZ182">
        <f t="shared" si="142"/>
        <v>-3.9283031683145557E-2</v>
      </c>
      <c r="BA182">
        <f t="shared" si="143"/>
        <v>3.1481611676862742</v>
      </c>
      <c r="BB182">
        <f t="shared" si="144"/>
        <v>34.186218453449285</v>
      </c>
      <c r="BC182">
        <f t="shared" si="145"/>
        <v>2.105622234101497E-3</v>
      </c>
      <c r="BD182">
        <f t="shared" si="146"/>
        <v>1.3860403451784114E-2</v>
      </c>
      <c r="BE182">
        <f t="shared" si="147"/>
        <v>3.1207487977176078</v>
      </c>
      <c r="BF182">
        <f t="shared" si="148"/>
        <v>4.7973683501372228</v>
      </c>
      <c r="BG182">
        <f t="shared" si="149"/>
        <v>3.3657193514636905</v>
      </c>
      <c r="BH182">
        <f t="shared" si="150"/>
        <v>5.6457085845975632E-3</v>
      </c>
      <c r="BI182">
        <f t="shared" si="151"/>
        <v>-5.2881529045621959E-3</v>
      </c>
      <c r="BJ182">
        <f t="shared" si="152"/>
        <v>2.4501683492131634E-2</v>
      </c>
      <c r="BK182">
        <f t="shared" si="153"/>
        <v>0.36291698941377343</v>
      </c>
      <c r="BL182">
        <f t="shared" si="154"/>
        <v>3.716386206782071E-3</v>
      </c>
      <c r="BM182">
        <f t="shared" si="155"/>
        <v>4.0553120084368482E-2</v>
      </c>
      <c r="BN182">
        <f t="shared" si="156"/>
        <v>-2.5362399691871779E-4</v>
      </c>
      <c r="BO182" s="34">
        <f t="shared" si="124"/>
        <v>75.015010786344007</v>
      </c>
      <c r="BP182">
        <f t="shared" si="125"/>
        <v>75015.010786344006</v>
      </c>
      <c r="BQ182">
        <f t="shared" si="163"/>
        <v>13.105122384374297</v>
      </c>
    </row>
    <row r="183" spans="1:69" x14ac:dyDescent="0.2">
      <c r="A183" t="s">
        <v>263</v>
      </c>
      <c r="B183" s="4">
        <v>0.1661</v>
      </c>
      <c r="C183" s="4">
        <v>20</v>
      </c>
      <c r="D183" s="1">
        <v>0.62542527357806899</v>
      </c>
      <c r="E183" s="1">
        <v>21.940636289669552</v>
      </c>
      <c r="F183" s="1">
        <v>33.74536795235543</v>
      </c>
      <c r="G183" s="1">
        <v>93.285759162128372</v>
      </c>
      <c r="H183" s="1">
        <v>123.55566640537917</v>
      </c>
      <c r="I183" s="1">
        <v>663.02843860448127</v>
      </c>
      <c r="J183" s="1">
        <v>223.10392049110297</v>
      </c>
      <c r="K183" s="1">
        <v>4.9282547800922651E-2</v>
      </c>
      <c r="L183" s="1">
        <v>5.2519408815478243</v>
      </c>
      <c r="M183" s="1">
        <v>-0.48195562279227022</v>
      </c>
      <c r="N183" s="1">
        <v>109.27008392082648</v>
      </c>
      <c r="O183" s="1">
        <v>0.25076195915789601</v>
      </c>
      <c r="P183" s="1">
        <v>0.28680519536003446</v>
      </c>
      <c r="Q183" s="1">
        <v>130.08111052381597</v>
      </c>
      <c r="R183" s="1">
        <v>591.13026308514793</v>
      </c>
      <c r="S183" s="1">
        <v>6.7212450726181983E-2</v>
      </c>
      <c r="T183" s="1">
        <v>0.62855879962187466</v>
      </c>
      <c r="U183" s="1">
        <v>41.912754827773902</v>
      </c>
      <c r="V183" s="1">
        <v>280.76095644825961</v>
      </c>
      <c r="W183" s="1">
        <v>2.4996917980278994E-2</v>
      </c>
      <c r="X183" s="1">
        <v>0.16310607262373289</v>
      </c>
      <c r="Y183" s="1">
        <v>30.087493607382779</v>
      </c>
      <c r="Z183" s="1">
        <v>42.236836930355508</v>
      </c>
      <c r="AA183" s="1">
        <v>27.738040471583268</v>
      </c>
      <c r="AB183" s="1">
        <v>3.6594139981703175E-2</v>
      </c>
      <c r="AC183" s="1">
        <v>-4.2185843942809567E-2</v>
      </c>
      <c r="AD183" s="1">
        <v>0.27144505171335387</v>
      </c>
      <c r="AE183" s="1">
        <v>3.0059426014145005</v>
      </c>
      <c r="AF183" s="1">
        <v>5.7719597479487211E-2</v>
      </c>
      <c r="AG183" s="1">
        <v>0.23909907980562617</v>
      </c>
      <c r="AH183" s="1">
        <v>1.9729344823704704E-2</v>
      </c>
      <c r="AJ183">
        <f t="shared" si="132"/>
        <v>74.104496249728754</v>
      </c>
      <c r="AK183">
        <f t="shared" si="133"/>
        <v>2634.4845457762081</v>
      </c>
      <c r="AL183">
        <f t="shared" si="134"/>
        <v>4059.7443078677238</v>
      </c>
      <c r="AM183">
        <f t="shared" si="135"/>
        <v>11229.106211492071</v>
      </c>
      <c r="AN183">
        <f t="shared" si="136"/>
        <v>14863.439440536597</v>
      </c>
      <c r="AO183">
        <f t="shared" si="137"/>
        <v>79815.368667952207</v>
      </c>
      <c r="AP183">
        <f t="shared" si="138"/>
        <v>26849.999565710015</v>
      </c>
      <c r="AQ183">
        <f t="shared" si="139"/>
        <v>5.9066668144076386</v>
      </c>
      <c r="AR183">
        <f t="shared" si="140"/>
        <v>0.64765032544990497</v>
      </c>
      <c r="AS183">
        <f t="shared" si="157"/>
        <v>-4.9431112400524065E-2</v>
      </c>
      <c r="AT183">
        <f t="shared" si="158"/>
        <v>10.726428358090537</v>
      </c>
      <c r="AU183">
        <f t="shared" si="159"/>
        <v>2.5632402456953932E-2</v>
      </c>
      <c r="AV183">
        <f t="shared" si="160"/>
        <v>-0.29837033777852473</v>
      </c>
      <c r="AW183">
        <f t="shared" si="161"/>
        <v>15.627026987555508</v>
      </c>
      <c r="AX183" s="10">
        <f t="shared" si="162"/>
        <v>68.857567635680553</v>
      </c>
      <c r="AY183">
        <f t="shared" si="141"/>
        <v>4.3199453063090818E-3</v>
      </c>
      <c r="AZ183">
        <f t="shared" si="142"/>
        <v>-1.403000278596722E-2</v>
      </c>
      <c r="BA183">
        <f t="shared" si="143"/>
        <v>3.4204081632651868</v>
      </c>
      <c r="BB183">
        <f t="shared" si="144"/>
        <v>33.346899075414143</v>
      </c>
      <c r="BC183">
        <f t="shared" si="145"/>
        <v>-6.4835531008959092E-4</v>
      </c>
      <c r="BD183">
        <f t="shared" si="146"/>
        <v>1.4665261131849353E-2</v>
      </c>
      <c r="BE183">
        <f t="shared" si="147"/>
        <v>3.6111134203318889</v>
      </c>
      <c r="BF183">
        <f t="shared" si="148"/>
        <v>5.0354790661548341</v>
      </c>
      <c r="BG183">
        <f t="shared" si="149"/>
        <v>3.3313091857285246</v>
      </c>
      <c r="BH183">
        <f t="shared" si="150"/>
        <v>3.4635167311331178E-3</v>
      </c>
      <c r="BI183">
        <f t="shared" si="151"/>
        <v>-7.8327301961899822E-3</v>
      </c>
      <c r="BJ183">
        <f t="shared" si="152"/>
        <v>3.0167934789145326E-2</v>
      </c>
      <c r="BK183">
        <f t="shared" si="153"/>
        <v>0.33154782934868332</v>
      </c>
      <c r="BL183">
        <f t="shared" si="154"/>
        <v>4.8366906728217344E-3</v>
      </c>
      <c r="BM183">
        <f t="shared" si="155"/>
        <v>2.2468935491147299E-2</v>
      </c>
      <c r="BN183">
        <f t="shared" si="156"/>
        <v>1.3294562297775733E-4</v>
      </c>
      <c r="BO183" s="34">
        <f t="shared" si="124"/>
        <v>68.857567635680553</v>
      </c>
      <c r="BP183">
        <f t="shared" si="125"/>
        <v>68857.567635680549</v>
      </c>
      <c r="BQ183">
        <f t="shared" si="163"/>
        <v>11.437241984286539</v>
      </c>
    </row>
    <row r="184" spans="1:69" x14ac:dyDescent="0.2">
      <c r="A184" t="s">
        <v>264</v>
      </c>
      <c r="B184" s="4">
        <v>0.1656</v>
      </c>
      <c r="C184" s="4">
        <v>20</v>
      </c>
      <c r="D184" s="1">
        <v>0.57630583395783519</v>
      </c>
      <c r="E184" s="1">
        <v>17.576466713493755</v>
      </c>
      <c r="F184" s="1">
        <v>31.444330816092148</v>
      </c>
      <c r="G184" s="1">
        <v>88.163258255364369</v>
      </c>
      <c r="H184" s="1">
        <v>111.28942177898499</v>
      </c>
      <c r="I184" s="1">
        <v>638.5679237024184</v>
      </c>
      <c r="J184" s="1">
        <v>210.67125605185473</v>
      </c>
      <c r="K184" s="1">
        <v>4.6679113148577582E-2</v>
      </c>
      <c r="L184" s="1">
        <v>8.031082219838904</v>
      </c>
      <c r="M184" s="1">
        <v>1.4423343238037772E-2</v>
      </c>
      <c r="N184" s="1">
        <v>59.976636097273278</v>
      </c>
      <c r="O184" s="1">
        <v>0.26883283925727158</v>
      </c>
      <c r="P184" s="1">
        <v>-7.9161459524533725E-2</v>
      </c>
      <c r="Q184" s="1">
        <v>109.79644324604655</v>
      </c>
      <c r="R184" s="1">
        <v>675.18663728197419</v>
      </c>
      <c r="S184" s="1">
        <v>6.9849701707141137E-2</v>
      </c>
      <c r="T184" s="1">
        <v>0.46515982788506405</v>
      </c>
      <c r="U184" s="1">
        <v>40.018834378114015</v>
      </c>
      <c r="V184" s="1">
        <v>269.46240103795674</v>
      </c>
      <c r="W184" s="1">
        <v>0.2348538391390442</v>
      </c>
      <c r="X184" s="1">
        <v>0.14291530200553354</v>
      </c>
      <c r="Y184" s="1">
        <v>24.844385756260074</v>
      </c>
      <c r="Z184" s="1">
        <v>34.115855544811033</v>
      </c>
      <c r="AA184" s="1">
        <v>25.272726365121358</v>
      </c>
      <c r="AB184" s="1">
        <v>4.2331064387866595E-2</v>
      </c>
      <c r="AC184" s="1">
        <v>2.3999896432598311E-2</v>
      </c>
      <c r="AD184" s="1">
        <v>0.34312792297375505</v>
      </c>
      <c r="AE184" s="1">
        <v>3.834243998348799</v>
      </c>
      <c r="AF184" s="1">
        <v>5.0198660363815525E-2</v>
      </c>
      <c r="AG184" s="1">
        <v>0.47996632112770071</v>
      </c>
      <c r="AH184" s="1">
        <v>2.0183519423693244E-2</v>
      </c>
      <c r="AJ184">
        <f t="shared" si="132"/>
        <v>68.395942238377231</v>
      </c>
      <c r="AK184">
        <f t="shared" si="133"/>
        <v>2115.3652870163783</v>
      </c>
      <c r="AL184">
        <f t="shared" si="134"/>
        <v>3794.0989541761064</v>
      </c>
      <c r="AM184">
        <f t="shared" si="135"/>
        <v>10644.350987883774</v>
      </c>
      <c r="AN184">
        <f t="shared" si="136"/>
        <v>13426.8864646452</v>
      </c>
      <c r="AO184">
        <f t="shared" si="137"/>
        <v>77102.188633487953</v>
      </c>
      <c r="AP184">
        <f t="shared" si="138"/>
        <v>25429.538883330129</v>
      </c>
      <c r="AQ184">
        <f t="shared" si="139"/>
        <v>5.6100764784191268</v>
      </c>
      <c r="AR184">
        <f t="shared" si="140"/>
        <v>0.98525088057397847</v>
      </c>
      <c r="AS184">
        <f t="shared" si="157"/>
        <v>1.0368789558448752E-2</v>
      </c>
      <c r="AT184">
        <f t="shared" si="158"/>
        <v>4.80549996260733</v>
      </c>
      <c r="AU184">
        <f t="shared" si="159"/>
        <v>2.7892268418403129E-2</v>
      </c>
      <c r="AV184">
        <f t="shared" si="160"/>
        <v>-0.34347008576512267</v>
      </c>
      <c r="AW184">
        <f t="shared" si="161"/>
        <v>13.224370996845298</v>
      </c>
      <c r="AX184" s="10">
        <f t="shared" si="162"/>
        <v>79.217206933714166</v>
      </c>
      <c r="AY184">
        <f t="shared" si="141"/>
        <v>4.6514971920116038E-3</v>
      </c>
      <c r="AZ184">
        <f t="shared" si="142"/>
        <v>-3.3806539236022753E-2</v>
      </c>
      <c r="BA184">
        <f t="shared" si="143"/>
        <v>3.2020011287750587</v>
      </c>
      <c r="BB184">
        <f t="shared" si="144"/>
        <v>32.083024325001404</v>
      </c>
      <c r="BC184">
        <f t="shared" si="145"/>
        <v>2.4694725882665598E-2</v>
      </c>
      <c r="BD184">
        <f t="shared" si="146"/>
        <v>1.2271041435001151E-2</v>
      </c>
      <c r="BE184">
        <f t="shared" si="147"/>
        <v>2.9887909546779752</v>
      </c>
      <c r="BF184">
        <f t="shared" si="148"/>
        <v>4.0698879539699782</v>
      </c>
      <c r="BG184">
        <f t="shared" si="149"/>
        <v>3.0436242368373776</v>
      </c>
      <c r="BH184">
        <f t="shared" si="150"/>
        <v>4.1668394756309143E-3</v>
      </c>
      <c r="BI184">
        <f t="shared" si="151"/>
        <v>1.3706716135870582E-4</v>
      </c>
      <c r="BJ184">
        <f t="shared" si="152"/>
        <v>3.8916373150272111E-2</v>
      </c>
      <c r="BK184">
        <f t="shared" si="153"/>
        <v>0.43258528015399927</v>
      </c>
      <c r="BL184">
        <f t="shared" si="154"/>
        <v>3.9429684688542053E-3</v>
      </c>
      <c r="BM184">
        <f t="shared" si="155"/>
        <v>5.162702301643151E-2</v>
      </c>
      <c r="BN184">
        <f t="shared" si="156"/>
        <v>1.8819903367376986E-4</v>
      </c>
      <c r="BO184" s="34">
        <f t="shared" si="124"/>
        <v>79.217206933714166</v>
      </c>
      <c r="BP184">
        <f t="shared" si="125"/>
        <v>79217.206933714173</v>
      </c>
      <c r="BQ184">
        <f t="shared" si="163"/>
        <v>13.118369468223067</v>
      </c>
    </row>
    <row r="185" spans="1:69" s="34" customFormat="1" x14ac:dyDescent="0.2">
      <c r="A185" s="34" t="s">
        <v>265</v>
      </c>
      <c r="B185" s="38">
        <v>0.1694</v>
      </c>
      <c r="C185" s="38">
        <v>20</v>
      </c>
      <c r="D185" s="39">
        <v>2.5102333506825549</v>
      </c>
      <c r="E185" s="39">
        <v>87.915374960796612</v>
      </c>
      <c r="F185" s="39">
        <v>130.18662079723902</v>
      </c>
      <c r="G185" s="39">
        <v>408.56451110812486</v>
      </c>
      <c r="H185" s="39">
        <v>378.90673765988566</v>
      </c>
      <c r="I185" s="39">
        <v>2976.4331499025161</v>
      </c>
      <c r="J185" s="39">
        <v>1071.6840928192237</v>
      </c>
      <c r="K185" s="39">
        <v>0.23519988837117287</v>
      </c>
      <c r="L185" s="39">
        <v>16.893087570358215</v>
      </c>
      <c r="M185" s="39">
        <v>-0.17321161890925979</v>
      </c>
      <c r="N185" s="39">
        <v>163.47930230953941</v>
      </c>
      <c r="O185" s="39">
        <v>1.0006537919826053</v>
      </c>
      <c r="P185" s="39">
        <v>5.552488613213673</v>
      </c>
      <c r="Q185" s="39">
        <v>475.82634095319145</v>
      </c>
      <c r="R185" s="39">
        <v>2535.0540227753449</v>
      </c>
      <c r="S185" s="39">
        <v>0.29020105457678119</v>
      </c>
      <c r="T185" s="39">
        <v>2.1477272228368127</v>
      </c>
      <c r="U185" s="39">
        <v>140.74606557985604</v>
      </c>
      <c r="V185" s="39">
        <v>1095.0195357341374</v>
      </c>
      <c r="W185" s="39">
        <v>0.45624213109282524</v>
      </c>
      <c r="X185" s="39">
        <v>0.25360874301410474</v>
      </c>
      <c r="Y185" s="39">
        <v>105.30603458893361</v>
      </c>
      <c r="Z185" s="39">
        <v>169.91021877648575</v>
      </c>
      <c r="AA185" s="39">
        <v>117.70401239974021</v>
      </c>
      <c r="AB185" s="39">
        <v>0.16092748358114164</v>
      </c>
      <c r="AC185" s="39">
        <v>0.1447845155678277</v>
      </c>
      <c r="AD185" s="39">
        <v>0.7507993836918565</v>
      </c>
      <c r="AE185" s="39">
        <v>12.601444642194064</v>
      </c>
      <c r="AF185" s="39">
        <v>0.22546949904385352</v>
      </c>
      <c r="AG185" s="39">
        <v>1.2631490210725662</v>
      </c>
      <c r="AH185" s="39">
        <v>2.0895875872243209E-2</v>
      </c>
      <c r="AJ185" s="34">
        <f t="shared" si="132"/>
        <v>295.1884201249685</v>
      </c>
      <c r="AK185" s="34">
        <f t="shared" si="133"/>
        <v>10372.388763140316</v>
      </c>
      <c r="AL185" s="34">
        <f t="shared" si="134"/>
        <v>15366.874772340618</v>
      </c>
      <c r="AM185" s="34">
        <f t="shared" si="135"/>
        <v>48233.350535116668</v>
      </c>
      <c r="AN185" s="34">
        <f t="shared" si="136"/>
        <v>44721.598088330924</v>
      </c>
      <c r="AO185" s="34">
        <f t="shared" si="137"/>
        <v>351389.7695496314</v>
      </c>
      <c r="AP185" s="34">
        <f t="shared" si="138"/>
        <v>126513.50870381846</v>
      </c>
      <c r="AQ185" s="34">
        <f t="shared" si="139"/>
        <v>27.741701117344235</v>
      </c>
      <c r="AR185" s="34">
        <f t="shared" si="140"/>
        <v>2.009431244589357</v>
      </c>
      <c r="AS185" s="34">
        <f t="shared" si="157"/>
        <v>-1.2016692397088774E-2</v>
      </c>
      <c r="AT185" s="34">
        <f t="shared" si="158"/>
        <v>16.917615809050154</v>
      </c>
      <c r="AU185" s="34">
        <f t="shared" si="159"/>
        <v>0.1136681151392812</v>
      </c>
      <c r="AV185" s="34">
        <f t="shared" si="160"/>
        <v>0.32912842533683484</v>
      </c>
      <c r="AW185" s="34">
        <f t="shared" si="161"/>
        <v>56.142584363757265</v>
      </c>
      <c r="AX185" s="40">
        <f t="shared" si="162"/>
        <v>297.02312383760614</v>
      </c>
      <c r="AY185" s="34">
        <f t="shared" si="141"/>
        <v>3.0562662292738629E-2</v>
      </c>
      <c r="AZ185" s="34">
        <f t="shared" si="142"/>
        <v>0.16560203660891151</v>
      </c>
      <c r="BA185" s="34">
        <f t="shared" si="143"/>
        <v>15.022408565289201</v>
      </c>
      <c r="BB185" s="34">
        <f t="shared" si="144"/>
        <v>128.83170910356461</v>
      </c>
      <c r="BC185" s="34">
        <f t="shared" si="145"/>
        <v>5.0278703927066376E-2</v>
      </c>
      <c r="BD185" s="34">
        <f t="shared" si="146"/>
        <v>2.5064659278675409E-2</v>
      </c>
      <c r="BE185" s="34">
        <f t="shared" si="147"/>
        <v>12.421350405833198</v>
      </c>
      <c r="BF185" s="34">
        <f t="shared" si="148"/>
        <v>20.010984119308873</v>
      </c>
      <c r="BG185" s="34">
        <f t="shared" si="149"/>
        <v>13.888133968787761</v>
      </c>
      <c r="BH185" s="34">
        <f t="shared" si="150"/>
        <v>1.8075306971841676E-2</v>
      </c>
      <c r="BI185" s="34">
        <f t="shared" si="151"/>
        <v>1.43942780674474E-2</v>
      </c>
      <c r="BJ185" s="34">
        <f t="shared" si="152"/>
        <v>8.617461988221424E-2</v>
      </c>
      <c r="BK185" s="34">
        <f t="shared" si="153"/>
        <v>1.4579701019504581</v>
      </c>
      <c r="BL185" s="34">
        <f t="shared" si="154"/>
        <v>2.4547652609462903E-2</v>
      </c>
      <c r="BM185" s="34">
        <f t="shared" si="155"/>
        <v>0.14293440974272942</v>
      </c>
      <c r="BN185" s="34">
        <f t="shared" si="156"/>
        <v>2.6808080842606608E-4</v>
      </c>
      <c r="BO185" s="41">
        <f t="shared" si="124"/>
        <v>297.02312383760614</v>
      </c>
      <c r="BP185" s="34">
        <f t="shared" si="125"/>
        <v>297023.12383760611</v>
      </c>
      <c r="BQ185" s="34">
        <f t="shared" si="163"/>
        <v>50.315717178090473</v>
      </c>
    </row>
    <row r="186" spans="1:69" x14ac:dyDescent="0.2">
      <c r="A186" t="s">
        <v>266</v>
      </c>
      <c r="B186" s="4">
        <v>0.18690000000000001</v>
      </c>
      <c r="C186" s="4">
        <v>20</v>
      </c>
      <c r="D186" s="1">
        <v>0.56911382377695452</v>
      </c>
      <c r="E186" s="1">
        <v>26.437300780971501</v>
      </c>
      <c r="F186" s="1">
        <v>30.349977189488357</v>
      </c>
      <c r="G186" s="1">
        <v>91.155886695133901</v>
      </c>
      <c r="H186" s="1">
        <v>81.284535657571112</v>
      </c>
      <c r="I186" s="1">
        <v>644.36859098709454</v>
      </c>
      <c r="J186" s="1">
        <v>215.92900250146795</v>
      </c>
      <c r="K186" s="1">
        <v>4.7791519969482936E-2</v>
      </c>
      <c r="L186" s="1">
        <v>5.4691437199366506</v>
      </c>
      <c r="M186" s="1">
        <v>-3.7352392368190233E-2</v>
      </c>
      <c r="N186" s="1">
        <v>31.561829562006267</v>
      </c>
      <c r="O186" s="1">
        <v>0.23980670031136983</v>
      </c>
      <c r="P186" s="1">
        <v>1.056180692761423</v>
      </c>
      <c r="Q186" s="1">
        <v>128.48337362236865</v>
      </c>
      <c r="R186" s="1">
        <v>565.52737206696372</v>
      </c>
      <c r="S186" s="1">
        <v>7.6359272185430357E-2</v>
      </c>
      <c r="T186" s="1">
        <v>0.59614477669780674</v>
      </c>
      <c r="U186" s="1">
        <v>38.102645624583005</v>
      </c>
      <c r="V186" s="1">
        <v>242.73137192050018</v>
      </c>
      <c r="W186" s="1">
        <v>8.7630284498874125E-2</v>
      </c>
      <c r="X186" s="1">
        <v>5.847944983398759E-2</v>
      </c>
      <c r="Y186" s="1">
        <v>27.146975520266967</v>
      </c>
      <c r="Z186" s="1">
        <v>37.385472482143456</v>
      </c>
      <c r="AA186" s="1">
        <v>25.961647626107464</v>
      </c>
      <c r="AB186" s="1">
        <v>2.8229736144531767E-2</v>
      </c>
      <c r="AC186" s="1">
        <v>2.3821220221658636E-2</v>
      </c>
      <c r="AD186" s="1">
        <v>0.21126755748950973</v>
      </c>
      <c r="AE186" s="1">
        <v>3.4164294173429255</v>
      </c>
      <c r="AF186" s="1">
        <v>5.7425812365770441E-2</v>
      </c>
      <c r="AG186" s="1">
        <v>0.17668714341433694</v>
      </c>
      <c r="AH186" s="1">
        <v>4.3468293126873326E-3</v>
      </c>
      <c r="AJ186">
        <f t="shared" si="132"/>
        <v>59.831609582973002</v>
      </c>
      <c r="AK186">
        <f t="shared" si="133"/>
        <v>2822.4781855509209</v>
      </c>
      <c r="AL186">
        <f t="shared" si="134"/>
        <v>3244.5998623835599</v>
      </c>
      <c r="AM186">
        <f t="shared" si="135"/>
        <v>9751.5093225732671</v>
      </c>
      <c r="AN186">
        <f t="shared" si="136"/>
        <v>8685.899818710368</v>
      </c>
      <c r="AO186">
        <f t="shared" si="137"/>
        <v>68935.985999995319</v>
      </c>
      <c r="AP186">
        <f t="shared" si="138"/>
        <v>23094.096137355446</v>
      </c>
      <c r="AQ186">
        <f t="shared" si="139"/>
        <v>5.0897635165559896</v>
      </c>
      <c r="AR186">
        <f t="shared" si="140"/>
        <v>0.59881635005353528</v>
      </c>
      <c r="AS186">
        <f t="shared" si="157"/>
        <v>3.6466390516562489E-3</v>
      </c>
      <c r="AT186">
        <f t="shared" si="158"/>
        <v>1.217199909590335</v>
      </c>
      <c r="AU186">
        <f t="shared" si="159"/>
        <v>2.160747389603811E-2</v>
      </c>
      <c r="AV186">
        <f t="shared" si="160"/>
        <v>-0.18283468783833698</v>
      </c>
      <c r="AW186">
        <f t="shared" si="161"/>
        <v>13.716931217785035</v>
      </c>
      <c r="AX186" s="10">
        <f t="shared" si="162"/>
        <v>58.454703926821061</v>
      </c>
      <c r="AY186">
        <f t="shared" si="141"/>
        <v>4.817974021203349E-3</v>
      </c>
      <c r="AZ186">
        <f t="shared" si="142"/>
        <v>-1.5937206641147741E-2</v>
      </c>
      <c r="BA186">
        <f t="shared" si="143"/>
        <v>2.6320364465196873</v>
      </c>
      <c r="BB186">
        <f t="shared" si="144"/>
        <v>25.566229244896203</v>
      </c>
      <c r="BC186">
        <f t="shared" si="145"/>
        <v>6.1261397183842792E-3</v>
      </c>
      <c r="BD186">
        <f t="shared" si="146"/>
        <v>1.8371718470051963E-3</v>
      </c>
      <c r="BE186">
        <f t="shared" si="147"/>
        <v>2.8945723776073327</v>
      </c>
      <c r="BF186">
        <f t="shared" si="148"/>
        <v>3.9559431991657399</v>
      </c>
      <c r="BG186">
        <f t="shared" si="149"/>
        <v>2.7704793945424928</v>
      </c>
      <c r="BH186">
        <f t="shared" si="150"/>
        <v>2.18299653449857E-3</v>
      </c>
      <c r="BI186">
        <f t="shared" si="151"/>
        <v>1.023263654478769E-4</v>
      </c>
      <c r="BJ186">
        <f t="shared" si="152"/>
        <v>2.0371022386303669E-2</v>
      </c>
      <c r="BK186">
        <f t="shared" si="153"/>
        <v>0.33857587358686358</v>
      </c>
      <c r="BL186">
        <f t="shared" si="154"/>
        <v>4.2669803022009345E-3</v>
      </c>
      <c r="BM186">
        <f t="shared" si="155"/>
        <v>1.3289734923776254E-2</v>
      </c>
      <c r="BN186">
        <f t="shared" si="156"/>
        <v>-1.5279188991104437E-3</v>
      </c>
      <c r="BO186" s="34">
        <f t="shared" si="124"/>
        <v>58.454703926821061</v>
      </c>
      <c r="BP186">
        <f t="shared" si="125"/>
        <v>58454.703926821065</v>
      </c>
      <c r="BQ186">
        <f t="shared" si="163"/>
        <v>10.925184163922857</v>
      </c>
    </row>
    <row r="187" spans="1:69" x14ac:dyDescent="0.2">
      <c r="A187" t="s">
        <v>267</v>
      </c>
      <c r="B187" s="4">
        <v>0.16189999999999999</v>
      </c>
      <c r="C187" s="4">
        <v>20</v>
      </c>
      <c r="D187" s="1">
        <v>0.44739566121155011</v>
      </c>
      <c r="E187" s="1">
        <v>16.68944079132806</v>
      </c>
      <c r="F187" s="1">
        <v>25.366615139690481</v>
      </c>
      <c r="G187" s="1">
        <v>83.971408787014624</v>
      </c>
      <c r="H187" s="1">
        <v>69.790056434330026</v>
      </c>
      <c r="I187" s="1">
        <v>565.59521760257667</v>
      </c>
      <c r="J187" s="1">
        <v>196.47034604832893</v>
      </c>
      <c r="K187" s="1">
        <v>4.3329100480042716E-2</v>
      </c>
      <c r="L187" s="1">
        <v>5.0336768340913371</v>
      </c>
      <c r="M187" s="1">
        <v>-0.15986383017190531</v>
      </c>
      <c r="N187" s="1">
        <v>26.244844319171889</v>
      </c>
      <c r="O187" s="1">
        <v>0.2072154984051767</v>
      </c>
      <c r="P187" s="1">
        <v>1.9920101292742105</v>
      </c>
      <c r="Q187" s="1">
        <v>113.05386182620896</v>
      </c>
      <c r="R187" s="1">
        <v>467.6558281491765</v>
      </c>
      <c r="S187" s="1">
        <v>6.575765713325657E-2</v>
      </c>
      <c r="T187" s="1">
        <v>0.83345950303239091</v>
      </c>
      <c r="U187" s="1">
        <v>33.849284761212566</v>
      </c>
      <c r="V187" s="1">
        <v>205.83588786114041</v>
      </c>
      <c r="W187" s="1">
        <v>0.13790696191176705</v>
      </c>
      <c r="X187" s="1">
        <v>6.0467902462938553E-2</v>
      </c>
      <c r="Y187" s="1">
        <v>23.922256472453526</v>
      </c>
      <c r="Z187" s="1">
        <v>32.112158639992856</v>
      </c>
      <c r="AA187" s="1">
        <v>23.128330751804466</v>
      </c>
      <c r="AB187" s="1">
        <v>2.8790182642706282E-2</v>
      </c>
      <c r="AC187" s="1">
        <v>8.5108882369592607E-3</v>
      </c>
      <c r="AD187" s="1">
        <v>0.2188227961492166</v>
      </c>
      <c r="AE187" s="1">
        <v>3.1603563271178254</v>
      </c>
      <c r="AF187" s="1">
        <v>5.1325522977829711E-2</v>
      </c>
      <c r="AG187" s="1">
        <v>0.17884607123475438</v>
      </c>
      <c r="AH187" s="1">
        <v>4.3132901682435961E-3</v>
      </c>
      <c r="AJ187">
        <f t="shared" si="132"/>
        <v>54.0343704740554</v>
      </c>
      <c r="AK187">
        <f t="shared" si="133"/>
        <v>2054.1320141235233</v>
      </c>
      <c r="AL187">
        <f t="shared" si="134"/>
        <v>3130.0090999600366</v>
      </c>
      <c r="AM187">
        <f t="shared" si="135"/>
        <v>10369.780940250514</v>
      </c>
      <c r="AN187">
        <f t="shared" si="136"/>
        <v>8607.1963659799003</v>
      </c>
      <c r="AO187">
        <f t="shared" si="137"/>
        <v>69849.711647367323</v>
      </c>
      <c r="AP187">
        <f t="shared" si="138"/>
        <v>24256.414076645789</v>
      </c>
      <c r="AQ187">
        <f t="shared" si="139"/>
        <v>5.3244497310408283</v>
      </c>
      <c r="AR187">
        <f t="shared" si="140"/>
        <v>0.63748880857380774</v>
      </c>
      <c r="AS187">
        <f t="shared" si="157"/>
        <v>-1.092447138554508E-2</v>
      </c>
      <c r="AT187">
        <f t="shared" si="158"/>
        <v>0.74833204598978442</v>
      </c>
      <c r="AU187">
        <f t="shared" si="159"/>
        <v>2.0917929790275857E-2</v>
      </c>
      <c r="AV187">
        <f t="shared" si="160"/>
        <v>-9.5461485032300425E-2</v>
      </c>
      <c r="AW187">
        <f t="shared" si="161"/>
        <v>13.928994494631436</v>
      </c>
      <c r="AX187" s="10">
        <f t="shared" si="162"/>
        <v>55.390693548901261</v>
      </c>
      <c r="AY187">
        <f t="shared" si="141"/>
        <v>4.2522979834430531E-3</v>
      </c>
      <c r="AZ187">
        <f t="shared" si="142"/>
        <v>1.0918039564306179E-2</v>
      </c>
      <c r="BA187">
        <f t="shared" si="143"/>
        <v>2.5130351734843783</v>
      </c>
      <c r="BB187">
        <f t="shared" si="144"/>
        <v>24.956260436589901</v>
      </c>
      <c r="BC187">
        <f t="shared" si="145"/>
        <v>1.3282946643754664E-2</v>
      </c>
      <c r="BD187">
        <f t="shared" si="146"/>
        <v>2.3665007460425603E-3</v>
      </c>
      <c r="BE187">
        <f t="shared" si="147"/>
        <v>2.9431821891200847</v>
      </c>
      <c r="BF187">
        <f t="shared" si="148"/>
        <v>3.9153768195247984</v>
      </c>
      <c r="BG187">
        <f t="shared" si="149"/>
        <v>2.8482783283133535</v>
      </c>
      <c r="BH187">
        <f t="shared" si="150"/>
        <v>2.5893204586860596E-3</v>
      </c>
      <c r="BI187">
        <f t="shared" si="151"/>
        <v>-1.7732047065582418E-3</v>
      </c>
      <c r="BJ187">
        <f t="shared" si="152"/>
        <v>2.4449962058025281E-2</v>
      </c>
      <c r="BK187">
        <f t="shared" si="153"/>
        <v>0.35922402080841753</v>
      </c>
      <c r="BL187">
        <f t="shared" si="154"/>
        <v>4.172284315766152E-3</v>
      </c>
      <c r="BM187">
        <f t="shared" si="155"/>
        <v>1.5608585631019955E-2</v>
      </c>
      <c r="BN187">
        <f t="shared" si="156"/>
        <v>-1.7679976845745317E-3</v>
      </c>
      <c r="BO187" s="34">
        <f t="shared" si="124"/>
        <v>55.390693548901261</v>
      </c>
      <c r="BP187">
        <f t="shared" si="125"/>
        <v>55390.693548901261</v>
      </c>
      <c r="BQ187">
        <f t="shared" si="163"/>
        <v>8.9677532855671149</v>
      </c>
    </row>
    <row r="188" spans="1:69" x14ac:dyDescent="0.2">
      <c r="A188" t="s">
        <v>268</v>
      </c>
      <c r="B188" s="4">
        <v>7.3099999999999998E-2</v>
      </c>
      <c r="C188" s="4">
        <v>20</v>
      </c>
      <c r="D188" s="1">
        <v>7.9499452949100616E-2</v>
      </c>
      <c r="E188" s="1">
        <v>46.783915391218159</v>
      </c>
      <c r="F188" s="1">
        <v>22.65764559199873</v>
      </c>
      <c r="G188" s="1">
        <v>36.300023422989916</v>
      </c>
      <c r="H188" s="1">
        <v>39.320537574610263</v>
      </c>
      <c r="I188" s="1">
        <v>135.89392042875048</v>
      </c>
      <c r="J188" s="1">
        <v>36.033836139416259</v>
      </c>
      <c r="K188" s="1">
        <v>3.6608584654872371E-2</v>
      </c>
      <c r="L188" s="1">
        <v>5.1320034561293175</v>
      </c>
      <c r="M188" s="1">
        <v>0.16574947103798487</v>
      </c>
      <c r="N188" s="1">
        <v>486.64597859755679</v>
      </c>
      <c r="O188" s="1">
        <v>3.0543465428082297</v>
      </c>
      <c r="P188" s="1">
        <v>1.6675469472811095</v>
      </c>
      <c r="Q188" s="1">
        <v>110.91115319599777</v>
      </c>
      <c r="R188" s="1">
        <v>1236.0366078546633</v>
      </c>
      <c r="S188" s="1">
        <v>0.28073361963152121</v>
      </c>
      <c r="T188" s="1">
        <v>1.2169318239305673</v>
      </c>
      <c r="U188" s="1">
        <v>28.176686950780322</v>
      </c>
      <c r="V188" s="1">
        <v>84.430458901040794</v>
      </c>
      <c r="W188" s="1">
        <v>1.9301207335824926</v>
      </c>
      <c r="X188" s="1">
        <v>6.5058312969371007E-2</v>
      </c>
      <c r="Y188" s="1">
        <v>10.606827340633133</v>
      </c>
      <c r="Z188" s="1">
        <v>14.793016126816203</v>
      </c>
      <c r="AA188" s="1">
        <v>24.761698581894596</v>
      </c>
      <c r="AB188" s="1">
        <v>0.26663586424553021</v>
      </c>
      <c r="AC188" s="1">
        <v>1.7706567768561974E-2</v>
      </c>
      <c r="AD188" s="1">
        <v>0.12605343583327497</v>
      </c>
      <c r="AE188" s="1">
        <v>14.431071014167767</v>
      </c>
      <c r="AF188" s="1">
        <v>2.6160730335653998E-2</v>
      </c>
      <c r="AG188" s="1">
        <v>0.38998157098012171</v>
      </c>
      <c r="AH188" s="1">
        <v>2.9486424428446838E-2</v>
      </c>
      <c r="AJ188">
        <f t="shared" si="132"/>
        <v>19.018336723674121</v>
      </c>
      <c r="AK188">
        <f t="shared" si="133"/>
        <v>12783.221136585504</v>
      </c>
      <c r="AL188">
        <f t="shared" si="134"/>
        <v>6191.0955175060863</v>
      </c>
      <c r="AM188">
        <f t="shared" si="135"/>
        <v>9923.9374411226254</v>
      </c>
      <c r="AN188">
        <f t="shared" si="136"/>
        <v>10726.60348095418</v>
      </c>
      <c r="AO188">
        <f t="shared" si="137"/>
        <v>37136.010564052594</v>
      </c>
      <c r="AP188">
        <f t="shared" si="138"/>
        <v>9827.4041153310463</v>
      </c>
      <c r="AQ188">
        <f t="shared" si="139"/>
        <v>9.9537359090574995</v>
      </c>
      <c r="AR188">
        <f t="shared" si="140"/>
        <v>1.4387957667422584</v>
      </c>
      <c r="AS188">
        <f t="shared" si="157"/>
        <v>6.4891848247305803E-2</v>
      </c>
      <c r="AT188">
        <f t="shared" si="158"/>
        <v>127.62212919033441</v>
      </c>
      <c r="AU188">
        <f t="shared" si="159"/>
        <v>0.8252973149262206</v>
      </c>
      <c r="AV188">
        <f t="shared" si="160"/>
        <v>-0.30019805836650415</v>
      </c>
      <c r="AW188">
        <f t="shared" si="161"/>
        <v>30.263338386820873</v>
      </c>
      <c r="AX188" s="10">
        <f t="shared" si="162"/>
        <v>332.90518303251503</v>
      </c>
      <c r="AY188">
        <f t="shared" si="141"/>
        <v>6.8234833016206878E-2</v>
      </c>
      <c r="AZ188">
        <f t="shared" si="142"/>
        <v>0.12909818089500275</v>
      </c>
      <c r="BA188">
        <f t="shared" si="143"/>
        <v>4.0137953266549369</v>
      </c>
      <c r="BB188">
        <f t="shared" si="144"/>
        <v>22.056224151599356</v>
      </c>
      <c r="BC188">
        <f t="shared" si="145"/>
        <v>0.51976449377617495</v>
      </c>
      <c r="BD188">
        <f t="shared" si="146"/>
        <v>6.4971912573589547E-3</v>
      </c>
      <c r="BE188">
        <f t="shared" si="147"/>
        <v>2.8754119532439648</v>
      </c>
      <c r="BF188">
        <f t="shared" si="148"/>
        <v>3.9331963996926369</v>
      </c>
      <c r="BG188">
        <f t="shared" si="149"/>
        <v>6.7551794521988304</v>
      </c>
      <c r="BH188">
        <f t="shared" si="150"/>
        <v>7.0808818253320818E-2</v>
      </c>
      <c r="BI188">
        <f t="shared" si="151"/>
        <v>-1.4113303879579352E-3</v>
      </c>
      <c r="BJ188">
        <f t="shared" si="152"/>
        <v>2.8769653226750482E-2</v>
      </c>
      <c r="BK188">
        <f t="shared" si="153"/>
        <v>3.8792429919272453</v>
      </c>
      <c r="BL188">
        <f t="shared" si="154"/>
        <v>2.3556358122985743E-3</v>
      </c>
      <c r="BM188">
        <f t="shared" si="155"/>
        <v>9.2335704631593393E-2</v>
      </c>
      <c r="BN188">
        <f t="shared" si="156"/>
        <v>2.9715986329883473E-3</v>
      </c>
      <c r="BO188" s="34">
        <f t="shared" si="124"/>
        <v>332.90518303251503</v>
      </c>
      <c r="BP188">
        <f t="shared" si="125"/>
        <v>332905.18303251505</v>
      </c>
      <c r="BQ188">
        <f t="shared" si="163"/>
        <v>24.335368879676849</v>
      </c>
    </row>
    <row r="189" spans="1:69" s="34" customFormat="1" x14ac:dyDescent="0.2">
      <c r="A189" s="34" t="s">
        <v>269</v>
      </c>
      <c r="B189" s="38">
        <v>6.5000000000000002E-2</v>
      </c>
      <c r="C189" s="38">
        <v>20</v>
      </c>
      <c r="D189" s="39">
        <v>5.8752091353975161E-2</v>
      </c>
      <c r="E189" s="39">
        <v>38.018710731672833</v>
      </c>
      <c r="F189" s="39">
        <v>18.628735746730865</v>
      </c>
      <c r="G189" s="39">
        <v>29.337851735049799</v>
      </c>
      <c r="H189" s="39">
        <v>39.079575227561769</v>
      </c>
      <c r="I189" s="39">
        <v>128.49144386855315</v>
      </c>
      <c r="J189" s="39">
        <v>31.875853657626568</v>
      </c>
      <c r="K189" s="39">
        <v>2.8041513056864975E-2</v>
      </c>
      <c r="L189" s="39">
        <v>2.9668360375741889</v>
      </c>
      <c r="M189" s="39">
        <v>0.27407129856814721</v>
      </c>
      <c r="N189" s="39">
        <v>328.92947239365435</v>
      </c>
      <c r="O189" s="39">
        <v>2.7840682688364509</v>
      </c>
      <c r="P189" s="39">
        <v>1.3902699348778176</v>
      </c>
      <c r="Q189" s="39">
        <v>93.522195562563766</v>
      </c>
      <c r="R189" s="39">
        <v>1160.1338201400083</v>
      </c>
      <c r="S189" s="39">
        <v>0.26100701249977243</v>
      </c>
      <c r="T189" s="39">
        <v>0.72332704912323054</v>
      </c>
      <c r="U189" s="39">
        <v>30.562934467535598</v>
      </c>
      <c r="V189" s="39">
        <v>67.012841032496922</v>
      </c>
      <c r="W189" s="39">
        <v>1.2062797672352019</v>
      </c>
      <c r="X189" s="39">
        <v>6.30428619548207E-2</v>
      </c>
      <c r="Y189" s="39">
        <v>8.835874989576423</v>
      </c>
      <c r="Z189" s="39">
        <v>12.732819210703264</v>
      </c>
      <c r="AA189" s="39">
        <v>23.046113890860216</v>
      </c>
      <c r="AB189" s="39">
        <v>0.16388501285073087</v>
      </c>
      <c r="AC189" s="39">
        <v>2.6802109980023393E-2</v>
      </c>
      <c r="AD189" s="39">
        <v>9.460410186153953E-2</v>
      </c>
      <c r="AE189" s="39">
        <v>9.9417033163263024</v>
      </c>
      <c r="AF189" s="39">
        <v>2.0983503779617552E-2</v>
      </c>
      <c r="AG189" s="39">
        <v>0.35403673557157272</v>
      </c>
      <c r="AH189" s="39">
        <v>2.4829161967605467E-2</v>
      </c>
      <c r="AJ189" s="34">
        <f t="shared" si="132"/>
        <v>15.004510501508754</v>
      </c>
      <c r="AK189" s="34">
        <f t="shared" si="133"/>
        <v>11679.221106053752</v>
      </c>
      <c r="AL189" s="34">
        <f t="shared" si="134"/>
        <v>5722.9366988359616</v>
      </c>
      <c r="AM189" s="34">
        <f t="shared" si="135"/>
        <v>9018.4060490347929</v>
      </c>
      <c r="AN189" s="34">
        <f t="shared" si="136"/>
        <v>11989.161038719702</v>
      </c>
      <c r="AO189" s="34">
        <f t="shared" si="137"/>
        <v>39486.043708127661</v>
      </c>
      <c r="AP189" s="34">
        <f t="shared" si="138"/>
        <v>9772.6706337677806</v>
      </c>
      <c r="AQ189" s="34">
        <f t="shared" si="139"/>
        <v>8.5581025075685435</v>
      </c>
      <c r="AR189" s="34">
        <f t="shared" si="140"/>
        <v>0.95188649504240774</v>
      </c>
      <c r="AS189" s="34">
        <f t="shared" si="157"/>
        <v>0.1063081639612508</v>
      </c>
      <c r="AT189" s="34">
        <f t="shared" si="158"/>
        <v>94.997654149775315</v>
      </c>
      <c r="AU189" s="34">
        <f t="shared" si="159"/>
        <v>0.84497951141032523</v>
      </c>
      <c r="AV189" s="34">
        <f t="shared" si="160"/>
        <v>-0.42292335868703529</v>
      </c>
      <c r="AW189" s="34">
        <f t="shared" si="161"/>
        <v>28.684167437045009</v>
      </c>
      <c r="AX189" s="40">
        <f t="shared" si="162"/>
        <v>351.03558654436534</v>
      </c>
      <c r="AY189" s="34">
        <f t="shared" si="141"/>
        <v>7.0668217705380718E-2</v>
      </c>
      <c r="AZ189" s="34">
        <f t="shared" si="142"/>
        <v>-6.692591888031345E-3</v>
      </c>
      <c r="BA189" s="34">
        <f t="shared" si="143"/>
        <v>5.2482059802089456</v>
      </c>
      <c r="BB189" s="34">
        <f t="shared" si="144"/>
        <v>19.445501970939006</v>
      </c>
      <c r="BC189" s="34">
        <f t="shared" si="145"/>
        <v>0.36181484873988584</v>
      </c>
      <c r="BD189" s="34">
        <f t="shared" si="146"/>
        <v>6.6867024711066685E-3</v>
      </c>
      <c r="BE189" s="34">
        <f t="shared" si="147"/>
        <v>2.6888241040153784</v>
      </c>
      <c r="BF189" s="34">
        <f t="shared" si="148"/>
        <v>3.7894264383888143</v>
      </c>
      <c r="BG189" s="34">
        <f t="shared" si="149"/>
        <v>7.0691065251545675</v>
      </c>
      <c r="BH189" s="34">
        <f t="shared" si="150"/>
        <v>4.8017039791104076E-2</v>
      </c>
      <c r="BI189" s="34">
        <f t="shared" si="151"/>
        <v>1.2114245056846665E-3</v>
      </c>
      <c r="BJ189" s="34">
        <f t="shared" si="152"/>
        <v>2.2678076483703867E-2</v>
      </c>
      <c r="BK189" s="34">
        <f t="shared" si="153"/>
        <v>2.9813124423546511</v>
      </c>
      <c r="BL189" s="34">
        <f t="shared" si="154"/>
        <v>1.0561914885891821E-3</v>
      </c>
      <c r="BM189" s="34">
        <f t="shared" si="155"/>
        <v>9.2782204621515332E-2</v>
      </c>
      <c r="BN189" s="34">
        <f t="shared" si="156"/>
        <v>1.9089017054557038E-3</v>
      </c>
      <c r="BO189" s="34">
        <f t="shared" si="124"/>
        <v>351.03558654436534</v>
      </c>
      <c r="BP189" s="34">
        <f t="shared" si="125"/>
        <v>351035.58654436533</v>
      </c>
      <c r="BQ189" s="34">
        <f t="shared" si="163"/>
        <v>22.817313125383745</v>
      </c>
    </row>
    <row r="190" spans="1:69" x14ac:dyDescent="0.2">
      <c r="A190" t="s">
        <v>270</v>
      </c>
      <c r="B190" s="4">
        <v>6.3E-2</v>
      </c>
      <c r="C190" s="4">
        <v>20</v>
      </c>
      <c r="D190" s="1">
        <v>5.4662903027775989E-2</v>
      </c>
      <c r="E190" s="1">
        <v>44.862541520119009</v>
      </c>
      <c r="F190" s="1">
        <v>18.972533069930932</v>
      </c>
      <c r="G190" s="1">
        <v>29.975474625934911</v>
      </c>
      <c r="H190" s="1">
        <v>36.130702818968196</v>
      </c>
      <c r="I190" s="1">
        <v>129.66456649383375</v>
      </c>
      <c r="J190" s="1">
        <v>30.169550758314831</v>
      </c>
      <c r="K190" s="1">
        <v>2.1672640634288014E-2</v>
      </c>
      <c r="L190" s="1">
        <v>5.1100864849441265</v>
      </c>
      <c r="M190" s="1">
        <v>4.1950553622420957E-2</v>
      </c>
      <c r="N190" s="1">
        <v>224.5699967167738</v>
      </c>
      <c r="O190" s="1">
        <v>2.8460191035999984</v>
      </c>
      <c r="P190" s="1">
        <v>1.5841462298639881</v>
      </c>
      <c r="Q190" s="1">
        <v>104.08103593240754</v>
      </c>
      <c r="R190" s="1">
        <v>857.6792770901319</v>
      </c>
      <c r="S190" s="1">
        <v>0.20011151964788951</v>
      </c>
      <c r="T190" s="1">
        <v>0.83673395414082818</v>
      </c>
      <c r="U190" s="1">
        <v>24.946547528320362</v>
      </c>
      <c r="V190" s="1">
        <v>69.487839408632226</v>
      </c>
      <c r="W190" s="1">
        <v>2.0563315455126316</v>
      </c>
      <c r="X190" s="1">
        <v>0.10262863442784603</v>
      </c>
      <c r="Y190" s="1">
        <v>11.418477395709816</v>
      </c>
      <c r="Z190" s="1">
        <v>11.963643509560425</v>
      </c>
      <c r="AA190" s="1">
        <v>22.413235760130711</v>
      </c>
      <c r="AB190" s="1">
        <v>6.6952222505837142E-2</v>
      </c>
      <c r="AC190" s="1">
        <v>2.2240731724607124E-2</v>
      </c>
      <c r="AD190" s="1">
        <v>0.10128481064864452</v>
      </c>
      <c r="AE190" s="1">
        <v>9.2011190794461459</v>
      </c>
      <c r="AF190" s="1">
        <v>2.553277911003982E-2</v>
      </c>
      <c r="AG190" s="1">
        <v>0.29552219801978158</v>
      </c>
      <c r="AH190" s="1">
        <v>1.9109688531615852E-2</v>
      </c>
      <c r="AJ190">
        <f t="shared" si="132"/>
        <v>14.182689144033104</v>
      </c>
      <c r="AK190">
        <f t="shared" si="133"/>
        <v>14222.634724800275</v>
      </c>
      <c r="AL190">
        <f t="shared" si="134"/>
        <v>6013.7592363228405</v>
      </c>
      <c r="AM190">
        <f t="shared" si="135"/>
        <v>9507.124619126409</v>
      </c>
      <c r="AN190">
        <f t="shared" si="136"/>
        <v>11433.619354681097</v>
      </c>
      <c r="AO190">
        <f t="shared" si="137"/>
        <v>41111.988786252543</v>
      </c>
      <c r="AP190">
        <f t="shared" si="138"/>
        <v>9541.2306858519205</v>
      </c>
      <c r="AQ190">
        <f t="shared" si="139"/>
        <v>6.8079240403240648</v>
      </c>
      <c r="AR190">
        <f t="shared" si="140"/>
        <v>1.6625020813516707</v>
      </c>
      <c r="AS190">
        <f t="shared" si="157"/>
        <v>3.5993900929631381E-2</v>
      </c>
      <c r="AT190">
        <f t="shared" si="158"/>
        <v>64.88346041583786</v>
      </c>
      <c r="AU190">
        <f t="shared" si="159"/>
        <v>0.89147118947527138</v>
      </c>
      <c r="AV190">
        <f t="shared" si="160"/>
        <v>-0.37480146690371241</v>
      </c>
      <c r="AW190">
        <f t="shared" si="161"/>
        <v>32.946788742933357</v>
      </c>
      <c r="AX190" s="10">
        <f t="shared" si="162"/>
        <v>266.16225816486059</v>
      </c>
      <c r="AY190">
        <f t="shared" si="141"/>
        <v>5.357975069542998E-2</v>
      </c>
      <c r="AZ190">
        <f t="shared" si="142"/>
        <v>2.9097136946506594E-2</v>
      </c>
      <c r="BA190">
        <f t="shared" si="143"/>
        <v>3.6318357131631229</v>
      </c>
      <c r="BB190">
        <f t="shared" si="144"/>
        <v>20.848533264027644</v>
      </c>
      <c r="BC190">
        <f t="shared" si="145"/>
        <v>0.64315874180382815</v>
      </c>
      <c r="BD190">
        <f t="shared" si="146"/>
        <v>1.9465890636229208E-2</v>
      </c>
      <c r="BE190">
        <f t="shared" si="147"/>
        <v>3.5940573791058332</v>
      </c>
      <c r="BF190">
        <f t="shared" si="148"/>
        <v>3.6655429281335903</v>
      </c>
      <c r="BG190">
        <f t="shared" si="149"/>
        <v>7.092608913023124</v>
      </c>
      <c r="BH190">
        <f t="shared" si="150"/>
        <v>1.8769075865458576E-2</v>
      </c>
      <c r="BI190">
        <f t="shared" si="151"/>
        <v>-1.9817416252098502E-4</v>
      </c>
      <c r="BJ190">
        <f t="shared" si="152"/>
        <v>2.5518875352108752E-2</v>
      </c>
      <c r="BK190">
        <f t="shared" si="153"/>
        <v>2.8408511748484004</v>
      </c>
      <c r="BL190">
        <f t="shared" si="154"/>
        <v>2.5339357677260665E-3</v>
      </c>
      <c r="BM190">
        <f t="shared" si="155"/>
        <v>7.7151627767661504E-2</v>
      </c>
      <c r="BN190">
        <f t="shared" si="156"/>
        <v>1.5379590690203868E-4</v>
      </c>
      <c r="BO190" s="34">
        <f t="shared" si="124"/>
        <v>266.16225816486059</v>
      </c>
      <c r="BP190">
        <f t="shared" si="125"/>
        <v>266162.2581648606</v>
      </c>
      <c r="BQ190">
        <f t="shared" si="163"/>
        <v>16.768222264386218</v>
      </c>
    </row>
    <row r="191" spans="1:69" x14ac:dyDescent="0.2">
      <c r="A191" t="s">
        <v>271</v>
      </c>
      <c r="B191" s="4">
        <v>7.9699999999999993E-2</v>
      </c>
      <c r="C191" s="4">
        <v>20</v>
      </c>
      <c r="D191" s="1">
        <v>6.5765367601741967E-2</v>
      </c>
      <c r="E191" s="1">
        <v>46.006109756050641</v>
      </c>
      <c r="F191" s="1">
        <v>22.724995808544307</v>
      </c>
      <c r="G191" s="1">
        <v>41.080182159519488</v>
      </c>
      <c r="H191" s="1">
        <v>39.259581189780256</v>
      </c>
      <c r="I191" s="1">
        <v>138.00278419364335</v>
      </c>
      <c r="J191" s="1">
        <v>48.323777228325866</v>
      </c>
      <c r="K191" s="1">
        <v>3.1406457662837416E-2</v>
      </c>
      <c r="L191" s="1">
        <v>2.0762954203432975</v>
      </c>
      <c r="M191" s="1">
        <v>-8.015379114531164E-2</v>
      </c>
      <c r="N191" s="1">
        <v>400.7178494932196</v>
      </c>
      <c r="O191" s="1">
        <v>2.9153267680641255</v>
      </c>
      <c r="P191" s="1">
        <v>1.590496553796872</v>
      </c>
      <c r="Q191" s="1">
        <v>119.75848329349385</v>
      </c>
      <c r="R191" s="1">
        <v>1159.5852280355255</v>
      </c>
      <c r="S191" s="1">
        <v>0.23161556158984678</v>
      </c>
      <c r="T191" s="1">
        <v>0.6739119313064309</v>
      </c>
      <c r="U191" s="1">
        <v>31.825222646506841</v>
      </c>
      <c r="V191" s="1">
        <v>82.892701029321046</v>
      </c>
      <c r="W191" s="1">
        <v>1.3195312583822421</v>
      </c>
      <c r="X191" s="1">
        <v>9.5882861416139775E-2</v>
      </c>
      <c r="Y191" s="1">
        <v>8.5633745618236716</v>
      </c>
      <c r="Z191" s="1">
        <v>14.488469915045295</v>
      </c>
      <c r="AA191" s="1">
        <v>29.112096689217655</v>
      </c>
      <c r="AB191" s="1">
        <v>3.3873321744127202E-2</v>
      </c>
      <c r="AC191" s="1">
        <v>4.1205020319120052E-2</v>
      </c>
      <c r="AD191" s="1">
        <v>0.14416658222341022</v>
      </c>
      <c r="AE191" s="1">
        <v>11.751849564382521</v>
      </c>
      <c r="AF191" s="1">
        <v>2.0400371361061972E-2</v>
      </c>
      <c r="AG191" s="1">
        <v>0.24789897223454296</v>
      </c>
      <c r="AH191" s="1">
        <v>3.0440642731348926E-2</v>
      </c>
      <c r="AJ191">
        <f t="shared" si="132"/>
        <v>13.996972491259791</v>
      </c>
      <c r="AK191">
        <f t="shared" si="133"/>
        <v>11529.452351079675</v>
      </c>
      <c r="AL191">
        <f t="shared" si="134"/>
        <v>5695.3084900954391</v>
      </c>
      <c r="AM191">
        <f t="shared" si="135"/>
        <v>10301.66877887899</v>
      </c>
      <c r="AN191">
        <f t="shared" si="136"/>
        <v>9823.0312015200798</v>
      </c>
      <c r="AO191">
        <f t="shared" si="137"/>
        <v>34589.957936387735</v>
      </c>
      <c r="AP191">
        <f t="shared" si="138"/>
        <v>12097.641939885718</v>
      </c>
      <c r="AQ191">
        <f t="shared" si="139"/>
        <v>7.8240345685245183</v>
      </c>
      <c r="AR191">
        <f t="shared" si="140"/>
        <v>0.55284579464414907</v>
      </c>
      <c r="AS191">
        <f t="shared" si="157"/>
        <v>-2.1890983285806167E-3</v>
      </c>
      <c r="AT191">
        <f t="shared" si="158"/>
        <v>95.490778691677562</v>
      </c>
      <c r="AU191">
        <f t="shared" si="159"/>
        <v>0.72206823370419881</v>
      </c>
      <c r="AV191">
        <f t="shared" si="160"/>
        <v>-0.2946736002042184</v>
      </c>
      <c r="AW191">
        <f t="shared" si="161"/>
        <v>29.977373124548656</v>
      </c>
      <c r="AX191" s="10">
        <f t="shared" si="162"/>
        <v>286.15233730607395</v>
      </c>
      <c r="AY191">
        <f t="shared" si="141"/>
        <v>5.0258533659363044E-2</v>
      </c>
      <c r="AZ191">
        <f t="shared" si="142"/>
        <v>-1.7858479661957721E-2</v>
      </c>
      <c r="BA191">
        <f t="shared" si="143"/>
        <v>4.5969780714304438</v>
      </c>
      <c r="BB191">
        <f t="shared" si="144"/>
        <v>19.843849787296335</v>
      </c>
      <c r="BC191">
        <f t="shared" si="145"/>
        <v>0.3235005645048103</v>
      </c>
      <c r="BD191">
        <f t="shared" si="146"/>
        <v>1.3694299245273715E-2</v>
      </c>
      <c r="BE191">
        <f t="shared" si="147"/>
        <v>2.1245113953067079</v>
      </c>
      <c r="BF191">
        <f t="shared" si="148"/>
        <v>3.5310631440666707</v>
      </c>
      <c r="BG191">
        <f t="shared" si="149"/>
        <v>7.2874727741806238</v>
      </c>
      <c r="BH191">
        <f t="shared" si="150"/>
        <v>6.5354299158054139E-3</v>
      </c>
      <c r="BI191">
        <f t="shared" si="151"/>
        <v>4.6022685025274342E-3</v>
      </c>
      <c r="BJ191">
        <f t="shared" si="152"/>
        <v>3.0932554312147625E-2</v>
      </c>
      <c r="BK191">
        <f t="shared" si="153"/>
        <v>2.8856741996759943</v>
      </c>
      <c r="BL191">
        <f t="shared" si="154"/>
        <v>7.1505393208513499E-4</v>
      </c>
      <c r="BM191">
        <f t="shared" si="155"/>
        <v>4.9034981601730275E-2</v>
      </c>
      <c r="BN191">
        <f t="shared" si="156"/>
        <v>2.964971469629736E-3</v>
      </c>
      <c r="BO191" s="34">
        <f t="shared" si="124"/>
        <v>286.15233730607395</v>
      </c>
      <c r="BP191">
        <f t="shared" si="125"/>
        <v>286152.33730607392</v>
      </c>
      <c r="BQ191">
        <f t="shared" si="163"/>
        <v>22.806341283294088</v>
      </c>
    </row>
    <row r="192" spans="1:69" x14ac:dyDescent="0.2">
      <c r="A192" t="s">
        <v>272</v>
      </c>
      <c r="B192" s="4">
        <v>7.4999999999999997E-2</v>
      </c>
      <c r="C192" s="4">
        <v>20</v>
      </c>
      <c r="D192" s="1">
        <v>7.7306639756708262E-2</v>
      </c>
      <c r="E192" s="1">
        <v>36.553273108065362</v>
      </c>
      <c r="F192" s="1">
        <v>22.101954372975353</v>
      </c>
      <c r="G192" s="1">
        <v>35.663157290574837</v>
      </c>
      <c r="H192" s="1">
        <v>46.444994189154436</v>
      </c>
      <c r="I192" s="1">
        <v>115.86195422372678</v>
      </c>
      <c r="J192" s="1">
        <v>49.572163941376942</v>
      </c>
      <c r="K192" s="1">
        <v>2.8433708910793717E-2</v>
      </c>
      <c r="L192" s="1">
        <v>2.8845769833605406</v>
      </c>
      <c r="M192" s="1">
        <v>0.12257550892534989</v>
      </c>
      <c r="N192" s="1">
        <v>282.59877652931914</v>
      </c>
      <c r="O192" s="1">
        <v>3.0255888920874288</v>
      </c>
      <c r="P192" s="1">
        <v>1.240796326241987</v>
      </c>
      <c r="Q192" s="1">
        <v>107.13246889175565</v>
      </c>
      <c r="R192" s="1">
        <v>1188.2393186152706</v>
      </c>
      <c r="S192" s="1">
        <v>0.20972775441380456</v>
      </c>
      <c r="T192" s="1">
        <v>0.80889389642305176</v>
      </c>
      <c r="U192" s="1">
        <v>45.723271759109863</v>
      </c>
      <c r="V192" s="1">
        <v>69.618323519827157</v>
      </c>
      <c r="W192" s="1">
        <v>1.3083219502289687</v>
      </c>
      <c r="X192" s="1">
        <v>9.3541883477802609E-2</v>
      </c>
      <c r="Y192" s="1">
        <v>6.8767509228562771</v>
      </c>
      <c r="Z192" s="1">
        <v>17.074476857681343</v>
      </c>
      <c r="AA192" s="1">
        <v>32.188314596395053</v>
      </c>
      <c r="AB192" s="1">
        <v>5.3252877309587866E-2</v>
      </c>
      <c r="AC192" s="1">
        <v>3.6802562149079766E-2</v>
      </c>
      <c r="AD192" s="1">
        <v>9.5192318093980599E-2</v>
      </c>
      <c r="AE192" s="1">
        <v>10.905892205137759</v>
      </c>
      <c r="AF192" s="1">
        <v>2.0228209461244762E-2</v>
      </c>
      <c r="AG192" s="1">
        <v>0.34161556359245004</v>
      </c>
      <c r="AH192" s="1">
        <v>2.8039858193055149E-2</v>
      </c>
      <c r="AJ192">
        <f t="shared" si="132"/>
        <v>17.951788675369748</v>
      </c>
      <c r="AK192">
        <f t="shared" si="133"/>
        <v>9731.2082589512593</v>
      </c>
      <c r="AL192">
        <f t="shared" si="134"/>
        <v>5886.0701059896974</v>
      </c>
      <c r="AM192">
        <f t="shared" si="135"/>
        <v>9502.7000573034984</v>
      </c>
      <c r="AN192">
        <f t="shared" si="136"/>
        <v>12354.717956648454</v>
      </c>
      <c r="AO192">
        <f t="shared" si="137"/>
        <v>30853.373975090279</v>
      </c>
      <c r="AP192">
        <f t="shared" si="138"/>
        <v>13188.66395826551</v>
      </c>
      <c r="AQ192">
        <f t="shared" si="139"/>
        <v>7.5216077342737355</v>
      </c>
      <c r="AR192">
        <f t="shared" si="140"/>
        <v>0.80303254791311385</v>
      </c>
      <c r="AS192">
        <f t="shared" si="157"/>
        <v>5.173486486167142E-2</v>
      </c>
      <c r="AT192">
        <f t="shared" si="158"/>
        <v>69.97644803264923</v>
      </c>
      <c r="AU192">
        <f t="shared" si="159"/>
        <v>0.79672107608920939</v>
      </c>
      <c r="AV192">
        <f t="shared" si="160"/>
        <v>-0.40639320649831878</v>
      </c>
      <c r="AW192">
        <f t="shared" si="161"/>
        <v>28.489017999890184</v>
      </c>
      <c r="AX192" s="10">
        <f t="shared" si="162"/>
        <v>311.7256412651866</v>
      </c>
      <c r="AY192">
        <f t="shared" si="141"/>
        <v>4.7571319855071868E-2</v>
      </c>
      <c r="AZ192">
        <f t="shared" si="142"/>
        <v>1.7017579643658496E-2</v>
      </c>
      <c r="BA192">
        <f t="shared" si="143"/>
        <v>8.5912017939342231</v>
      </c>
      <c r="BB192">
        <f t="shared" si="144"/>
        <v>17.547563704768532</v>
      </c>
      <c r="BC192">
        <f t="shared" si="145"/>
        <v>0.3407841177062389</v>
      </c>
      <c r="BD192">
        <f t="shared" si="146"/>
        <v>1.3928214547754289E-2</v>
      </c>
      <c r="BE192">
        <f t="shared" si="147"/>
        <v>1.8078811390212899</v>
      </c>
      <c r="BF192">
        <f t="shared" si="148"/>
        <v>4.4419449524644614</v>
      </c>
      <c r="BG192">
        <f t="shared" si="149"/>
        <v>8.5644791766099164</v>
      </c>
      <c r="BH192">
        <f t="shared" si="150"/>
        <v>1.2112865007985396E-2</v>
      </c>
      <c r="BI192">
        <f t="shared" si="151"/>
        <v>3.7166884833417448E-3</v>
      </c>
      <c r="BJ192">
        <f t="shared" si="152"/>
        <v>1.981119061452764E-2</v>
      </c>
      <c r="BK192">
        <f t="shared" si="153"/>
        <v>2.8409211537237531</v>
      </c>
      <c r="BL192">
        <f t="shared" si="154"/>
        <v>7.1395413854454719E-4</v>
      </c>
      <c r="BM192">
        <f t="shared" si="155"/>
        <v>7.7098931477547247E-2</v>
      </c>
      <c r="BN192">
        <f t="shared" si="156"/>
        <v>2.5105671381815253E-3</v>
      </c>
      <c r="BO192" s="34">
        <f t="shared" si="124"/>
        <v>311.7256412651866</v>
      </c>
      <c r="BP192">
        <f t="shared" si="125"/>
        <v>311725.6412651866</v>
      </c>
      <c r="BQ192">
        <f t="shared" si="163"/>
        <v>23.379423094888992</v>
      </c>
    </row>
    <row r="193" spans="1:69" x14ac:dyDescent="0.2">
      <c r="A193" t="s">
        <v>273</v>
      </c>
      <c r="B193" s="4">
        <v>0.32179999999999997</v>
      </c>
      <c r="C193" s="4">
        <v>20</v>
      </c>
      <c r="D193" s="1">
        <v>0.11448725060480795</v>
      </c>
      <c r="E193" s="1">
        <v>56.905532569841206</v>
      </c>
      <c r="F193" s="1">
        <v>31.988714597611139</v>
      </c>
      <c r="G193" s="1">
        <v>46.469649144759323</v>
      </c>
      <c r="H193" s="1">
        <v>63.003098745172032</v>
      </c>
      <c r="I193" s="1">
        <v>197.79326796279915</v>
      </c>
      <c r="J193" s="1">
        <v>59.392908591093253</v>
      </c>
      <c r="K193" s="1">
        <v>5.3241412368463158E-2</v>
      </c>
      <c r="L193" s="1">
        <v>5.4640950799257384</v>
      </c>
      <c r="M193" s="1">
        <v>0.10564573026729586</v>
      </c>
      <c r="N193" s="1">
        <v>625.48679809358316</v>
      </c>
      <c r="O193" s="1">
        <v>4.4985050754692697</v>
      </c>
      <c r="P193" s="1">
        <v>1.9920146247860577</v>
      </c>
      <c r="Q193" s="1">
        <v>165.63845377471361</v>
      </c>
      <c r="R193" s="1">
        <v>2248.526802802488</v>
      </c>
      <c r="S193" s="1">
        <v>0.46011281358313072</v>
      </c>
      <c r="T193" s="1">
        <v>1.2456986301076007</v>
      </c>
      <c r="U193" s="1">
        <v>45.325516590245755</v>
      </c>
      <c r="V193" s="1">
        <v>103.70805129271267</v>
      </c>
      <c r="W193" s="1">
        <v>2.3847230376779924</v>
      </c>
      <c r="X193" s="1">
        <v>9.6374077526200322E-2</v>
      </c>
      <c r="Y193" s="1">
        <v>14.01880862526167</v>
      </c>
      <c r="Z193" s="1">
        <v>25.040236128690022</v>
      </c>
      <c r="AA193" s="1">
        <v>39.835427180119098</v>
      </c>
      <c r="AB193" s="1">
        <v>8.3819508790951555E-2</v>
      </c>
      <c r="AC193" s="1">
        <v>3.7335921205859955E-2</v>
      </c>
      <c r="AD193" s="1">
        <v>0.23947832264499466</v>
      </c>
      <c r="AE193" s="1">
        <v>20.647814113538622</v>
      </c>
      <c r="AF193" s="1">
        <v>3.88268129734669E-2</v>
      </c>
      <c r="AG193" s="1">
        <v>0.38544678844861702</v>
      </c>
      <c r="AH193" s="1">
        <v>3.951802925312603E-2</v>
      </c>
      <c r="AJ193">
        <f t="shared" si="132"/>
        <v>6.4947059279512889</v>
      </c>
      <c r="AK193">
        <f t="shared" si="133"/>
        <v>3532.8956142226893</v>
      </c>
      <c r="AL193">
        <f t="shared" si="134"/>
        <v>1986.2972729706125</v>
      </c>
      <c r="AM193">
        <f t="shared" si="135"/>
        <v>2886.3652622170671</v>
      </c>
      <c r="AN193">
        <f t="shared" si="136"/>
        <v>3908.5330573927472</v>
      </c>
      <c r="AO193">
        <f t="shared" si="137"/>
        <v>12282.875459643314</v>
      </c>
      <c r="AP193">
        <f t="shared" si="138"/>
        <v>3684.1662208335597</v>
      </c>
      <c r="AQ193">
        <f t="shared" si="139"/>
        <v>3.2948248888251053</v>
      </c>
      <c r="AR193">
        <f t="shared" si="140"/>
        <v>0.3474760814940569</v>
      </c>
      <c r="AS193">
        <f t="shared" si="157"/>
        <v>1.1005342732952998E-2</v>
      </c>
      <c r="AT193">
        <f t="shared" si="158"/>
        <v>37.619620987364733</v>
      </c>
      <c r="AU193">
        <f t="shared" si="159"/>
        <v>0.27722934858398857</v>
      </c>
      <c r="AV193">
        <f t="shared" si="160"/>
        <v>-4.8027111611225894E-2</v>
      </c>
      <c r="AW193">
        <f t="shared" si="161"/>
        <v>10.275935511656069</v>
      </c>
      <c r="AX193" s="10">
        <f t="shared" si="162"/>
        <v>138.54932498021549</v>
      </c>
      <c r="AY193">
        <f t="shared" si="141"/>
        <v>2.6648695377616272E-2</v>
      </c>
      <c r="AZ193">
        <f t="shared" si="142"/>
        <v>3.1113776093739488E-2</v>
      </c>
      <c r="BA193">
        <f t="shared" si="143"/>
        <v>1.9775793386195921</v>
      </c>
      <c r="BB193">
        <f t="shared" si="144"/>
        <v>6.2083960016014625</v>
      </c>
      <c r="BC193">
        <f t="shared" si="145"/>
        <v>0.1463232771191684</v>
      </c>
      <c r="BD193">
        <f t="shared" si="146"/>
        <v>3.4221876073633503E-3</v>
      </c>
      <c r="BE193">
        <f t="shared" si="147"/>
        <v>0.86523380818739759</v>
      </c>
      <c r="BF193">
        <f t="shared" si="148"/>
        <v>1.5303326813393667</v>
      </c>
      <c r="BG193">
        <f t="shared" si="149"/>
        <v>2.4713430389068507</v>
      </c>
      <c r="BH193">
        <f t="shared" si="150"/>
        <v>4.7228014456997484E-3</v>
      </c>
      <c r="BI193">
        <f t="shared" si="151"/>
        <v>8.9937482096406017E-4</v>
      </c>
      <c r="BJ193">
        <f t="shared" si="152"/>
        <v>1.3584709096052998E-2</v>
      </c>
      <c r="BK193">
        <f t="shared" si="153"/>
        <v>1.2675808722725257</v>
      </c>
      <c r="BL193">
        <f t="shared" si="154"/>
        <v>1.3223077396994525E-3</v>
      </c>
      <c r="BM193">
        <f t="shared" si="155"/>
        <v>2.0693114847543145E-2</v>
      </c>
      <c r="BN193">
        <f t="shared" si="156"/>
        <v>1.2984958252487012E-3</v>
      </c>
      <c r="BO193" s="34">
        <f t="shared" si="124"/>
        <v>138.54932498021549</v>
      </c>
      <c r="BP193">
        <f t="shared" si="125"/>
        <v>138549.32498021549</v>
      </c>
      <c r="BQ193">
        <f t="shared" si="163"/>
        <v>44.585172778633343</v>
      </c>
    </row>
    <row r="194" spans="1:69" x14ac:dyDescent="0.2">
      <c r="A194" t="s">
        <v>274</v>
      </c>
      <c r="B194" s="4">
        <v>9.0700000000000003E-2</v>
      </c>
      <c r="C194" s="4">
        <v>20</v>
      </c>
      <c r="D194" s="1">
        <v>8.3150921775741238E-2</v>
      </c>
      <c r="E194" s="1">
        <v>48.56679228414481</v>
      </c>
      <c r="F194" s="1">
        <v>26.201717516841597</v>
      </c>
      <c r="G194" s="1">
        <v>44.96922650495295</v>
      </c>
      <c r="H194" s="1">
        <v>47.933415935049389</v>
      </c>
      <c r="I194" s="1">
        <v>198.60510098430618</v>
      </c>
      <c r="J194" s="1">
        <v>45.12458428632808</v>
      </c>
      <c r="K194" s="1">
        <v>2.9809138390667258E-2</v>
      </c>
      <c r="L194" s="1">
        <v>2.5792801107737628</v>
      </c>
      <c r="M194" s="1">
        <v>-9.8125378956302398E-2</v>
      </c>
      <c r="N194" s="1">
        <v>342.76188007466396</v>
      </c>
      <c r="O194" s="1">
        <v>2.593497543641436</v>
      </c>
      <c r="P194" s="1">
        <v>1.4473991657611636</v>
      </c>
      <c r="Q194" s="1">
        <v>126.61736354335042</v>
      </c>
      <c r="R194" s="1">
        <v>1181.3583347629256</v>
      </c>
      <c r="S194" s="1">
        <v>0.25343941630615618</v>
      </c>
      <c r="T194" s="1">
        <v>0.6949513585831788</v>
      </c>
      <c r="U194" s="1">
        <v>32.706137967774382</v>
      </c>
      <c r="V194" s="1">
        <v>88.735973202477439</v>
      </c>
      <c r="W194" s="1">
        <v>1.0933580585966352</v>
      </c>
      <c r="X194" s="1">
        <v>9.3784116446905583E-2</v>
      </c>
      <c r="Y194" s="1">
        <v>11.58810074337986</v>
      </c>
      <c r="Z194" s="1">
        <v>16.085175375736689</v>
      </c>
      <c r="AA194" s="1">
        <v>31.728871471608777</v>
      </c>
      <c r="AB194" s="1">
        <v>5.8903757859824477E-2</v>
      </c>
      <c r="AC194" s="1">
        <v>1.6933089681648767E-2</v>
      </c>
      <c r="AD194" s="1">
        <v>0.16949553620358498</v>
      </c>
      <c r="AE194" s="1">
        <v>14.545627723244401</v>
      </c>
      <c r="AF194" s="1">
        <v>2.8911928613250048E-2</v>
      </c>
      <c r="AG194" s="1">
        <v>0.23382780637393172</v>
      </c>
      <c r="AH194" s="1">
        <v>3.3352472140984531E-2</v>
      </c>
      <c r="AJ194">
        <f t="shared" si="132"/>
        <v>16.133073771040689</v>
      </c>
      <c r="AK194">
        <f t="shared" si="133"/>
        <v>10695.821421642044</v>
      </c>
      <c r="AL194">
        <f t="shared" si="134"/>
        <v>5771.2295570733422</v>
      </c>
      <c r="AM194">
        <f t="shared" si="135"/>
        <v>9909.8554419550674</v>
      </c>
      <c r="AN194">
        <f t="shared" si="136"/>
        <v>10544.347096654168</v>
      </c>
      <c r="AO194">
        <f t="shared" si="137"/>
        <v>43758.169606872747</v>
      </c>
      <c r="AP194">
        <f t="shared" si="138"/>
        <v>9925.0077593046954</v>
      </c>
      <c r="AQ194">
        <f t="shared" si="139"/>
        <v>6.5229235906064051</v>
      </c>
      <c r="AR194">
        <f t="shared" si="140"/>
        <v>0.59670897069181905</v>
      </c>
      <c r="AS194">
        <f t="shared" si="157"/>
        <v>-5.886470705707721E-3</v>
      </c>
      <c r="AT194">
        <f t="shared" si="158"/>
        <v>71.130051525419944</v>
      </c>
      <c r="AU194">
        <f t="shared" si="159"/>
        <v>0.56353091221357055</v>
      </c>
      <c r="AV194">
        <f t="shared" si="160"/>
        <v>-0.29048989743098541</v>
      </c>
      <c r="AW194">
        <f t="shared" si="161"/>
        <v>27.854181290227775</v>
      </c>
      <c r="AX194" s="10">
        <f t="shared" si="162"/>
        <v>256.24921078105945</v>
      </c>
      <c r="AY194">
        <f t="shared" si="141"/>
        <v>4.8975548257744465E-2</v>
      </c>
      <c r="AZ194">
        <f t="shared" si="142"/>
        <v>-1.1053277657365735E-2</v>
      </c>
      <c r="BA194">
        <f t="shared" si="143"/>
        <v>4.2337095779311698</v>
      </c>
      <c r="BB194">
        <f t="shared" si="144"/>
        <v>18.725692078397419</v>
      </c>
      <c r="BC194">
        <f t="shared" si="145"/>
        <v>0.23439394702669508</v>
      </c>
      <c r="BD194">
        <f t="shared" si="146"/>
        <v>1.1570680820988213E-2</v>
      </c>
      <c r="BE194">
        <f t="shared" si="147"/>
        <v>2.5338267016214813</v>
      </c>
      <c r="BF194">
        <f t="shared" si="148"/>
        <v>3.4549045401978109</v>
      </c>
      <c r="BG194">
        <f t="shared" si="149"/>
        <v>6.9806733820288649</v>
      </c>
      <c r="BH194">
        <f t="shared" si="150"/>
        <v>1.1262210436644288E-2</v>
      </c>
      <c r="BI194">
        <f t="shared" si="151"/>
        <v>-1.3080244001983374E-3</v>
      </c>
      <c r="BJ194">
        <f t="shared" si="152"/>
        <v>3.2766302737394275E-2</v>
      </c>
      <c r="BK194">
        <f t="shared" si="153"/>
        <v>3.1517507926286035</v>
      </c>
      <c r="BL194">
        <f t="shared" si="154"/>
        <v>2.5051923200765905E-3</v>
      </c>
      <c r="BM194">
        <f t="shared" si="155"/>
        <v>3.9985278020349256E-2</v>
      </c>
      <c r="BN194">
        <f t="shared" si="156"/>
        <v>3.2474621204211913E-3</v>
      </c>
      <c r="BO194" s="34">
        <f t="shared" si="124"/>
        <v>256.24921078105945</v>
      </c>
      <c r="BP194">
        <f t="shared" si="125"/>
        <v>256249.21078105946</v>
      </c>
      <c r="BQ194">
        <f t="shared" si="163"/>
        <v>23.241803417842092</v>
      </c>
    </row>
    <row r="195" spans="1:69" x14ac:dyDescent="0.2">
      <c r="A195" t="s">
        <v>275</v>
      </c>
      <c r="B195" s="4">
        <v>0.11070000000000001</v>
      </c>
      <c r="C195" s="4">
        <v>20</v>
      </c>
      <c r="D195" s="1">
        <v>9.715624259507577E-2</v>
      </c>
      <c r="E195" s="1">
        <v>59.290547911529416</v>
      </c>
      <c r="F195" s="1">
        <v>32.152451773981433</v>
      </c>
      <c r="G195" s="1">
        <v>49.354948135721315</v>
      </c>
      <c r="H195" s="1">
        <v>61.918549020445063</v>
      </c>
      <c r="I195" s="1">
        <v>212.35622037606097</v>
      </c>
      <c r="J195" s="1">
        <v>58.014952316977634</v>
      </c>
      <c r="K195" s="1">
        <v>4.2363048348384814E-2</v>
      </c>
      <c r="L195" s="1">
        <v>4.05391575007509</v>
      </c>
      <c r="M195" s="1">
        <v>-2.0284671336715691E-2</v>
      </c>
      <c r="N195" s="1">
        <v>517.48234271076512</v>
      </c>
      <c r="O195" s="1">
        <v>4.3993498269945537</v>
      </c>
      <c r="P195" s="1">
        <v>1.6038364156701912</v>
      </c>
      <c r="Q195" s="1">
        <v>154.53049970972887</v>
      </c>
      <c r="R195" s="1">
        <v>1551.7333531892541</v>
      </c>
      <c r="S195" s="1">
        <v>0.34259849126660175</v>
      </c>
      <c r="T195" s="1">
        <v>0.91113477600975101</v>
      </c>
      <c r="U195" s="1">
        <v>42.293273009286644</v>
      </c>
      <c r="V195" s="1">
        <v>93.489531256233818</v>
      </c>
      <c r="W195" s="1">
        <v>2.4963884899184192</v>
      </c>
      <c r="X195" s="1">
        <v>9.5418630114240149E-2</v>
      </c>
      <c r="Y195" s="1">
        <v>14.43405794022147</v>
      </c>
      <c r="Z195" s="1">
        <v>21.454127993484711</v>
      </c>
      <c r="AA195" s="1">
        <v>40.259435258925429</v>
      </c>
      <c r="AB195" s="1">
        <v>7.4074065930820582E-2</v>
      </c>
      <c r="AC195" s="1">
        <v>4.1929215891898984E-2</v>
      </c>
      <c r="AD195" s="1">
        <v>0.20980802270050677</v>
      </c>
      <c r="AE195" s="1">
        <v>16.340002642677316</v>
      </c>
      <c r="AF195" s="1">
        <v>3.8040799295448693E-2</v>
      </c>
      <c r="AG195" s="1">
        <v>0.42411449937348561</v>
      </c>
      <c r="AH195" s="1">
        <v>2.8190904494585511E-2</v>
      </c>
      <c r="AJ195">
        <f t="shared" si="132"/>
        <v>15.748655893587001</v>
      </c>
      <c r="AK195">
        <f t="shared" si="133"/>
        <v>10700.868251947837</v>
      </c>
      <c r="AL195">
        <f t="shared" si="134"/>
        <v>5803.6603971937575</v>
      </c>
      <c r="AM195">
        <f t="shared" si="135"/>
        <v>8911.8186196991137</v>
      </c>
      <c r="AN195">
        <f t="shared" si="136"/>
        <v>11165.988648368984</v>
      </c>
      <c r="AO195">
        <f t="shared" si="137"/>
        <v>38336.841654728589</v>
      </c>
      <c r="AP195">
        <f t="shared" si="138"/>
        <v>10460.754872465464</v>
      </c>
      <c r="AQ195">
        <f t="shared" si="139"/>
        <v>7.6125326903554829</v>
      </c>
      <c r="AR195">
        <f t="shared" si="140"/>
        <v>0.75532264162397944</v>
      </c>
      <c r="AS195">
        <f t="shared" si="157"/>
        <v>9.2403907803436675E-3</v>
      </c>
      <c r="AT195">
        <f t="shared" si="158"/>
        <v>89.845572954630626</v>
      </c>
      <c r="AU195">
        <f t="shared" si="159"/>
        <v>0.78797921774917068</v>
      </c>
      <c r="AV195">
        <f t="shared" si="160"/>
        <v>-0.20974425202176891</v>
      </c>
      <c r="AW195">
        <f t="shared" si="161"/>
        <v>27.864832577698532</v>
      </c>
      <c r="AX195" s="10">
        <f t="shared" si="162"/>
        <v>276.86814621832576</v>
      </c>
      <c r="AY195">
        <f t="shared" si="141"/>
        <v>5.6235444680996692E-2</v>
      </c>
      <c r="AZ195">
        <f t="shared" si="142"/>
        <v>3.0001229132866954E-2</v>
      </c>
      <c r="BA195">
        <f t="shared" si="143"/>
        <v>5.2009047836368776</v>
      </c>
      <c r="BB195">
        <f t="shared" si="144"/>
        <v>16.201367954704367</v>
      </c>
      <c r="BC195">
        <f t="shared" si="145"/>
        <v>0.44552971654703633</v>
      </c>
      <c r="BD195">
        <f t="shared" si="146"/>
        <v>9.7755286703732833E-3</v>
      </c>
      <c r="BE195">
        <f t="shared" si="147"/>
        <v>2.5902188416793184</v>
      </c>
      <c r="BF195">
        <f t="shared" si="148"/>
        <v>3.8007126842899908</v>
      </c>
      <c r="BG195">
        <f t="shared" si="149"/>
        <v>7.2606897154141921</v>
      </c>
      <c r="BH195">
        <f t="shared" si="150"/>
        <v>1.1968280469950847E-2</v>
      </c>
      <c r="BI195">
        <f t="shared" si="151"/>
        <v>3.4443063333967038E-3</v>
      </c>
      <c r="BJ195">
        <f t="shared" si="152"/>
        <v>3.4129660236857234E-2</v>
      </c>
      <c r="BK195">
        <f t="shared" si="153"/>
        <v>2.9065157658543144</v>
      </c>
      <c r="BL195">
        <f t="shared" si="154"/>
        <v>3.7018821777318853E-3</v>
      </c>
      <c r="BM195">
        <f t="shared" si="155"/>
        <v>6.7140005207197428E-2</v>
      </c>
      <c r="BN195">
        <f t="shared" si="156"/>
        <v>1.7282155500833029E-3</v>
      </c>
      <c r="BO195" s="34">
        <f t="shared" si="124"/>
        <v>276.86814621832576</v>
      </c>
      <c r="BP195">
        <f t="shared" si="125"/>
        <v>276868.14621832577</v>
      </c>
      <c r="BQ195">
        <f t="shared" si="163"/>
        <v>30.649303786368666</v>
      </c>
    </row>
    <row r="196" spans="1:69" x14ac:dyDescent="0.2">
      <c r="A196" t="s">
        <v>276</v>
      </c>
      <c r="B196" s="4">
        <v>9.2700000000000005E-2</v>
      </c>
      <c r="C196" s="4">
        <v>20</v>
      </c>
      <c r="D196" s="1">
        <v>9.3200879360947397E-2</v>
      </c>
      <c r="E196" s="1">
        <v>51.230071434505966</v>
      </c>
      <c r="F196" s="1">
        <v>25.587079532797336</v>
      </c>
      <c r="G196" s="1">
        <v>41.765911968375434</v>
      </c>
      <c r="H196" s="1">
        <v>48.11906848571298</v>
      </c>
      <c r="I196" s="1">
        <v>187.84441143518714</v>
      </c>
      <c r="J196" s="1">
        <v>44.652448087596632</v>
      </c>
      <c r="K196" s="1">
        <v>1.9548947402316993E-2</v>
      </c>
      <c r="L196" s="1">
        <v>3.2219226064306068</v>
      </c>
      <c r="M196" s="1">
        <v>-0.15986383017190531</v>
      </c>
      <c r="N196" s="1">
        <v>198.84278074350902</v>
      </c>
      <c r="O196" s="1">
        <v>2.3844814116982218</v>
      </c>
      <c r="P196" s="1">
        <v>1.5118052122655541</v>
      </c>
      <c r="Q196" s="1">
        <v>122.74197345828397</v>
      </c>
      <c r="R196" s="1">
        <v>802.6228193385291</v>
      </c>
      <c r="S196" s="1">
        <v>0.1539411985695473</v>
      </c>
      <c r="T196" s="1">
        <v>0.71049346682297099</v>
      </c>
      <c r="U196" s="1">
        <v>33.53329692743246</v>
      </c>
      <c r="V196" s="1">
        <v>87.320518080516919</v>
      </c>
      <c r="W196" s="1">
        <v>1.4306633650972826</v>
      </c>
      <c r="X196" s="1">
        <v>8.7504320461754576E-2</v>
      </c>
      <c r="Y196" s="1">
        <v>11.376048126412789</v>
      </c>
      <c r="Z196" s="1">
        <v>15.923062855045178</v>
      </c>
      <c r="AA196" s="1">
        <v>31.336998317762173</v>
      </c>
      <c r="AB196" s="1">
        <v>6.0474541169618368E-2</v>
      </c>
      <c r="AC196" s="1">
        <v>4.9362153850973985E-2</v>
      </c>
      <c r="AD196" s="1">
        <v>0.14387515148302604</v>
      </c>
      <c r="AE196" s="1">
        <v>7.7656423203051297</v>
      </c>
      <c r="AF196" s="1">
        <v>2.8644008021459753E-2</v>
      </c>
      <c r="AG196" s="1">
        <v>0.26797573127933305</v>
      </c>
      <c r="AH196" s="1">
        <v>2.2430475079820766E-2</v>
      </c>
      <c r="AJ196">
        <f t="shared" si="132"/>
        <v>17.953278778182455</v>
      </c>
      <c r="AK196">
        <f t="shared" si="133"/>
        <v>11039.661121360912</v>
      </c>
      <c r="AL196">
        <f t="shared" si="134"/>
        <v>5514.1074557245629</v>
      </c>
      <c r="AM196">
        <f t="shared" si="135"/>
        <v>9004.9363306771775</v>
      </c>
      <c r="AN196">
        <f t="shared" si="136"/>
        <v>10356.90758014892</v>
      </c>
      <c r="AO196">
        <f t="shared" si="137"/>
        <v>40492.472409503534</v>
      </c>
      <c r="AP196">
        <f t="shared" si="138"/>
        <v>9609.012727015177</v>
      </c>
      <c r="AQ196">
        <f t="shared" si="139"/>
        <v>4.1685582513591761</v>
      </c>
      <c r="AR196">
        <f t="shared" si="140"/>
        <v>0.72248493586715057</v>
      </c>
      <c r="AS196">
        <f t="shared" si="157"/>
        <v>-1.9079524458681212E-2</v>
      </c>
      <c r="AT196">
        <f t="shared" si="158"/>
        <v>38.544915714482073</v>
      </c>
      <c r="AU196">
        <f t="shared" si="159"/>
        <v>0.50627757388248718</v>
      </c>
      <c r="AV196">
        <f t="shared" si="160"/>
        <v>-0.27032699856421322</v>
      </c>
      <c r="AW196">
        <f t="shared" si="161"/>
        <v>26.417113714372487</v>
      </c>
      <c r="AX196" s="10">
        <f t="shared" si="162"/>
        <v>169.00855565646347</v>
      </c>
      <c r="AY196">
        <f t="shared" si="141"/>
        <v>2.6452188481609976E-2</v>
      </c>
      <c r="AZ196">
        <f t="shared" si="142"/>
        <v>-7.4615978287726906E-3</v>
      </c>
      <c r="BA196">
        <f t="shared" si="143"/>
        <v>4.3208267304370942</v>
      </c>
      <c r="BB196">
        <f t="shared" si="144"/>
        <v>18.016301715980962</v>
      </c>
      <c r="BC196">
        <f t="shared" si="145"/>
        <v>0.30211043285150152</v>
      </c>
      <c r="BD196">
        <f t="shared" si="146"/>
        <v>9.9661794041058342E-3</v>
      </c>
      <c r="BE196">
        <f t="shared" si="147"/>
        <v>2.433409163945274</v>
      </c>
      <c r="BF196">
        <f t="shared" si="148"/>
        <v>3.3453893352978561</v>
      </c>
      <c r="BG196">
        <f t="shared" si="149"/>
        <v>6.7455190148121469</v>
      </c>
      <c r="BH196">
        <f t="shared" si="150"/>
        <v>1.1358124625668984E-2</v>
      </c>
      <c r="BI196">
        <f t="shared" si="151"/>
        <v>5.7167580397898083E-3</v>
      </c>
      <c r="BJ196">
        <f t="shared" si="152"/>
        <v>2.6531779545528388E-2</v>
      </c>
      <c r="BK196">
        <f t="shared" si="153"/>
        <v>1.6209718320671942</v>
      </c>
      <c r="BL196">
        <f t="shared" si="154"/>
        <v>2.3933390679087472E-3</v>
      </c>
      <c r="BM196">
        <f t="shared" si="155"/>
        <v>4.6490002314495189E-2</v>
      </c>
      <c r="BN196">
        <f t="shared" si="156"/>
        <v>8.2098029232930672E-4</v>
      </c>
      <c r="BO196" s="34">
        <f t="shared" si="124"/>
        <v>169.00855565646347</v>
      </c>
      <c r="BP196">
        <f t="shared" si="125"/>
        <v>169008.55565646346</v>
      </c>
      <c r="BQ196">
        <f t="shared" si="163"/>
        <v>15.667093109354164</v>
      </c>
    </row>
    <row r="197" spans="1:69" x14ac:dyDescent="0.2">
      <c r="A197" t="s">
        <v>277</v>
      </c>
      <c r="B197" s="4">
        <v>0.12189999999999999</v>
      </c>
      <c r="C197" s="4">
        <v>20</v>
      </c>
      <c r="D197" s="1">
        <v>0.1180926490875161</v>
      </c>
      <c r="E197" s="1">
        <v>36.126651772242795</v>
      </c>
      <c r="F197" s="1">
        <v>29.979984009222289</v>
      </c>
      <c r="G197" s="1">
        <v>47.96486289205972</v>
      </c>
      <c r="H197" s="1">
        <v>55.313330167184326</v>
      </c>
      <c r="I197" s="1">
        <v>172.37197325042243</v>
      </c>
      <c r="J197" s="1">
        <v>66.557284168634979</v>
      </c>
      <c r="K197" s="1">
        <v>2.8355210871852082E-2</v>
      </c>
      <c r="L197" s="1">
        <v>1.6577942219497914</v>
      </c>
      <c r="M197" s="1">
        <v>-8.1399864893694829E-2</v>
      </c>
      <c r="N197" s="1">
        <v>238.26535233550712</v>
      </c>
      <c r="O197" s="1">
        <v>2.999626175509178</v>
      </c>
      <c r="P197" s="1">
        <v>1.429272431262999</v>
      </c>
      <c r="Q197" s="1">
        <v>138.51779578939141</v>
      </c>
      <c r="R197" s="1">
        <v>1319.9670327567287</v>
      </c>
      <c r="S197" s="1">
        <v>0.21076107285040244</v>
      </c>
      <c r="T197" s="1">
        <v>0.66466627845129045</v>
      </c>
      <c r="U197" s="1">
        <v>45.319631067732253</v>
      </c>
      <c r="V197" s="1">
        <v>96.544009222371727</v>
      </c>
      <c r="W197" s="1">
        <v>1.6997935196019618</v>
      </c>
      <c r="X197" s="1">
        <v>7.4137310459607544E-2</v>
      </c>
      <c r="Y197" s="1">
        <v>8.9643267691664725</v>
      </c>
      <c r="Z197" s="1">
        <v>22.23234289341525</v>
      </c>
      <c r="AA197" s="1">
        <v>41.724957677212373</v>
      </c>
      <c r="AB197" s="1">
        <v>9.4148205121589737E-2</v>
      </c>
      <c r="AC197" s="1">
        <v>4.2723071316696101E-2</v>
      </c>
      <c r="AD197" s="1">
        <v>9.7077072783823104E-2</v>
      </c>
      <c r="AE197" s="1">
        <v>9.6795850205676537</v>
      </c>
      <c r="AF197" s="1">
        <v>4.5027972971273339E-2</v>
      </c>
      <c r="AG197" s="1">
        <v>0.34926068742680372</v>
      </c>
      <c r="AH197" s="1">
        <v>2.8122925094188022E-2</v>
      </c>
      <c r="AJ197">
        <f t="shared" si="132"/>
        <v>17.736704981697194</v>
      </c>
      <c r="AK197">
        <f t="shared" si="133"/>
        <v>5917.2124093920684</v>
      </c>
      <c r="AL197">
        <f t="shared" si="134"/>
        <v>4913.9938529463989</v>
      </c>
      <c r="AM197">
        <f t="shared" si="135"/>
        <v>7864.9435301678432</v>
      </c>
      <c r="AN197">
        <f t="shared" si="136"/>
        <v>9056.3623159083818</v>
      </c>
      <c r="AO197">
        <f t="shared" si="137"/>
        <v>28254.334935731615</v>
      </c>
      <c r="AP197">
        <f t="shared" si="138"/>
        <v>10901.166541551058</v>
      </c>
      <c r="AQ197">
        <f t="shared" si="139"/>
        <v>4.6148533165848855</v>
      </c>
      <c r="AR197">
        <f t="shared" si="140"/>
        <v>0.29279561825486922</v>
      </c>
      <c r="AS197">
        <f t="shared" si="157"/>
        <v>-1.6357064130889166E-3</v>
      </c>
      <c r="AT197">
        <f t="shared" si="158"/>
        <v>35.779861514130033</v>
      </c>
      <c r="AU197">
        <f t="shared" si="159"/>
        <v>0.48592966673605986</v>
      </c>
      <c r="AV197">
        <f t="shared" si="160"/>
        <v>-0.21911376855581352</v>
      </c>
      <c r="AW197">
        <f t="shared" si="161"/>
        <v>22.677464216115499</v>
      </c>
      <c r="AX197" s="10">
        <f t="shared" si="162"/>
        <v>213.40424427988643</v>
      </c>
      <c r="AY197">
        <f t="shared" si="141"/>
        <v>2.943818997426044E-2</v>
      </c>
      <c r="AZ197">
        <f t="shared" si="142"/>
        <v>-1.3193058951278419E-2</v>
      </c>
      <c r="BA197">
        <f t="shared" si="143"/>
        <v>5.2195842552708331</v>
      </c>
      <c r="BB197">
        <f t="shared" si="144"/>
        <v>15.213953994327577</v>
      </c>
      <c r="BC197">
        <f t="shared" si="145"/>
        <v>0.27389860718152403</v>
      </c>
      <c r="BD197">
        <f t="shared" si="146"/>
        <v>5.3857639927618562E-3</v>
      </c>
      <c r="BE197">
        <f t="shared" si="147"/>
        <v>1.4548203638457804</v>
      </c>
      <c r="BF197">
        <f t="shared" si="148"/>
        <v>3.5791894351887841</v>
      </c>
      <c r="BG197">
        <f t="shared" si="149"/>
        <v>6.8340344533395401</v>
      </c>
      <c r="BH197">
        <f t="shared" si="150"/>
        <v>1.4162193862501577E-2</v>
      </c>
      <c r="BI197">
        <f t="shared" si="151"/>
        <v>3.2580953207789788E-3</v>
      </c>
      <c r="BJ197">
        <f t="shared" si="152"/>
        <v>1.2498231254195431E-2</v>
      </c>
      <c r="BK197">
        <f t="shared" si="153"/>
        <v>1.5467017460039325</v>
      </c>
      <c r="BL197">
        <f t="shared" si="154"/>
        <v>4.5081364281494059E-3</v>
      </c>
      <c r="BM197">
        <f t="shared" si="155"/>
        <v>4.8690093006588331E-2</v>
      </c>
      <c r="BN197">
        <f t="shared" si="156"/>
        <v>1.5582762377872998E-3</v>
      </c>
      <c r="BO197" s="34">
        <f t="shared" ref="BO197:BO226" si="164">AX197</f>
        <v>213.40424427988643</v>
      </c>
      <c r="BP197">
        <f t="shared" ref="BP197:BP226" si="165">BO197*1000</f>
        <v>213404.24427988642</v>
      </c>
      <c r="BQ197">
        <f t="shared" si="163"/>
        <v>26.013977377718156</v>
      </c>
    </row>
    <row r="198" spans="1:69" x14ac:dyDescent="0.2">
      <c r="A198" t="s">
        <v>278</v>
      </c>
      <c r="B198" s="4">
        <v>0.10299999999999999</v>
      </c>
      <c r="C198" s="4">
        <v>20</v>
      </c>
      <c r="D198" s="1">
        <v>0.11127923907816051</v>
      </c>
      <c r="E198" s="1">
        <v>31.188462511346742</v>
      </c>
      <c r="F198" s="1">
        <v>23.903981878687052</v>
      </c>
      <c r="G198" s="1">
        <v>38.484731111471298</v>
      </c>
      <c r="H198" s="1">
        <v>43.004141548894722</v>
      </c>
      <c r="I198" s="1">
        <v>145.0425782753999</v>
      </c>
      <c r="J198" s="1">
        <v>52.527775020097344</v>
      </c>
      <c r="K198" s="1">
        <v>3.034574846786833E-2</v>
      </c>
      <c r="L198" s="1">
        <v>3.4885556129231672</v>
      </c>
      <c r="M198" s="1">
        <v>-9.8153514843788342E-2</v>
      </c>
      <c r="N198" s="1">
        <v>285.48513845339392</v>
      </c>
      <c r="O198" s="1">
        <v>3.2325739699921043</v>
      </c>
      <c r="P198" s="1">
        <v>1.6923122640484782</v>
      </c>
      <c r="Q198" s="1">
        <v>147.69899833006033</v>
      </c>
      <c r="R198" s="1">
        <v>1331.0953158815419</v>
      </c>
      <c r="S198" s="1">
        <v>0.26854806953033639</v>
      </c>
      <c r="T198" s="1">
        <v>0.91315537674363179</v>
      </c>
      <c r="U198" s="1">
        <v>43.697246496885946</v>
      </c>
      <c r="V198" s="1">
        <v>83.650782559149604</v>
      </c>
      <c r="W198" s="1">
        <v>3.0672433863743986</v>
      </c>
      <c r="X198" s="1">
        <v>8.5632085639884059E-2</v>
      </c>
      <c r="Y198" s="1">
        <v>9.8610097028279586</v>
      </c>
      <c r="Z198" s="1">
        <v>20.376634414474413</v>
      </c>
      <c r="AA198" s="1">
        <v>32.467664633288614</v>
      </c>
      <c r="AB198" s="1">
        <v>8.9817622141510373E-2</v>
      </c>
      <c r="AC198" s="1">
        <v>2.3538702326775993E-2</v>
      </c>
      <c r="AD198" s="1">
        <v>0.13805380994983207</v>
      </c>
      <c r="AE198" s="1">
        <v>11.914734478186718</v>
      </c>
      <c r="AF198" s="1">
        <v>3.318454149845896E-2</v>
      </c>
      <c r="AG198" s="1">
        <v>0.38071439787471872</v>
      </c>
      <c r="AH198" s="1">
        <v>2.6669692103992632E-2</v>
      </c>
      <c r="AJ198">
        <f t="shared" si="132"/>
        <v>19.668312010502682</v>
      </c>
      <c r="AK198">
        <f t="shared" si="133"/>
        <v>6044.120461038563</v>
      </c>
      <c r="AL198">
        <f t="shared" si="134"/>
        <v>4635.8816316840903</v>
      </c>
      <c r="AM198">
        <f t="shared" si="135"/>
        <v>7467.3202011232206</v>
      </c>
      <c r="AN198">
        <f t="shared" si="136"/>
        <v>8328.0271256644628</v>
      </c>
      <c r="AO198">
        <f t="shared" si="137"/>
        <v>28132.189603545954</v>
      </c>
      <c r="AP198">
        <f t="shared" si="138"/>
        <v>10177.301149944868</v>
      </c>
      <c r="AQ198">
        <f t="shared" si="139"/>
        <v>5.8481686525439072</v>
      </c>
      <c r="AR198">
        <f t="shared" si="140"/>
        <v>0.70200984159937929</v>
      </c>
      <c r="AS198">
        <f t="shared" ref="AS198:AS226" si="166">(M198-AVERAGE(M$4:M$23))*$C198*0.001/$B198</f>
        <v>-5.1889865122078565E-3</v>
      </c>
      <c r="AT198">
        <f t="shared" ref="AT198:AT226" si="167">(N198-AVERAGE(N$4:N$23))*$C198*0.001/$B198</f>
        <v>51.514182921652306</v>
      </c>
      <c r="AU198">
        <f t="shared" ref="AU198:AU226" si="168">(O198-AVERAGE(O$4:O$23))*$C198*0.001/$B198</f>
        <v>0.62032798315324489</v>
      </c>
      <c r="AV198">
        <f t="shared" ref="AV198:AV226" si="169">(P198-AVERAGE(P$4:P$23))*$C198*0.001/$B198</f>
        <v>-0.20824438574023382</v>
      </c>
      <c r="AW198">
        <f t="shared" ref="AW198:AW226" si="170">(Q198-AVERAGE(Q$4:Q$23))*$C198*0.001/$B198</f>
        <v>28.621426589882113</v>
      </c>
      <c r="AX198" s="10">
        <f t="shared" ref="AX198:AX226" si="171">(R198-AVERAGE(R$4:R$23))*$C198*0.001/$B198</f>
        <v>254.72371883703323</v>
      </c>
      <c r="AY198">
        <f t="shared" si="141"/>
        <v>4.6060730985058515E-2</v>
      </c>
      <c r="AZ198">
        <f t="shared" si="142"/>
        <v>3.2636389123164931E-2</v>
      </c>
      <c r="BA198">
        <f t="shared" si="143"/>
        <v>5.8623264980639656</v>
      </c>
      <c r="BB198">
        <f t="shared" si="144"/>
        <v>15.502101540233873</v>
      </c>
      <c r="BC198">
        <f t="shared" si="145"/>
        <v>0.58968191796967495</v>
      </c>
      <c r="BD198">
        <f t="shared" si="146"/>
        <v>8.6060207215844717E-3</v>
      </c>
      <c r="BE198">
        <f t="shared" si="147"/>
        <v>1.8958860293789355</v>
      </c>
      <c r="BF198">
        <f t="shared" si="148"/>
        <v>3.8756215783562715</v>
      </c>
      <c r="BG198">
        <f t="shared" si="149"/>
        <v>6.2905139707147075</v>
      </c>
      <c r="BH198">
        <f t="shared" si="150"/>
        <v>1.5919997788712184E-2</v>
      </c>
      <c r="BI198">
        <f t="shared" si="151"/>
        <v>1.3081980392772166E-4</v>
      </c>
      <c r="BJ198">
        <f t="shared" si="152"/>
        <v>2.2748244011714585E-2</v>
      </c>
      <c r="BK198">
        <f t="shared" si="153"/>
        <v>2.2645236115559291</v>
      </c>
      <c r="BL198">
        <f t="shared" si="154"/>
        <v>3.035662146942961E-3</v>
      </c>
      <c r="BM198">
        <f t="shared" si="155"/>
        <v>6.3732005305450659E-2</v>
      </c>
      <c r="BN198">
        <f t="shared" si="156"/>
        <v>1.5620311998287774E-3</v>
      </c>
      <c r="BO198" s="34">
        <f t="shared" si="164"/>
        <v>254.72371883703323</v>
      </c>
      <c r="BP198">
        <f t="shared" si="165"/>
        <v>254723.71883703323</v>
      </c>
      <c r="BQ198">
        <f t="shared" si="163"/>
        <v>26.236543040214421</v>
      </c>
    </row>
    <row r="199" spans="1:69" x14ac:dyDescent="0.2">
      <c r="A199" t="s">
        <v>279</v>
      </c>
      <c r="B199" s="4">
        <v>0.107</v>
      </c>
      <c r="C199" s="4">
        <v>20</v>
      </c>
      <c r="D199" s="1">
        <v>0.1260259320139088</v>
      </c>
      <c r="E199" s="1">
        <v>39.774076814542845</v>
      </c>
      <c r="F199" s="1">
        <v>28.805571543849794</v>
      </c>
      <c r="G199" s="1">
        <v>49.430644491618125</v>
      </c>
      <c r="H199" s="1">
        <v>48.892448705199065</v>
      </c>
      <c r="I199" s="1">
        <v>195.26245097633955</v>
      </c>
      <c r="J199" s="1">
        <v>53.743955042533258</v>
      </c>
      <c r="K199" s="1">
        <v>3.2852453358537974E-2</v>
      </c>
      <c r="L199" s="1">
        <v>3.9470410646440359</v>
      </c>
      <c r="M199" s="1">
        <v>0.10438111766485698</v>
      </c>
      <c r="N199" s="1">
        <v>299.56700869727507</v>
      </c>
      <c r="O199" s="1">
        <v>3.2888557126979481</v>
      </c>
      <c r="P199" s="1">
        <v>1.4482743842075376</v>
      </c>
      <c r="Q199" s="1">
        <v>137.90370328613463</v>
      </c>
      <c r="R199" s="1">
        <v>1329.7256194809715</v>
      </c>
      <c r="S199" s="1">
        <v>0.26732165102000299</v>
      </c>
      <c r="T199" s="1">
        <v>0.79419047018441791</v>
      </c>
      <c r="U199" s="1">
        <v>41.82712775104649</v>
      </c>
      <c r="V199" s="1">
        <v>93.088460557911858</v>
      </c>
      <c r="W199" s="1">
        <v>2.6590243436503749</v>
      </c>
      <c r="X199" s="1">
        <v>7.8394397984621667E-2</v>
      </c>
      <c r="Y199" s="1">
        <v>12.199385111028921</v>
      </c>
      <c r="Z199" s="1">
        <v>21.142924101948523</v>
      </c>
      <c r="AA199" s="1">
        <v>35.510510002848818</v>
      </c>
      <c r="AB199" s="1">
        <v>5.9847626771436624E-2</v>
      </c>
      <c r="AC199" s="1">
        <v>3.8465458514185917E-2</v>
      </c>
      <c r="AD199" s="1">
        <v>0.22297160582435283</v>
      </c>
      <c r="AE199" s="1">
        <v>12.729363477480408</v>
      </c>
      <c r="AF199" s="1">
        <v>4.0372031400756785E-2</v>
      </c>
      <c r="AG199" s="1">
        <v>0.31135784191013166</v>
      </c>
      <c r="AH199" s="1">
        <v>2.6430039936603398E-2</v>
      </c>
      <c r="AJ199">
        <f t="shared" si="132"/>
        <v>21.689439213053664</v>
      </c>
      <c r="AK199">
        <f t="shared" si="133"/>
        <v>7422.9597528120948</v>
      </c>
      <c r="AL199">
        <f t="shared" si="134"/>
        <v>5378.7626295954778</v>
      </c>
      <c r="AM199">
        <f t="shared" si="135"/>
        <v>9234.1331618563381</v>
      </c>
      <c r="AN199">
        <f t="shared" si="136"/>
        <v>9117.3171688740786</v>
      </c>
      <c r="AO199">
        <f t="shared" si="137"/>
        <v>36467.411057794641</v>
      </c>
      <c r="AP199">
        <f t="shared" si="138"/>
        <v>10024.164662551771</v>
      </c>
      <c r="AQ199">
        <f t="shared" si="139"/>
        <v>6.0980884955646282</v>
      </c>
      <c r="AR199">
        <f t="shared" si="140"/>
        <v>0.76146469830984542</v>
      </c>
      <c r="AS199">
        <f t="shared" si="166"/>
        <v>3.286193494780839E-2</v>
      </c>
      <c r="AT199">
        <f t="shared" si="167"/>
        <v>52.220544353344025</v>
      </c>
      <c r="AU199">
        <f t="shared" si="168"/>
        <v>0.60765810391496355</v>
      </c>
      <c r="AV199">
        <f t="shared" si="169"/>
        <v>-0.24607410586974665</v>
      </c>
      <c r="AW199">
        <f t="shared" si="170"/>
        <v>25.720570447470497</v>
      </c>
      <c r="AX199" s="10">
        <f t="shared" si="171"/>
        <v>244.94531880563565</v>
      </c>
      <c r="AY199">
        <f t="shared" si="141"/>
        <v>4.410959739490055E-2</v>
      </c>
      <c r="AZ199">
        <f t="shared" si="142"/>
        <v>9.1799060607636457E-3</v>
      </c>
      <c r="BA199">
        <f t="shared" si="143"/>
        <v>5.2936191998485915</v>
      </c>
      <c r="BB199">
        <f t="shared" si="144"/>
        <v>16.68663568803116</v>
      </c>
      <c r="BC199">
        <f t="shared" si="145"/>
        <v>0.49133510931211255</v>
      </c>
      <c r="BD199">
        <f t="shared" si="146"/>
        <v>6.931461506709838E-3</v>
      </c>
      <c r="BE199">
        <f t="shared" si="147"/>
        <v>2.2620913008415848</v>
      </c>
      <c r="BF199">
        <f t="shared" si="148"/>
        <v>3.8739702459829735</v>
      </c>
      <c r="BG199">
        <f t="shared" si="149"/>
        <v>6.6241107137833541</v>
      </c>
      <c r="BH199">
        <f t="shared" si="150"/>
        <v>9.7229893909895303E-3</v>
      </c>
      <c r="BI199">
        <f t="shared" si="151"/>
        <v>2.9159772294649888E-3</v>
      </c>
      <c r="BJ199">
        <f t="shared" si="152"/>
        <v>3.7770327576607636E-2</v>
      </c>
      <c r="BK199">
        <f t="shared" si="153"/>
        <v>2.332135625945182</v>
      </c>
      <c r="BL199">
        <f t="shared" si="154"/>
        <v>4.2656355063652477E-3</v>
      </c>
      <c r="BM199">
        <f t="shared" si="155"/>
        <v>4.8385658197847438E-2</v>
      </c>
      <c r="BN199">
        <f t="shared" si="156"/>
        <v>1.4588427124727042E-3</v>
      </c>
      <c r="BO199" s="34">
        <f t="shared" si="164"/>
        <v>244.94531880563565</v>
      </c>
      <c r="BP199">
        <f t="shared" si="165"/>
        <v>244945.31880563564</v>
      </c>
      <c r="BQ199">
        <f t="shared" si="163"/>
        <v>26.209149112203011</v>
      </c>
    </row>
    <row r="200" spans="1:69" x14ac:dyDescent="0.2">
      <c r="A200" t="s">
        <v>280</v>
      </c>
      <c r="B200" s="4">
        <v>0.1283</v>
      </c>
      <c r="C200" s="4">
        <v>20</v>
      </c>
      <c r="D200" s="1">
        <v>0.13917610124841109</v>
      </c>
      <c r="E200" s="1">
        <v>54.513993024226743</v>
      </c>
      <c r="F200" s="1">
        <v>36.502595284189518</v>
      </c>
      <c r="G200" s="1">
        <v>58.536017609471166</v>
      </c>
      <c r="H200" s="1">
        <v>82.094614937834322</v>
      </c>
      <c r="I200" s="1">
        <v>227.84460743620835</v>
      </c>
      <c r="J200" s="1">
        <v>73.045839663356517</v>
      </c>
      <c r="K200" s="1">
        <v>3.2468550028505655E-2</v>
      </c>
      <c r="L200" s="1">
        <v>3.4720203270540617</v>
      </c>
      <c r="M200" s="1">
        <v>-9.8390148209580156E-2</v>
      </c>
      <c r="N200" s="1">
        <v>294.13359652037991</v>
      </c>
      <c r="O200" s="1">
        <v>3.0096694774671753</v>
      </c>
      <c r="P200" s="1">
        <v>1.814157138038291</v>
      </c>
      <c r="Q200" s="1">
        <v>211.34448423008519</v>
      </c>
      <c r="R200" s="1">
        <v>1615.8048379584227</v>
      </c>
      <c r="S200" s="1">
        <v>0.24888156251717478</v>
      </c>
      <c r="T200" s="1">
        <v>0.91128246889508235</v>
      </c>
      <c r="U200" s="1">
        <v>50.125701946149732</v>
      </c>
      <c r="V200" s="1">
        <v>102.4933125685415</v>
      </c>
      <c r="W200" s="1">
        <v>1.6906591833725029</v>
      </c>
      <c r="X200" s="1">
        <v>7.443225778337545E-2</v>
      </c>
      <c r="Y200" s="1">
        <v>10.860684255805547</v>
      </c>
      <c r="Z200" s="1">
        <v>22.402355399491871</v>
      </c>
      <c r="AA200" s="1">
        <v>60.469908696829798</v>
      </c>
      <c r="AB200" s="1">
        <v>7.7198254087614188E-2</v>
      </c>
      <c r="AC200" s="1">
        <v>4.7451159817708123E-2</v>
      </c>
      <c r="AD200" s="1">
        <v>0.10692812680232262</v>
      </c>
      <c r="AE200" s="1">
        <v>11.012464673618167</v>
      </c>
      <c r="AF200" s="1">
        <v>2.9838454043114856E-2</v>
      </c>
      <c r="AG200" s="1">
        <v>0.42015585175404363</v>
      </c>
      <c r="AH200" s="1">
        <v>3.4331800489834835E-2</v>
      </c>
      <c r="AJ200">
        <f t="shared" si="132"/>
        <v>20.13852985570372</v>
      </c>
      <c r="AK200">
        <f t="shared" si="133"/>
        <v>8488.347761064475</v>
      </c>
      <c r="AL200">
        <f t="shared" si="134"/>
        <v>5685.6436178761551</v>
      </c>
      <c r="AM200">
        <f t="shared" si="135"/>
        <v>9120.4965758042799</v>
      </c>
      <c r="AN200">
        <f t="shared" si="136"/>
        <v>12779.39408980695</v>
      </c>
      <c r="AO200">
        <f t="shared" si="137"/>
        <v>35492.253409052246</v>
      </c>
      <c r="AP200">
        <f t="shared" si="138"/>
        <v>11368.848880042906</v>
      </c>
      <c r="AQ200">
        <f t="shared" si="139"/>
        <v>5.0258566050254778</v>
      </c>
      <c r="AR200">
        <f t="shared" si="140"/>
        <v>0.56100006209940734</v>
      </c>
      <c r="AS200">
        <f t="shared" si="166"/>
        <v>-4.202636617874087E-3</v>
      </c>
      <c r="AT200">
        <f t="shared" si="167"/>
        <v>42.704053018471605</v>
      </c>
      <c r="AU200">
        <f t="shared" si="168"/>
        <v>0.46325559169357472</v>
      </c>
      <c r="AV200">
        <f t="shared" si="169"/>
        <v>-0.14818608146101186</v>
      </c>
      <c r="AW200">
        <f t="shared" si="170"/>
        <v>32.898804807157866</v>
      </c>
      <c r="AX200" s="10">
        <f t="shared" si="171"/>
        <v>248.87555324826218</v>
      </c>
      <c r="AY200">
        <f t="shared" si="141"/>
        <v>3.3912121209647657E-2</v>
      </c>
      <c r="AZ200">
        <f t="shared" si="142"/>
        <v>2.590872893776305E-2</v>
      </c>
      <c r="BA200">
        <f t="shared" si="143"/>
        <v>5.7084079367565401</v>
      </c>
      <c r="BB200">
        <f t="shared" si="144"/>
        <v>15.382440053249626</v>
      </c>
      <c r="BC200">
        <f t="shared" si="145"/>
        <v>0.25881179649913172</v>
      </c>
      <c r="BD200">
        <f t="shared" si="146"/>
        <v>5.163083220522436E-3</v>
      </c>
      <c r="BE200">
        <f t="shared" si="147"/>
        <v>1.677862448055979</v>
      </c>
      <c r="BF200">
        <f t="shared" si="148"/>
        <v>3.4271507581531186</v>
      </c>
      <c r="BG200">
        <f t="shared" si="149"/>
        <v>9.4151817634796462</v>
      </c>
      <c r="BH200">
        <f t="shared" si="150"/>
        <v>1.0813502814960491E-2</v>
      </c>
      <c r="BI200">
        <f t="shared" si="151"/>
        <v>3.8326078692377079E-3</v>
      </c>
      <c r="BJ200">
        <f t="shared" si="152"/>
        <v>1.3410408965365654E-2</v>
      </c>
      <c r="BK200">
        <f t="shared" si="153"/>
        <v>1.6773229610201843</v>
      </c>
      <c r="BL200">
        <f t="shared" si="154"/>
        <v>1.9154438973362658E-3</v>
      </c>
      <c r="BM200">
        <f t="shared" si="155"/>
        <v>5.7312748433732782E-2</v>
      </c>
      <c r="BN200">
        <f t="shared" si="156"/>
        <v>2.4484129485518947E-3</v>
      </c>
      <c r="BO200" s="34">
        <f t="shared" si="164"/>
        <v>248.87555324826218</v>
      </c>
      <c r="BP200">
        <f t="shared" si="165"/>
        <v>248875.55324826218</v>
      </c>
      <c r="BQ200">
        <f t="shared" si="163"/>
        <v>31.930733481752039</v>
      </c>
    </row>
    <row r="201" spans="1:69" x14ac:dyDescent="0.2">
      <c r="A201" t="s">
        <v>281</v>
      </c>
      <c r="B201" s="4">
        <v>0.12870000000000001</v>
      </c>
      <c r="C201" s="4">
        <v>20</v>
      </c>
      <c r="D201" s="1">
        <v>0.13405216610894463</v>
      </c>
      <c r="E201" s="1">
        <v>63.449124042220568</v>
      </c>
      <c r="F201" s="1">
        <v>43.424199236676181</v>
      </c>
      <c r="G201" s="1">
        <v>57.529164824386577</v>
      </c>
      <c r="H201" s="1">
        <v>92.250128643854623</v>
      </c>
      <c r="I201" s="1">
        <v>242.95360285867568</v>
      </c>
      <c r="J201" s="1">
        <v>70.35010111200215</v>
      </c>
      <c r="K201" s="1">
        <v>3.0176835430448228E-2</v>
      </c>
      <c r="L201" s="1">
        <v>4.6083213559929481</v>
      </c>
      <c r="M201" s="1">
        <v>9.9041988866945055E-2</v>
      </c>
      <c r="N201" s="1">
        <v>341.18439106615358</v>
      </c>
      <c r="O201" s="1">
        <v>3.4399355099012991</v>
      </c>
      <c r="P201" s="1">
        <v>1.4062305666218924</v>
      </c>
      <c r="Q201" s="1">
        <v>221.60357667563031</v>
      </c>
      <c r="R201" s="1">
        <v>1636.1162124980524</v>
      </c>
      <c r="S201" s="1">
        <v>0.23730499741359501</v>
      </c>
      <c r="T201" s="1">
        <v>0.90366066260988076</v>
      </c>
      <c r="U201" s="1">
        <v>55.97496476860514</v>
      </c>
      <c r="V201" s="1">
        <v>105.9235303301309</v>
      </c>
      <c r="W201" s="1">
        <v>1.806355365867286</v>
      </c>
      <c r="X201" s="1">
        <v>6.4805966905345375E-2</v>
      </c>
      <c r="Y201" s="1">
        <v>12.032756968023211</v>
      </c>
      <c r="Z201" s="1">
        <v>24.228412673740621</v>
      </c>
      <c r="AA201" s="1">
        <v>65.987975514983532</v>
      </c>
      <c r="AB201" s="1">
        <v>0.10268979076430639</v>
      </c>
      <c r="AC201" s="1">
        <v>5.3537495486095994E-2</v>
      </c>
      <c r="AD201" s="1">
        <v>0.16710491459252094</v>
      </c>
      <c r="AE201" s="1">
        <v>11.380164244797287</v>
      </c>
      <c r="AF201" s="1">
        <v>3.4453814767186654E-2</v>
      </c>
      <c r="AG201" s="1">
        <v>0.46228207865793497</v>
      </c>
      <c r="AH201" s="1">
        <v>4.243363649972863E-2</v>
      </c>
      <c r="AJ201">
        <f t="shared" si="132"/>
        <v>19.279678925388176</v>
      </c>
      <c r="AK201">
        <f t="shared" si="133"/>
        <v>9850.4866985582648</v>
      </c>
      <c r="AL201">
        <f t="shared" si="134"/>
        <v>6743.5909496755548</v>
      </c>
      <c r="AM201">
        <f t="shared" si="135"/>
        <v>8935.6849648329226</v>
      </c>
      <c r="AN201">
        <f t="shared" si="136"/>
        <v>14317.844101341396</v>
      </c>
      <c r="AO201">
        <f t="shared" si="137"/>
        <v>37729.883611738529</v>
      </c>
      <c r="AP201">
        <f t="shared" si="138"/>
        <v>10914.596272590656</v>
      </c>
      <c r="AQ201">
        <f t="shared" si="139"/>
        <v>4.6541034224057514</v>
      </c>
      <c r="AR201">
        <f t="shared" si="140"/>
        <v>0.7358378286412719</v>
      </c>
      <c r="AS201">
        <f t="shared" si="166"/>
        <v>2.649140997247287E-2</v>
      </c>
      <c r="AT201">
        <f t="shared" si="167"/>
        <v>49.88302947307988</v>
      </c>
      <c r="AU201">
        <f t="shared" si="168"/>
        <v>0.52867920017846237</v>
      </c>
      <c r="AV201">
        <f t="shared" si="169"/>
        <v>-0.21111737124922919</v>
      </c>
      <c r="AW201">
        <f t="shared" si="170"/>
        <v>34.390819779869908</v>
      </c>
      <c r="AX201" s="10">
        <f t="shared" si="171"/>
        <v>251.25843801510979</v>
      </c>
      <c r="AY201">
        <f t="shared" si="141"/>
        <v>3.2007722215432778E-2</v>
      </c>
      <c r="AZ201">
        <f t="shared" si="142"/>
        <v>2.4643774646549859E-2</v>
      </c>
      <c r="BA201">
        <f t="shared" si="143"/>
        <v>6.5996425387332742</v>
      </c>
      <c r="BB201">
        <f t="shared" si="144"/>
        <v>15.867687754962819</v>
      </c>
      <c r="BC201">
        <f t="shared" si="145"/>
        <v>0.27598661337011854</v>
      </c>
      <c r="BD201">
        <f t="shared" si="146"/>
        <v>3.6511092434532003E-3</v>
      </c>
      <c r="BE201">
        <f t="shared" si="147"/>
        <v>1.8547879279715258</v>
      </c>
      <c r="BF201">
        <f t="shared" si="148"/>
        <v>3.7002687471330233</v>
      </c>
      <c r="BG201">
        <f t="shared" si="149"/>
        <v>10.243427790345866</v>
      </c>
      <c r="BH201">
        <f t="shared" si="150"/>
        <v>1.4741283175549924E-2</v>
      </c>
      <c r="BI201">
        <f t="shared" si="151"/>
        <v>4.7665136207533446E-3</v>
      </c>
      <c r="BJ201">
        <f t="shared" si="152"/>
        <v>2.2720211546700692E-2</v>
      </c>
      <c r="BK201">
        <f t="shared" si="153"/>
        <v>1.7292504065460144</v>
      </c>
      <c r="BL201">
        <f t="shared" si="154"/>
        <v>2.6267184654986701E-3</v>
      </c>
      <c r="BM201">
        <f t="shared" si="155"/>
        <v>6.3681042440759464E-2</v>
      </c>
      <c r="BN201">
        <f t="shared" si="156"/>
        <v>3.6998298484621911E-3</v>
      </c>
      <c r="BO201" s="34">
        <f t="shared" si="164"/>
        <v>251.25843801510979</v>
      </c>
      <c r="BP201">
        <f t="shared" si="165"/>
        <v>251258.4380151098</v>
      </c>
      <c r="BQ201">
        <f t="shared" si="163"/>
        <v>32.336960972544638</v>
      </c>
    </row>
    <row r="202" spans="1:69" x14ac:dyDescent="0.2">
      <c r="A202" t="s">
        <v>282</v>
      </c>
      <c r="B202" s="4">
        <v>0.1043</v>
      </c>
      <c r="C202" s="4">
        <v>20</v>
      </c>
      <c r="D202" s="1">
        <v>0.11856229496408201</v>
      </c>
      <c r="E202" s="1">
        <v>51.355509741839178</v>
      </c>
      <c r="F202" s="1">
        <v>33.349327626436242</v>
      </c>
      <c r="G202" s="1">
        <v>47.467911024772434</v>
      </c>
      <c r="H202" s="1">
        <v>68.434846041519279</v>
      </c>
      <c r="I202" s="1">
        <v>231.13251143369067</v>
      </c>
      <c r="J202" s="1">
        <v>52.835861938970162</v>
      </c>
      <c r="K202" s="1">
        <v>3.0588048316816177E-2</v>
      </c>
      <c r="L202" s="1">
        <v>4.2046445205805885</v>
      </c>
      <c r="M202" s="1">
        <v>-9.9546560761595196E-2</v>
      </c>
      <c r="N202" s="1">
        <v>371.13865655233093</v>
      </c>
      <c r="O202" s="1">
        <v>2.685682367383126</v>
      </c>
      <c r="P202" s="1">
        <v>1.4479349488138265</v>
      </c>
      <c r="Q202" s="1">
        <v>168.81855450716034</v>
      </c>
      <c r="R202" s="1">
        <v>1176.6887993966104</v>
      </c>
      <c r="S202" s="1">
        <v>0.24638825703324002</v>
      </c>
      <c r="T202" s="1">
        <v>0.98442555111616803</v>
      </c>
      <c r="U202" s="1">
        <v>42.466253309704427</v>
      </c>
      <c r="V202" s="1">
        <v>97.981569414082017</v>
      </c>
      <c r="W202" s="1">
        <v>1.6381088791146829</v>
      </c>
      <c r="X202" s="1">
        <v>7.1157383893122678E-2</v>
      </c>
      <c r="Y202" s="1">
        <v>12.963316224871049</v>
      </c>
      <c r="Z202" s="1">
        <v>19.324942848281669</v>
      </c>
      <c r="AA202" s="1">
        <v>46.707448527799713</v>
      </c>
      <c r="AB202" s="1">
        <v>8.9688863015478903E-2</v>
      </c>
      <c r="AC202" s="1">
        <v>3.1441507588205707E-2</v>
      </c>
      <c r="AD202" s="1">
        <v>0.17563687561264515</v>
      </c>
      <c r="AE202" s="1">
        <v>13.20908898958846</v>
      </c>
      <c r="AF202" s="1">
        <v>3.6118668410525356E-2</v>
      </c>
      <c r="AG202" s="1">
        <v>0.39925569882624584</v>
      </c>
      <c r="AH202" s="1">
        <v>2.5244481729815728E-2</v>
      </c>
      <c r="AJ202">
        <f t="shared" ref="AJ202:AJ226" si="172">(D202-AVERAGE(D$4:D$23))*$C202/$B202</f>
        <v>20.819724398851445</v>
      </c>
      <c r="AK202">
        <f t="shared" ref="AK202:AK226" si="173">(E202-AVERAGE(E$4:E$23))*$C202/$B202</f>
        <v>9835.9094160769</v>
      </c>
      <c r="AL202">
        <f t="shared" ref="AL202:AL226" si="174">(F202-AVERAGE(F$4:F$23))*$C202/$B202</f>
        <v>6389.2878525258402</v>
      </c>
      <c r="AM202">
        <f t="shared" ref="AM202:AM226" si="175">(G202-AVERAGE(G$4:G$23))*$C202/$B202</f>
        <v>9096.8128377920839</v>
      </c>
      <c r="AN202">
        <f t="shared" ref="AN202:AN226" si="176">(H202-AVERAGE(H$4:H$23))*$C202/$B202</f>
        <v>13100.679614534332</v>
      </c>
      <c r="AO202">
        <f t="shared" ref="AO202:AO226" si="177">(I202-AVERAGE(I$4:I$23))*$C202/$B202</f>
        <v>44289.685449003344</v>
      </c>
      <c r="AP202">
        <f t="shared" ref="AP202:AP226" si="178">(J202-AVERAGE(J$4:J$23))*$C202/$B202</f>
        <v>10109.5278698157</v>
      </c>
      <c r="AQ202">
        <f t="shared" ref="AQ202:AQ226" si="179">(K202-AVERAGE(K$4:K$23))*$C202/$B202</f>
        <v>5.821738908830099</v>
      </c>
      <c r="AR202">
        <f t="shared" ref="AR202:AR226" si="180">(L202-AVERAGE(L$4:L$23))*$C202*0.001/$B202</f>
        <v>0.8305732678608293</v>
      </c>
      <c r="AS202">
        <f t="shared" si="166"/>
        <v>-5.3914336444251792E-3</v>
      </c>
      <c r="AT202">
        <f t="shared" si="167"/>
        <v>67.296559951188172</v>
      </c>
      <c r="AU202">
        <f t="shared" si="168"/>
        <v>0.50772723118508767</v>
      </c>
      <c r="AV202">
        <f t="shared" si="169"/>
        <v>-0.25250928126497713</v>
      </c>
      <c r="AW202">
        <f t="shared" si="170"/>
        <v>32.314458890698539</v>
      </c>
      <c r="AX202" s="10">
        <f t="shared" si="171"/>
        <v>221.9406779531715</v>
      </c>
      <c r="AY202">
        <f t="shared" ref="AY202:AY226" si="181">(S202-AVERAGE(S$4:S$23))*$C202*0.001/$B202</f>
        <v>4.1237382948409389E-2</v>
      </c>
      <c r="AZ202">
        <f t="shared" ref="AZ202:AZ226" si="182">(T202-AVERAGE(T$4:T$23))*$C202*0.001/$B202</f>
        <v>4.5895988179642501E-2</v>
      </c>
      <c r="BA202">
        <f t="shared" ref="BA202:BA226" si="183">(U202-AVERAGE(U$4:U$23))*$C202*0.001/$B202</f>
        <v>5.5532096410063092</v>
      </c>
      <c r="BB202">
        <f t="shared" ref="BB202:BB226" si="184">(V202-AVERAGE(V$4:V$23))*$C202*0.001/$B202</f>
        <v>18.056876277495086</v>
      </c>
      <c r="BC202">
        <f t="shared" ref="BC202:BC226" si="185">(W202-AVERAGE(W$4:W$23))*$C202*0.001/$B202</f>
        <v>0.30828904511679961</v>
      </c>
      <c r="BD202">
        <f t="shared" ref="BD202:BD226" si="186">(X202-AVERAGE(X$4:X$23))*$C202*0.001/$B202</f>
        <v>5.7231649030486387E-3</v>
      </c>
      <c r="BE202">
        <f t="shared" ref="BE202:BE226" si="187">(Y202-AVERAGE(Y$4:Y$23))*$C202*0.001/$B202</f>
        <v>2.4671370226931177</v>
      </c>
      <c r="BF202">
        <f t="shared" ref="BF202:BF226" si="188">(Z202-AVERAGE(Z$4:Z$23))*$C202*0.001/$B202</f>
        <v>3.6256490052429635</v>
      </c>
      <c r="BG202">
        <f t="shared" ref="BG202:BG226" si="189">(AA202-AVERAGE(AA$4:AA$23))*$C202*0.001/$B202</f>
        <v>8.9426521272659318</v>
      </c>
      <c r="BH202">
        <f t="shared" ref="BH202:BH226" si="190">(AB202-AVERAGE(AB$4:AB$23))*$C202*0.001/$B202</f>
        <v>1.5696880054810403E-2</v>
      </c>
      <c r="BI202">
        <f t="shared" ref="BI202:BI226" si="191">(AC202-AVERAGE(AC$4:AC$23))*$C202*0.001/$B202</f>
        <v>1.6445881594741095E-3</v>
      </c>
      <c r="BJ202">
        <f t="shared" ref="BJ202:BJ226" si="192">(AD202-AVERAGE(AD$4:AD$23))*$C202*0.001/$B202</f>
        <v>2.9671432851992943E-2</v>
      </c>
      <c r="BK202">
        <f t="shared" ref="BK202:BK226" si="193">(AE202-AVERAGE(AE$4:AE$23))*$C202*0.001/$B202</f>
        <v>2.4844968573182693</v>
      </c>
      <c r="BL202">
        <f t="shared" ref="BL202:BL226" si="194">(AF202-AVERAGE(AF$4:AF$23))*$C202*0.001/$B202</f>
        <v>3.5604577121424058E-3</v>
      </c>
      <c r="BM202">
        <f t="shared" ref="BM202:BM226" si="195">(AG202-AVERAGE(AG$4:AG$23))*$C202*0.001/$B202</f>
        <v>6.6493025556011109E-2</v>
      </c>
      <c r="BN202">
        <f t="shared" ref="BN202:BN226" si="196">(AH202-AVERAGE(AH$4:AH$23))*$C202*0.001/$B202</f>
        <v>1.2692713911680344E-3</v>
      </c>
      <c r="BO202" s="34">
        <f t="shared" si="164"/>
        <v>221.9406779531715</v>
      </c>
      <c r="BP202">
        <f t="shared" si="165"/>
        <v>221940.67795317151</v>
      </c>
      <c r="BQ202">
        <f t="shared" si="163"/>
        <v>23.148412710515789</v>
      </c>
    </row>
    <row r="203" spans="1:69" x14ac:dyDescent="0.2">
      <c r="A203" t="s">
        <v>283</v>
      </c>
      <c r="B203" s="4">
        <v>0.10630000000000001</v>
      </c>
      <c r="C203" s="4">
        <v>20</v>
      </c>
      <c r="D203" s="1">
        <v>0.12440486430831384</v>
      </c>
      <c r="E203" s="1">
        <v>45.348265776362638</v>
      </c>
      <c r="F203" s="1">
        <v>31.744413016545639</v>
      </c>
      <c r="G203" s="1">
        <v>57.893898833224426</v>
      </c>
      <c r="H203" s="1">
        <v>65.408346233452733</v>
      </c>
      <c r="I203" s="1">
        <v>222.86831032125494</v>
      </c>
      <c r="J203" s="1">
        <v>67.988126454527006</v>
      </c>
      <c r="K203" s="1">
        <v>2.2169688475657718E-2</v>
      </c>
      <c r="L203" s="1">
        <v>2.76788259786992</v>
      </c>
      <c r="M203" s="1">
        <v>0.10082510872178008</v>
      </c>
      <c r="N203" s="1">
        <v>177.9008900330027</v>
      </c>
      <c r="O203" s="1">
        <v>2.5589746825874018</v>
      </c>
      <c r="P203" s="1">
        <v>1.3787048255638672</v>
      </c>
      <c r="Q203" s="1">
        <v>195.91254468219086</v>
      </c>
      <c r="R203" s="1">
        <v>1233.0145483157999</v>
      </c>
      <c r="S203" s="1">
        <v>0.1373722702639488</v>
      </c>
      <c r="T203" s="1">
        <v>0.69044061410187407</v>
      </c>
      <c r="U203" s="1">
        <v>42.513419180084419</v>
      </c>
      <c r="V203" s="1">
        <v>87.61118196890061</v>
      </c>
      <c r="W203" s="1">
        <v>1.4526268917082596</v>
      </c>
      <c r="X203" s="1">
        <v>6.511086849500286E-2</v>
      </c>
      <c r="Y203" s="1">
        <v>9.4792849116769116</v>
      </c>
      <c r="Z203" s="1">
        <v>22.519582463622825</v>
      </c>
      <c r="AA203" s="1">
        <v>52.348398577595212</v>
      </c>
      <c r="AB203" s="1">
        <v>6.9058359822433829E-2</v>
      </c>
      <c r="AC203" s="1">
        <v>3.1262525964972317E-2</v>
      </c>
      <c r="AD203" s="1">
        <v>0.14671509681724232</v>
      </c>
      <c r="AE203" s="1">
        <v>7.226153383499498</v>
      </c>
      <c r="AF203" s="1">
        <v>2.9644102757111108E-2</v>
      </c>
      <c r="AG203" s="1">
        <v>0.36725830335196724</v>
      </c>
      <c r="AH203" s="1">
        <v>3.0327724022141525E-2</v>
      </c>
      <c r="AJ203">
        <f t="shared" si="172"/>
        <v>21.527268501268509</v>
      </c>
      <c r="AK203">
        <f t="shared" si="173"/>
        <v>8520.6065172840063</v>
      </c>
      <c r="AL203">
        <f t="shared" si="174"/>
        <v>5967.1160001941025</v>
      </c>
      <c r="AM203">
        <f t="shared" si="175"/>
        <v>10887.27502493654</v>
      </c>
      <c r="AN203">
        <f t="shared" si="176"/>
        <v>12284.768463166509</v>
      </c>
      <c r="AO203">
        <f t="shared" si="177"/>
        <v>41901.506774057707</v>
      </c>
      <c r="AP203">
        <f t="shared" si="178"/>
        <v>12770.169775474265</v>
      </c>
      <c r="AQ203">
        <f t="shared" si="179"/>
        <v>4.1283176986623724</v>
      </c>
      <c r="AR203">
        <f t="shared" si="180"/>
        <v>0.54462420868928618</v>
      </c>
      <c r="AS203">
        <f t="shared" si="166"/>
        <v>3.2409283730517019E-2</v>
      </c>
      <c r="AT203">
        <f t="shared" si="167"/>
        <v>29.673338405666623</v>
      </c>
      <c r="AU203">
        <f t="shared" si="168"/>
        <v>0.47433486845428191</v>
      </c>
      <c r="AV203">
        <f t="shared" si="169"/>
        <v>-0.26078382409159268</v>
      </c>
      <c r="AW203">
        <f t="shared" si="170"/>
        <v>36.804119151462537</v>
      </c>
      <c r="AX203" s="10">
        <f t="shared" si="171"/>
        <v>228.36244298118137</v>
      </c>
      <c r="AY203">
        <f t="shared" si="181"/>
        <v>1.9950510876136165E-2</v>
      </c>
      <c r="AZ203">
        <f t="shared" si="182"/>
        <v>-1.0279841704131388E-2</v>
      </c>
      <c r="BA203">
        <f t="shared" si="183"/>
        <v>5.457601909356141</v>
      </c>
      <c r="BB203">
        <f t="shared" si="184"/>
        <v>15.765987270358506</v>
      </c>
      <c r="BC203">
        <f t="shared" si="185"/>
        <v>0.26759085284622514</v>
      </c>
      <c r="BD203">
        <f t="shared" si="186"/>
        <v>4.4778531648690181E-3</v>
      </c>
      <c r="BE203">
        <f t="shared" si="187"/>
        <v>1.7652094562841898</v>
      </c>
      <c r="BF203">
        <f t="shared" si="188"/>
        <v>4.1584946712480164</v>
      </c>
      <c r="BG203">
        <f t="shared" si="189"/>
        <v>9.8357254738452191</v>
      </c>
      <c r="BH203">
        <f t="shared" si="190"/>
        <v>1.1519986132227884E-2</v>
      </c>
      <c r="BI203">
        <f t="shared" si="191"/>
        <v>1.5799709554890102E-3</v>
      </c>
      <c r="BJ203">
        <f t="shared" si="192"/>
        <v>2.367163565902923E-2</v>
      </c>
      <c r="BK203">
        <f t="shared" si="193"/>
        <v>1.3120819388195319</v>
      </c>
      <c r="BL203">
        <f t="shared" si="194"/>
        <v>2.2753003415631979E-3</v>
      </c>
      <c r="BM203">
        <f t="shared" si="195"/>
        <v>5.9221774750765642E-2</v>
      </c>
      <c r="BN203">
        <f t="shared" si="196"/>
        <v>2.2017860013672803E-3</v>
      </c>
      <c r="BO203" s="34">
        <f t="shared" si="164"/>
        <v>228.36244298118137</v>
      </c>
      <c r="BP203">
        <f t="shared" si="165"/>
        <v>228362.44298118138</v>
      </c>
      <c r="BQ203">
        <f t="shared" si="163"/>
        <v>24.274927688899581</v>
      </c>
    </row>
    <row r="204" spans="1:69" x14ac:dyDescent="0.2">
      <c r="A204" t="s">
        <v>284</v>
      </c>
      <c r="B204" s="4">
        <v>0.1046</v>
      </c>
      <c r="C204" s="4">
        <v>20</v>
      </c>
      <c r="D204" s="1">
        <v>0.12183962419521989</v>
      </c>
      <c r="E204" s="1">
        <v>42.503072485666387</v>
      </c>
      <c r="F204" s="1">
        <v>35.412268899083678</v>
      </c>
      <c r="G204" s="1">
        <v>54.092922849972894</v>
      </c>
      <c r="H204" s="1">
        <v>69.858745421750598</v>
      </c>
      <c r="I204" s="1">
        <v>240.59099789854815</v>
      </c>
      <c r="J204" s="1">
        <v>58.338206271340511</v>
      </c>
      <c r="K204" s="1">
        <v>2.1329214653922717E-2</v>
      </c>
      <c r="L204" s="1">
        <v>2.8860346439454774</v>
      </c>
      <c r="M204" s="1">
        <v>-9.8709060117032829E-2</v>
      </c>
      <c r="N204" s="1">
        <v>203.18334059589159</v>
      </c>
      <c r="O204" s="1">
        <v>2.4965074254809454</v>
      </c>
      <c r="P204" s="1">
        <v>1.6187493087217146</v>
      </c>
      <c r="Q204" s="1">
        <v>200.89091828827179</v>
      </c>
      <c r="R204" s="1">
        <v>1194.0464940696154</v>
      </c>
      <c r="S204" s="1">
        <v>0.16096527246390832</v>
      </c>
      <c r="T204" s="1">
        <v>0.8122656793499986</v>
      </c>
      <c r="U204" s="1">
        <v>43.822244610983681</v>
      </c>
      <c r="V204" s="1">
        <v>86.215040754494339</v>
      </c>
      <c r="W204" s="1">
        <v>1.2942300646376637</v>
      </c>
      <c r="X204" s="1">
        <v>7.1934691352968441E-2</v>
      </c>
      <c r="Y204" s="1">
        <v>10.79676981161993</v>
      </c>
      <c r="Z204" s="1">
        <v>21.403672229381304</v>
      </c>
      <c r="AA204" s="1">
        <v>53.583251570449718</v>
      </c>
      <c r="AB204" s="1">
        <v>8.2134504695800706E-2</v>
      </c>
      <c r="AC204" s="1">
        <v>5.5510708957603204E-2</v>
      </c>
      <c r="AD204" s="1">
        <v>0.13595724358857644</v>
      </c>
      <c r="AE204" s="1">
        <v>8.0293352603377723</v>
      </c>
      <c r="AF204" s="1">
        <v>3.4249233070589247E-2</v>
      </c>
      <c r="AG204" s="1">
        <v>0.508197505471503</v>
      </c>
      <c r="AH204" s="1">
        <v>3.3806229802189149E-2</v>
      </c>
      <c r="AJ204">
        <f t="shared" si="172"/>
        <v>21.38665238454076</v>
      </c>
      <c r="AK204">
        <f t="shared" si="173"/>
        <v>8115.0727244107547</v>
      </c>
      <c r="AL204">
        <f t="shared" si="174"/>
        <v>6765.4067731490813</v>
      </c>
      <c r="AM204">
        <f t="shared" si="175"/>
        <v>10337.455214968677</v>
      </c>
      <c r="AN204">
        <f t="shared" si="176"/>
        <v>13335.36205927875</v>
      </c>
      <c r="AO204">
        <f t="shared" si="177"/>
        <v>45971.16559873995</v>
      </c>
      <c r="AP204">
        <f t="shared" si="178"/>
        <v>11132.606534122224</v>
      </c>
      <c r="AQ204">
        <f t="shared" si="179"/>
        <v>4.0347102766071714</v>
      </c>
      <c r="AR204">
        <f t="shared" si="180"/>
        <v>0.57606686716235445</v>
      </c>
      <c r="AS204">
        <f t="shared" si="166"/>
        <v>-5.2158366751653817E-3</v>
      </c>
      <c r="AT204">
        <f t="shared" si="167"/>
        <v>34.989721642257557</v>
      </c>
      <c r="AU204">
        <f t="shared" si="168"/>
        <v>0.47009991753882441</v>
      </c>
      <c r="AV204">
        <f t="shared" si="169"/>
        <v>-0.21912457779903782</v>
      </c>
      <c r="AW204">
        <f t="shared" si="170"/>
        <v>38.354161930421483</v>
      </c>
      <c r="AX204" s="10">
        <f t="shared" si="171"/>
        <v>224.623007686194</v>
      </c>
      <c r="AY204">
        <f t="shared" si="181"/>
        <v>2.478584464753791E-2</v>
      </c>
      <c r="AZ204">
        <f t="shared" si="182"/>
        <v>1.284659781848302E-2</v>
      </c>
      <c r="BA204">
        <f t="shared" si="183"/>
        <v>5.7965544128350199</v>
      </c>
      <c r="BB204">
        <f t="shared" si="184"/>
        <v>15.755273638154721</v>
      </c>
      <c r="BC204">
        <f t="shared" si="185"/>
        <v>0.24165364355776112</v>
      </c>
      <c r="BD204">
        <f t="shared" si="186"/>
        <v>5.855375225476943E-3</v>
      </c>
      <c r="BE204">
        <f t="shared" si="187"/>
        <v>2.0458074875895771</v>
      </c>
      <c r="BF204">
        <f t="shared" si="188"/>
        <v>4.0127129910978372</v>
      </c>
      <c r="BG204">
        <f t="shared" si="189"/>
        <v>10.231689079606472</v>
      </c>
      <c r="BH204">
        <f t="shared" si="190"/>
        <v>1.4207432345345715E-2</v>
      </c>
      <c r="BI204">
        <f t="shared" si="191"/>
        <v>6.2420131206606076E-3</v>
      </c>
      <c r="BJ204">
        <f t="shared" si="192"/>
        <v>2.1999405410912904E-2</v>
      </c>
      <c r="BK204">
        <f t="shared" si="193"/>
        <v>1.486978466857378</v>
      </c>
      <c r="BL204">
        <f t="shared" si="194"/>
        <v>3.1928014586781145E-3</v>
      </c>
      <c r="BM204">
        <f t="shared" si="195"/>
        <v>8.7132492336492368E-2</v>
      </c>
      <c r="BN204">
        <f t="shared" si="196"/>
        <v>2.9026765539798701E-3</v>
      </c>
      <c r="BO204" s="34">
        <f t="shared" si="164"/>
        <v>224.623007686194</v>
      </c>
      <c r="BP204">
        <f t="shared" si="165"/>
        <v>224623.007686194</v>
      </c>
      <c r="BQ204">
        <f t="shared" si="163"/>
        <v>23.495566603975892</v>
      </c>
    </row>
    <row r="205" spans="1:69" x14ac:dyDescent="0.2">
      <c r="A205" t="s">
        <v>285</v>
      </c>
      <c r="B205" s="4">
        <v>0.1061</v>
      </c>
      <c r="C205" s="4">
        <v>20</v>
      </c>
      <c r="D205" s="1">
        <v>0.12432122952561005</v>
      </c>
      <c r="E205" s="1">
        <v>43.025263256144093</v>
      </c>
      <c r="F205" s="1">
        <v>29.26161162766779</v>
      </c>
      <c r="G205" s="1">
        <v>48.857212195888373</v>
      </c>
      <c r="H205" s="1">
        <v>62.07681339394302</v>
      </c>
      <c r="I205" s="1">
        <v>212.71938878154052</v>
      </c>
      <c r="J205" s="1">
        <v>51.679338794222566</v>
      </c>
      <c r="K205" s="1">
        <v>2.8778679846572831E-2</v>
      </c>
      <c r="L205" s="1">
        <v>3.6234265009163606</v>
      </c>
      <c r="M205" s="1">
        <v>2.2040473236388851E-2</v>
      </c>
      <c r="N205" s="1">
        <v>320.22961154468879</v>
      </c>
      <c r="O205" s="1">
        <v>2.8429055709873468</v>
      </c>
      <c r="P205" s="1">
        <v>1.9338211249267985</v>
      </c>
      <c r="Q205" s="1">
        <v>157.99863576968119</v>
      </c>
      <c r="R205" s="1">
        <v>1123.2917368900683</v>
      </c>
      <c r="S205" s="1">
        <v>0.26777802784595939</v>
      </c>
      <c r="T205" s="1">
        <v>1.0296612913883296</v>
      </c>
      <c r="U205" s="1">
        <v>38.284697227236911</v>
      </c>
      <c r="V205" s="1">
        <v>82.951005606050117</v>
      </c>
      <c r="W205" s="1">
        <v>1.8699067871659625</v>
      </c>
      <c r="X205" s="1">
        <v>5.4631948801981252E-2</v>
      </c>
      <c r="Y205" s="1">
        <v>13.165605221232141</v>
      </c>
      <c r="Z205" s="1">
        <v>21.019664594350004</v>
      </c>
      <c r="AA205" s="1">
        <v>39.876713862699418</v>
      </c>
      <c r="AB205" s="1">
        <v>9.2358515200118813E-2</v>
      </c>
      <c r="AC205" s="1">
        <v>6.2856050726566137E-2</v>
      </c>
      <c r="AD205" s="1">
        <v>0.15254648232154081</v>
      </c>
      <c r="AE205" s="1">
        <v>11.769947978150716</v>
      </c>
      <c r="AF205" s="1">
        <v>3.9519815614420258E-2</v>
      </c>
      <c r="AG205" s="1">
        <v>0.36384062331649386</v>
      </c>
      <c r="AH205" s="1">
        <v>2.4705721604228077E-2</v>
      </c>
      <c r="AJ205">
        <f t="shared" si="172"/>
        <v>21.552082431958219</v>
      </c>
      <c r="AK205">
        <f t="shared" si="173"/>
        <v>8098.7787217994264</v>
      </c>
      <c r="AL205">
        <f t="shared" si="174"/>
        <v>5510.3525263249394</v>
      </c>
      <c r="AM205">
        <f t="shared" si="175"/>
        <v>9204.3694854291534</v>
      </c>
      <c r="AN205">
        <f t="shared" si="176"/>
        <v>11679.926775159338</v>
      </c>
      <c r="AO205">
        <f t="shared" si="177"/>
        <v>40067.405648332184</v>
      </c>
      <c r="AP205">
        <f t="shared" si="178"/>
        <v>9720.0121953517973</v>
      </c>
      <c r="AQ205">
        <f t="shared" si="179"/>
        <v>5.3819038528380059</v>
      </c>
      <c r="AR205">
        <f t="shared" si="180"/>
        <v>0.70692206828086668</v>
      </c>
      <c r="AS205">
        <f t="shared" si="166"/>
        <v>1.7619360516928698E-2</v>
      </c>
      <c r="AT205">
        <f t="shared" si="167"/>
        <v>56.558438291763288</v>
      </c>
      <c r="AU205">
        <f t="shared" si="168"/>
        <v>0.52875037026097138</v>
      </c>
      <c r="AV205">
        <f t="shared" si="169"/>
        <v>-0.15663519805539752</v>
      </c>
      <c r="AW205">
        <f t="shared" si="170"/>
        <v>29.726670005186374</v>
      </c>
      <c r="AX205" s="10">
        <f t="shared" si="171"/>
        <v>208.11000433916067</v>
      </c>
      <c r="AY205">
        <f t="shared" si="181"/>
        <v>4.4569787537921651E-2</v>
      </c>
      <c r="AZ205">
        <f t="shared" si="182"/>
        <v>5.3644357894250178E-2</v>
      </c>
      <c r="BA205">
        <f t="shared" si="183"/>
        <v>4.6707694996004498</v>
      </c>
      <c r="BB205">
        <f t="shared" si="184"/>
        <v>14.917256546485385</v>
      </c>
      <c r="BC205">
        <f t="shared" si="185"/>
        <v>0.34675311561458805</v>
      </c>
      <c r="BD205">
        <f t="shared" si="186"/>
        <v>2.5110028045725215E-3</v>
      </c>
      <c r="BE205">
        <f t="shared" si="187"/>
        <v>2.4634134909907068</v>
      </c>
      <c r="BF205">
        <f t="shared" si="188"/>
        <v>3.8835968536117607</v>
      </c>
      <c r="BG205">
        <f t="shared" si="189"/>
        <v>7.5033357546826656</v>
      </c>
      <c r="BH205">
        <f t="shared" si="190"/>
        <v>1.5933813698487499E-2</v>
      </c>
      <c r="BI205">
        <f t="shared" si="191"/>
        <v>7.5383733063181741E-3</v>
      </c>
      <c r="BJ205">
        <f t="shared" si="192"/>
        <v>2.4815481438650113E-2</v>
      </c>
      <c r="BK205">
        <f t="shared" si="193"/>
        <v>2.1710669367534461</v>
      </c>
      <c r="BL205">
        <f t="shared" si="194"/>
        <v>4.1411751503708854E-3</v>
      </c>
      <c r="BM205">
        <f t="shared" si="195"/>
        <v>5.8689171114956827E-2</v>
      </c>
      <c r="BN205">
        <f t="shared" si="196"/>
        <v>1.1461809951656262E-3</v>
      </c>
      <c r="BO205" s="34">
        <f t="shared" si="164"/>
        <v>208.11000433916067</v>
      </c>
      <c r="BP205">
        <f t="shared" si="165"/>
        <v>208110.00433916066</v>
      </c>
      <c r="BQ205">
        <f t="shared" si="163"/>
        <v>22.080471460384945</v>
      </c>
    </row>
    <row r="206" spans="1:69" x14ac:dyDescent="0.2">
      <c r="A206" t="s">
        <v>286</v>
      </c>
      <c r="B206" s="4">
        <v>0.12740000000000001</v>
      </c>
      <c r="C206" s="4">
        <v>20</v>
      </c>
      <c r="D206" s="1">
        <v>0.12637336393070239</v>
      </c>
      <c r="E206" s="1">
        <v>31.645890062089212</v>
      </c>
      <c r="F206" s="1">
        <v>29.561848882528313</v>
      </c>
      <c r="G206" s="1">
        <v>52.500643934576082</v>
      </c>
      <c r="H206" s="1">
        <v>62.864228926253155</v>
      </c>
      <c r="I206" s="1">
        <v>181.46884770807301</v>
      </c>
      <c r="J206" s="1">
        <v>83.634421896094622</v>
      </c>
      <c r="K206" s="1">
        <v>3.8031787870064677E-2</v>
      </c>
      <c r="L206" s="1">
        <v>1.6101990832608755</v>
      </c>
      <c r="M206" s="1">
        <v>0.16070692274380627</v>
      </c>
      <c r="N206" s="1">
        <v>314.16996931279704</v>
      </c>
      <c r="O206" s="1">
        <v>2.8337560771646473</v>
      </c>
      <c r="P206" s="1">
        <v>1.2121603786338517</v>
      </c>
      <c r="Q206" s="1">
        <v>176.65621995256552</v>
      </c>
      <c r="R206" s="1">
        <v>1639.327364375062</v>
      </c>
      <c r="S206" s="1">
        <v>0.23436772201691528</v>
      </c>
      <c r="T206" s="1">
        <v>1.1227562968736602</v>
      </c>
      <c r="U206" s="1">
        <v>60.500014174635481</v>
      </c>
      <c r="V206" s="1">
        <v>93.03411177635833</v>
      </c>
      <c r="W206" s="1">
        <v>2.2458573287048438</v>
      </c>
      <c r="X206" s="1">
        <v>6.1379934018891781E-2</v>
      </c>
      <c r="Y206" s="1">
        <v>8.0974293249482425</v>
      </c>
      <c r="Z206" s="1">
        <v>23.678035793592983</v>
      </c>
      <c r="AA206" s="1">
        <v>52.599177151111256</v>
      </c>
      <c r="AB206" s="1">
        <v>8.3217139582848043E-2</v>
      </c>
      <c r="AC206" s="1">
        <v>3.2865544059323008E-2</v>
      </c>
      <c r="AD206" s="1">
        <v>6.3887472655977023E-2</v>
      </c>
      <c r="AE206" s="1">
        <v>12.104043383385353</v>
      </c>
      <c r="AF206" s="1">
        <v>2.8527994030564829E-2</v>
      </c>
      <c r="AG206" s="1">
        <v>0.28236110506962175</v>
      </c>
      <c r="AH206" s="1">
        <v>2.8806967878986928E-2</v>
      </c>
      <c r="AJ206">
        <f t="shared" si="172"/>
        <v>18.270946892720669</v>
      </c>
      <c r="AK206">
        <f t="shared" si="173"/>
        <v>4958.3434733266986</v>
      </c>
      <c r="AL206">
        <f t="shared" si="174"/>
        <v>4636.2099540053878</v>
      </c>
      <c r="AM206">
        <f t="shared" si="175"/>
        <v>8237.4586905634787</v>
      </c>
      <c r="AN206">
        <f t="shared" si="176"/>
        <v>9850.7734810879774</v>
      </c>
      <c r="AO206">
        <f t="shared" si="177"/>
        <v>28462.64456686574</v>
      </c>
      <c r="AP206">
        <f t="shared" si="178"/>
        <v>13111.42037648561</v>
      </c>
      <c r="AQ206">
        <f t="shared" si="179"/>
        <v>5.934710826184844</v>
      </c>
      <c r="AR206">
        <f t="shared" si="180"/>
        <v>0.27268354074953094</v>
      </c>
      <c r="AS206">
        <f t="shared" si="166"/>
        <v>3.6442253853959834E-2</v>
      </c>
      <c r="AT206">
        <f t="shared" si="167"/>
        <v>46.151157442058469</v>
      </c>
      <c r="AU206">
        <f t="shared" si="168"/>
        <v>0.43891227949949035</v>
      </c>
      <c r="AV206">
        <f t="shared" si="169"/>
        <v>-0.2437379076886704</v>
      </c>
      <c r="AW206">
        <f t="shared" si="170"/>
        <v>27.68564655579247</v>
      </c>
      <c r="AX206" s="10">
        <f t="shared" si="171"/>
        <v>254.32640510270656</v>
      </c>
      <c r="AY206">
        <f t="shared" si="181"/>
        <v>3.1873220888481976E-2</v>
      </c>
      <c r="AZ206">
        <f t="shared" si="182"/>
        <v>5.929016077148002E-2</v>
      </c>
      <c r="BA206">
        <f t="shared" si="183"/>
        <v>7.3773546534974797</v>
      </c>
      <c r="BB206">
        <f t="shared" si="184"/>
        <v>14.006146334287781</v>
      </c>
      <c r="BC206">
        <f t="shared" si="185"/>
        <v>0.34779840186409272</v>
      </c>
      <c r="BD206">
        <f t="shared" si="186"/>
        <v>3.1505267025381087E-3</v>
      </c>
      <c r="BE206">
        <f t="shared" si="187"/>
        <v>1.2559234966125274</v>
      </c>
      <c r="BF206">
        <f t="shared" si="188"/>
        <v>3.6516251974338094</v>
      </c>
      <c r="BG206">
        <f t="shared" si="189"/>
        <v>8.2461003872846739</v>
      </c>
      <c r="BH206">
        <f t="shared" si="190"/>
        <v>1.1834773320754379E-2</v>
      </c>
      <c r="BI206">
        <f t="shared" si="191"/>
        <v>1.5699472092268101E-3</v>
      </c>
      <c r="BJ206">
        <f t="shared" si="192"/>
        <v>6.7483703872017369E-3</v>
      </c>
      <c r="BK206">
        <f t="shared" si="193"/>
        <v>1.8605346161242806</v>
      </c>
      <c r="BL206">
        <f t="shared" si="194"/>
        <v>1.72325158380881E-3</v>
      </c>
      <c r="BM206">
        <f t="shared" si="195"/>
        <v>3.6085798197484122E-2</v>
      </c>
      <c r="BN206">
        <f t="shared" si="196"/>
        <v>1.5983887683065144E-3</v>
      </c>
      <c r="BO206" s="34">
        <f t="shared" si="164"/>
        <v>254.32640510270656</v>
      </c>
      <c r="BP206">
        <f t="shared" si="165"/>
        <v>254326.40510270657</v>
      </c>
      <c r="BQ206">
        <f t="shared" si="163"/>
        <v>32.401184010084819</v>
      </c>
    </row>
    <row r="207" spans="1:69" x14ac:dyDescent="0.2">
      <c r="A207" t="s">
        <v>287</v>
      </c>
      <c r="B207" s="4">
        <v>0.12330000000000001</v>
      </c>
      <c r="C207" s="4">
        <v>20</v>
      </c>
      <c r="D207" s="1">
        <v>0.13091761200033281</v>
      </c>
      <c r="E207" s="1">
        <v>26.487418237880362</v>
      </c>
      <c r="F207" s="1">
        <v>26.642205213428173</v>
      </c>
      <c r="G207" s="1">
        <v>46.606754060817984</v>
      </c>
      <c r="H207" s="1">
        <v>54.606710305863999</v>
      </c>
      <c r="I207" s="1">
        <v>151.58357673250012</v>
      </c>
      <c r="J207" s="1">
        <v>83.112108559692459</v>
      </c>
      <c r="K207" s="1">
        <v>2.4483923119576905E-2</v>
      </c>
      <c r="L207" s="1">
        <v>2.3643364612950712</v>
      </c>
      <c r="M207" s="1">
        <v>0.13628472578212622</v>
      </c>
      <c r="N207" s="1">
        <v>151.50684682052884</v>
      </c>
      <c r="O207" s="1">
        <v>3.5852439995887071</v>
      </c>
      <c r="P207" s="1">
        <v>1.1617368303890567</v>
      </c>
      <c r="Q207" s="1">
        <v>185.39859082925648</v>
      </c>
      <c r="R207" s="1">
        <v>1296.3978193236806</v>
      </c>
      <c r="S207" s="1">
        <v>0.17214599910361258</v>
      </c>
      <c r="T207" s="1">
        <v>1.1480566509561108</v>
      </c>
      <c r="U207" s="1">
        <v>65.823603787011621</v>
      </c>
      <c r="V207" s="1">
        <v>97.23859020674098</v>
      </c>
      <c r="W207" s="1">
        <v>4.0081078132918098</v>
      </c>
      <c r="X207" s="1">
        <v>5.5457089698639238E-2</v>
      </c>
      <c r="Y207" s="1">
        <v>8.4065915836846763</v>
      </c>
      <c r="Z207" s="1">
        <v>26.635779886955664</v>
      </c>
      <c r="AA207" s="1">
        <v>50.587335016729853</v>
      </c>
      <c r="AB207" s="1">
        <v>0.14977962389392757</v>
      </c>
      <c r="AC207" s="1">
        <v>1.7235811130335295E-2</v>
      </c>
      <c r="AD207" s="1">
        <v>6.8416754262138793E-2</v>
      </c>
      <c r="AE207" s="1">
        <v>7.9681802654309042</v>
      </c>
      <c r="AF207" s="1">
        <v>3.3720779101312277E-2</v>
      </c>
      <c r="AG207" s="1">
        <v>0.36363853106073518</v>
      </c>
      <c r="AH207" s="1">
        <v>2.165229437216681E-2</v>
      </c>
      <c r="AJ207">
        <f t="shared" si="172"/>
        <v>19.615600936944215</v>
      </c>
      <c r="AK207">
        <f t="shared" si="173"/>
        <v>4286.4843634845447</v>
      </c>
      <c r="AL207">
        <f t="shared" si="174"/>
        <v>4316.7905495400137</v>
      </c>
      <c r="AM207">
        <f t="shared" si="175"/>
        <v>7555.3482538736844</v>
      </c>
      <c r="AN207">
        <f t="shared" si="176"/>
        <v>8838.9145911015839</v>
      </c>
      <c r="AO207">
        <f t="shared" si="177"/>
        <v>24561.520667536395</v>
      </c>
      <c r="AP207">
        <f t="shared" si="178"/>
        <v>13462.681988939363</v>
      </c>
      <c r="AQ207">
        <f t="shared" si="179"/>
        <v>3.9345082258409882</v>
      </c>
      <c r="AR207">
        <f t="shared" si="180"/>
        <v>0.40407648541909286</v>
      </c>
      <c r="AS207">
        <f t="shared" si="166"/>
        <v>3.3692613152967406E-2</v>
      </c>
      <c r="AT207">
        <f t="shared" si="167"/>
        <v>21.300851648604091</v>
      </c>
      <c r="AU207">
        <f t="shared" si="168"/>
        <v>0.57540294287685534</v>
      </c>
      <c r="AV207">
        <f t="shared" si="169"/>
        <v>-0.26002173888428637</v>
      </c>
      <c r="AW207">
        <f t="shared" si="170"/>
        <v>30.024321076575667</v>
      </c>
      <c r="AX207" s="10">
        <f t="shared" si="171"/>
        <v>207.1580949639675</v>
      </c>
      <c r="AY207">
        <f t="shared" si="181"/>
        <v>2.28403396831026E-2</v>
      </c>
      <c r="AZ207">
        <f t="shared" si="182"/>
        <v>6.5365560129242231E-2</v>
      </c>
      <c r="BA207">
        <f t="shared" si="183"/>
        <v>8.48618633498055</v>
      </c>
      <c r="BB207">
        <f t="shared" si="184"/>
        <v>15.153873573365097</v>
      </c>
      <c r="BC207">
        <f t="shared" si="185"/>
        <v>0.64521107939355016</v>
      </c>
      <c r="BD207">
        <f t="shared" si="186"/>
        <v>2.2945678467015743E-3</v>
      </c>
      <c r="BE207">
        <f t="shared" si="187"/>
        <v>1.3478337278439958</v>
      </c>
      <c r="BF207">
        <f t="shared" si="188"/>
        <v>4.2528137227925464</v>
      </c>
      <c r="BG207">
        <f t="shared" si="189"/>
        <v>8.193968748194969</v>
      </c>
      <c r="BH207">
        <f t="shared" si="190"/>
        <v>2.3025140367280605E-2</v>
      </c>
      <c r="BI207">
        <f t="shared" si="191"/>
        <v>-9.1308502939382505E-4</v>
      </c>
      <c r="BJ207">
        <f t="shared" si="192"/>
        <v>7.7074454132419852E-3</v>
      </c>
      <c r="BK207">
        <f t="shared" si="193"/>
        <v>1.2515397221017388</v>
      </c>
      <c r="BL207">
        <f t="shared" si="194"/>
        <v>2.622854446003174E-3</v>
      </c>
      <c r="BM207">
        <f t="shared" si="195"/>
        <v>5.0469417763031196E-2</v>
      </c>
      <c r="BN207">
        <f t="shared" si="196"/>
        <v>4.9100777733858565E-4</v>
      </c>
      <c r="BO207" s="34">
        <f t="shared" si="164"/>
        <v>207.1580949639675</v>
      </c>
      <c r="BP207">
        <f t="shared" si="165"/>
        <v>207158.09496396751</v>
      </c>
      <c r="BQ207">
        <f t="shared" si="163"/>
        <v>25.542593109057194</v>
      </c>
    </row>
    <row r="208" spans="1:69" x14ac:dyDescent="0.2">
      <c r="A208" t="s">
        <v>288</v>
      </c>
      <c r="B208" s="4">
        <v>0.12180000000000001</v>
      </c>
      <c r="C208" s="4">
        <v>20</v>
      </c>
      <c r="D208" s="1">
        <v>0.1254714663707906</v>
      </c>
      <c r="E208" s="1">
        <v>27.790419921536682</v>
      </c>
      <c r="F208" s="1">
        <v>26.305424870186631</v>
      </c>
      <c r="G208" s="1">
        <v>48.993000171854931</v>
      </c>
      <c r="H208" s="1">
        <v>53.498286765032674</v>
      </c>
      <c r="I208" s="1">
        <v>155.42125229044535</v>
      </c>
      <c r="J208" s="1">
        <v>78.166217329417876</v>
      </c>
      <c r="K208" s="1">
        <v>2.3711279915854339E-2</v>
      </c>
      <c r="L208" s="1">
        <v>1.3701270504653373</v>
      </c>
      <c r="M208" s="1">
        <v>-2.1995246342850192E-2</v>
      </c>
      <c r="N208" s="1">
        <v>193.51972870211412</v>
      </c>
      <c r="O208" s="1">
        <v>3.0221535843110492</v>
      </c>
      <c r="P208" s="1">
        <v>1.8332183668977045</v>
      </c>
      <c r="Q208" s="1">
        <v>169.65420890430337</v>
      </c>
      <c r="R208" s="1">
        <v>1358.9760505044933</v>
      </c>
      <c r="S208" s="1">
        <v>0.15075035422370059</v>
      </c>
      <c r="T208" s="1">
        <v>1.4376167326672562</v>
      </c>
      <c r="U208" s="1">
        <v>63.407364890232977</v>
      </c>
      <c r="V208" s="1">
        <v>94.41913964222303</v>
      </c>
      <c r="W208" s="1">
        <v>1.8288548434018286</v>
      </c>
      <c r="X208" s="1">
        <v>5.4763447764849711E-2</v>
      </c>
      <c r="Y208" s="1">
        <v>6.8635100340714015</v>
      </c>
      <c r="Z208" s="1">
        <v>24.832451994493336</v>
      </c>
      <c r="AA208" s="1">
        <v>50.031853008175382</v>
      </c>
      <c r="AB208" s="1">
        <v>0.18845562684422323</v>
      </c>
      <c r="AC208" s="1">
        <v>2.8814937848031054E-2</v>
      </c>
      <c r="AD208" s="1">
        <v>7.9740757880822785E-2</v>
      </c>
      <c r="AE208" s="1">
        <v>8.0116280375929314</v>
      </c>
      <c r="AF208" s="1">
        <v>2.5865733171054887E-2</v>
      </c>
      <c r="AG208" s="1">
        <v>0.39899049612527754</v>
      </c>
      <c r="AH208" s="1">
        <v>3.5920218741382834E-2</v>
      </c>
      <c r="AJ208">
        <f t="shared" si="172"/>
        <v>18.962895590594233</v>
      </c>
      <c r="AK208">
        <f t="shared" si="173"/>
        <v>4553.2311633068211</v>
      </c>
      <c r="AL208">
        <f t="shared" si="174"/>
        <v>4314.6524457590549</v>
      </c>
      <c r="AM208">
        <f t="shared" si="175"/>
        <v>8040.2246463330393</v>
      </c>
      <c r="AN208">
        <f t="shared" si="176"/>
        <v>8765.7610695090207</v>
      </c>
      <c r="AO208">
        <f t="shared" si="177"/>
        <v>25494.162639295089</v>
      </c>
      <c r="AP208">
        <f t="shared" si="178"/>
        <v>12816.345358216189</v>
      </c>
      <c r="AQ208">
        <f t="shared" si="179"/>
        <v>3.8560919554330257</v>
      </c>
      <c r="AR208">
        <f t="shared" si="180"/>
        <v>0.24580001999654744</v>
      </c>
      <c r="AS208">
        <f t="shared" si="166"/>
        <v>8.1174036064150558E-3</v>
      </c>
      <c r="AT208">
        <f t="shared" si="167"/>
        <v>28.461844383453126</v>
      </c>
      <c r="AU208">
        <f t="shared" si="168"/>
        <v>0.49002770567457399</v>
      </c>
      <c r="AV208">
        <f t="shared" si="169"/>
        <v>-0.15296428303989784</v>
      </c>
      <c r="AW208">
        <f t="shared" si="170"/>
        <v>27.808794336968127</v>
      </c>
      <c r="AX208" s="10">
        <f t="shared" si="171"/>
        <v>219.98487465249136</v>
      </c>
      <c r="AY208">
        <f t="shared" si="181"/>
        <v>1.9608382473959855E-2</v>
      </c>
      <c r="AZ208">
        <f t="shared" si="182"/>
        <v>0.11371736615893659</v>
      </c>
      <c r="BA208">
        <f t="shared" si="183"/>
        <v>8.1939408634444089</v>
      </c>
      <c r="BB208">
        <f t="shared" si="184"/>
        <v>14.877533664249238</v>
      </c>
      <c r="BC208">
        <f t="shared" si="185"/>
        <v>0.29531581848460681</v>
      </c>
      <c r="BD208">
        <f t="shared" si="186"/>
        <v>2.2089275601191601E-3</v>
      </c>
      <c r="BE208">
        <f t="shared" si="187"/>
        <v>1.1110531005820954</v>
      </c>
      <c r="BF208">
        <f t="shared" si="188"/>
        <v>4.0090753216015962</v>
      </c>
      <c r="BG208">
        <f t="shared" si="189"/>
        <v>8.2036675408977846</v>
      </c>
      <c r="BH208">
        <f t="shared" si="190"/>
        <v>2.9659440609947553E-2</v>
      </c>
      <c r="BI208">
        <f t="shared" si="191"/>
        <v>9.7700451748486492E-4</v>
      </c>
      <c r="BJ208">
        <f t="shared" si="192"/>
        <v>9.6618069936487399E-3</v>
      </c>
      <c r="BK208">
        <f t="shared" si="193"/>
        <v>1.2740870540097284</v>
      </c>
      <c r="BL208">
        <f t="shared" si="194"/>
        <v>1.3653286911908336E-3</v>
      </c>
      <c r="BM208">
        <f t="shared" si="195"/>
        <v>5.6895882688609144E-2</v>
      </c>
      <c r="BN208">
        <f t="shared" si="196"/>
        <v>2.8398993951573733E-3</v>
      </c>
      <c r="BO208" s="34">
        <f t="shared" si="164"/>
        <v>219.98487465249136</v>
      </c>
      <c r="BP208">
        <f t="shared" si="165"/>
        <v>219984.87465249136</v>
      </c>
      <c r="BQ208">
        <f t="shared" si="163"/>
        <v>26.794157732673447</v>
      </c>
    </row>
    <row r="209" spans="1:69" x14ac:dyDescent="0.2">
      <c r="A209" t="s">
        <v>289</v>
      </c>
      <c r="B209" s="4">
        <v>0.1216</v>
      </c>
      <c r="C209" s="4">
        <v>20</v>
      </c>
      <c r="D209" s="1">
        <v>0.1251527911693919</v>
      </c>
      <c r="E209" s="1">
        <v>53.522379303411356</v>
      </c>
      <c r="F209" s="1">
        <v>40.251409274123553</v>
      </c>
      <c r="G209" s="1">
        <v>52.68186063764341</v>
      </c>
      <c r="H209" s="1">
        <v>93.563487790766771</v>
      </c>
      <c r="I209" s="1">
        <v>236.51323928113598</v>
      </c>
      <c r="J209" s="1">
        <v>59.9166626223682</v>
      </c>
      <c r="K209" s="1">
        <v>2.3137051878741391E-2</v>
      </c>
      <c r="L209" s="1">
        <v>4.2699426210332971</v>
      </c>
      <c r="M209" s="1">
        <v>3.862355791732152E-2</v>
      </c>
      <c r="N209" s="1">
        <v>197.10246180671075</v>
      </c>
      <c r="O209" s="1">
        <v>2.7109720747292378</v>
      </c>
      <c r="P209" s="1">
        <v>1.911078346467453</v>
      </c>
      <c r="Q209" s="1">
        <v>232.66629825866906</v>
      </c>
      <c r="R209" s="1">
        <v>1311.1200388032423</v>
      </c>
      <c r="S209" s="1">
        <v>0.23339323934661088</v>
      </c>
      <c r="T209" s="1">
        <v>1.3423445253629533</v>
      </c>
      <c r="U209" s="1">
        <v>66.049275513586551</v>
      </c>
      <c r="V209" s="1">
        <v>105.99180352368643</v>
      </c>
      <c r="W209" s="1">
        <v>1.9953264330662268</v>
      </c>
      <c r="X209" s="1">
        <v>5.6226021045287573E-2</v>
      </c>
      <c r="Y209" s="1">
        <v>11.716406021656461</v>
      </c>
      <c r="Z209" s="1">
        <v>21.359452963515256</v>
      </c>
      <c r="AA209" s="1">
        <v>60.251359925710169</v>
      </c>
      <c r="AB209" s="1">
        <v>6.9439123123929983E-2</v>
      </c>
      <c r="AC209" s="1">
        <v>5.9901862124168773E-2</v>
      </c>
      <c r="AD209" s="1">
        <v>8.0152669115409678E-2</v>
      </c>
      <c r="AE209" s="1">
        <v>9.0831538913555701</v>
      </c>
      <c r="AF209" s="1">
        <v>3.6025285234820979E-2</v>
      </c>
      <c r="AG209" s="1">
        <v>0.25532056463403913</v>
      </c>
      <c r="AH209" s="1">
        <v>2.0546935447323354E-2</v>
      </c>
      <c r="AJ209">
        <f t="shared" si="172"/>
        <v>18.941670879164505</v>
      </c>
      <c r="AK209">
        <f t="shared" si="173"/>
        <v>8792.9501918442802</v>
      </c>
      <c r="AL209">
        <f t="shared" si="174"/>
        <v>6615.496348455521</v>
      </c>
      <c r="AM209">
        <f t="shared" si="175"/>
        <v>8660.1691713744567</v>
      </c>
      <c r="AN209">
        <f t="shared" si="176"/>
        <v>15369.849661026979</v>
      </c>
      <c r="AO209">
        <f t="shared" si="177"/>
        <v>38873.591688157518</v>
      </c>
      <c r="AP209">
        <f t="shared" si="178"/>
        <v>9835.8533757379791</v>
      </c>
      <c r="AQ209">
        <f t="shared" si="179"/>
        <v>3.7679888110977271</v>
      </c>
      <c r="AR209">
        <f t="shared" si="180"/>
        <v>0.72314764676758769</v>
      </c>
      <c r="AS209">
        <f t="shared" si="166"/>
        <v>1.8100952668295957E-2</v>
      </c>
      <c r="AT209">
        <f t="shared" si="167"/>
        <v>29.097921940760884</v>
      </c>
      <c r="AU209">
        <f t="shared" si="168"/>
        <v>0.43965250295663566</v>
      </c>
      <c r="AV209">
        <f t="shared" si="169"/>
        <v>-0.14040995133934692</v>
      </c>
      <c r="AW209">
        <f t="shared" si="170"/>
        <v>38.218362971464082</v>
      </c>
      <c r="AX209" s="10">
        <f t="shared" si="171"/>
        <v>212.47563732441142</v>
      </c>
      <c r="AY209">
        <f t="shared" si="181"/>
        <v>3.3233212892981215E-2</v>
      </c>
      <c r="AZ209">
        <f t="shared" si="182"/>
        <v>9.8234630362437653E-2</v>
      </c>
      <c r="BA209">
        <f t="shared" si="183"/>
        <v>8.6419425134424355</v>
      </c>
      <c r="BB209">
        <f t="shared" si="184"/>
        <v>16.805401956700869</v>
      </c>
      <c r="BC209">
        <f t="shared" si="185"/>
        <v>0.32318173095981151</v>
      </c>
      <c r="BD209">
        <f t="shared" si="186"/>
        <v>2.4531154805203198E-3</v>
      </c>
      <c r="BE209">
        <f t="shared" si="187"/>
        <v>1.9110541727187531</v>
      </c>
      <c r="BF209">
        <f t="shared" si="188"/>
        <v>3.4444522496012571</v>
      </c>
      <c r="BG209">
        <f t="shared" si="189"/>
        <v>9.8980003686845883</v>
      </c>
      <c r="BH209">
        <f t="shared" si="190"/>
        <v>1.0133139735902524E-2</v>
      </c>
      <c r="BI209">
        <f t="shared" si="191"/>
        <v>6.0915923992796951E-3</v>
      </c>
      <c r="BJ209">
        <f t="shared" si="192"/>
        <v>9.7454466818927173E-3</v>
      </c>
      <c r="BK209">
        <f t="shared" si="193"/>
        <v>1.4524203968226783</v>
      </c>
      <c r="BL209">
        <f t="shared" si="194"/>
        <v>3.0385532554470839E-3</v>
      </c>
      <c r="BM209">
        <f t="shared" si="195"/>
        <v>3.3359538500393304E-2</v>
      </c>
      <c r="BN209">
        <f t="shared" si="196"/>
        <v>3.160697405343626E-4</v>
      </c>
      <c r="BO209" s="34">
        <f t="shared" si="164"/>
        <v>212.47563732441142</v>
      </c>
      <c r="BP209">
        <f t="shared" si="165"/>
        <v>212475.63732441142</v>
      </c>
      <c r="BQ209">
        <f t="shared" si="163"/>
        <v>25.837037498648428</v>
      </c>
    </row>
    <row r="210" spans="1:69" x14ac:dyDescent="0.2">
      <c r="A210" t="s">
        <v>290</v>
      </c>
      <c r="B210" s="4">
        <v>0.1242</v>
      </c>
      <c r="C210" s="4">
        <v>20</v>
      </c>
      <c r="D210" s="1">
        <v>0.12748945257680758</v>
      </c>
      <c r="E210" s="1">
        <v>46.926527129065448</v>
      </c>
      <c r="F210" s="1">
        <v>39.426307114315243</v>
      </c>
      <c r="G210" s="1">
        <v>50.883490147710653</v>
      </c>
      <c r="H210" s="1">
        <v>87.111554291482648</v>
      </c>
      <c r="I210" s="1">
        <v>205.85370931830133</v>
      </c>
      <c r="J210" s="1">
        <v>68.906077063934774</v>
      </c>
      <c r="K210" s="1">
        <v>3.1507841978243488E-2</v>
      </c>
      <c r="L210" s="1">
        <v>4.6385370161980335</v>
      </c>
      <c r="M210" s="1">
        <v>-2.1968010363329269E-2</v>
      </c>
      <c r="N210" s="1">
        <v>214.89253107752558</v>
      </c>
      <c r="O210" s="1">
        <v>3.5439245920569626</v>
      </c>
      <c r="P210" s="1">
        <v>1.3488945924012037</v>
      </c>
      <c r="Q210" s="1">
        <v>284.73740486108449</v>
      </c>
      <c r="R210" s="1">
        <v>1670.9924342754341</v>
      </c>
      <c r="S210" s="1">
        <v>0.19469386958612711</v>
      </c>
      <c r="T210" s="1">
        <v>1.2970365943578486</v>
      </c>
      <c r="U210" s="1">
        <v>74.170443214992005</v>
      </c>
      <c r="V210" s="1">
        <v>99.384242560110863</v>
      </c>
      <c r="W210" s="1">
        <v>2.7435083484588283</v>
      </c>
      <c r="X210" s="1">
        <v>6.7558097426126562E-2</v>
      </c>
      <c r="Y210" s="1">
        <v>11.358701596754667</v>
      </c>
      <c r="Z210" s="1">
        <v>24.847777145170141</v>
      </c>
      <c r="AA210" s="1">
        <v>70.304702354783359</v>
      </c>
      <c r="AB210" s="1">
        <v>0.12327262687976365</v>
      </c>
      <c r="AC210" s="1">
        <v>6.567283794492948E-2</v>
      </c>
      <c r="AD210" s="1">
        <v>0.14135235443394692</v>
      </c>
      <c r="AE210" s="1">
        <v>10.023999558315252</v>
      </c>
      <c r="AF210" s="1">
        <v>3.9933242890347095E-2</v>
      </c>
      <c r="AG210" s="1">
        <v>0.41585194976466383</v>
      </c>
      <c r="AH210" s="1">
        <v>3.0447444986894164E-2</v>
      </c>
      <c r="AJ210">
        <f t="shared" si="172"/>
        <v>18.92142034665634</v>
      </c>
      <c r="AK210">
        <f t="shared" si="173"/>
        <v>7546.7447652282299</v>
      </c>
      <c r="AL210">
        <f t="shared" si="174"/>
        <v>6344.1410046378842</v>
      </c>
      <c r="AM210">
        <f t="shared" si="175"/>
        <v>8189.2847136914543</v>
      </c>
      <c r="AN210">
        <f t="shared" si="176"/>
        <v>14009.138879188391</v>
      </c>
      <c r="AO210">
        <f t="shared" si="177"/>
        <v>33122.690418866841</v>
      </c>
      <c r="AP210">
        <f t="shared" si="178"/>
        <v>11077.520606449838</v>
      </c>
      <c r="AQ210">
        <f t="shared" si="179"/>
        <v>5.0370631354229101</v>
      </c>
      <c r="AR210">
        <f t="shared" si="180"/>
        <v>0.76736426529978585</v>
      </c>
      <c r="AS210">
        <f t="shared" si="166"/>
        <v>7.9649313917211934E-3</v>
      </c>
      <c r="AT210">
        <f t="shared" si="167"/>
        <v>31.353532153082284</v>
      </c>
      <c r="AU210">
        <f t="shared" si="168"/>
        <v>0.56457966752078415</v>
      </c>
      <c r="AV210">
        <f t="shared" si="169"/>
        <v>-0.2279993974572429</v>
      </c>
      <c r="AW210">
        <f t="shared" si="170"/>
        <v>45.803341943464893</v>
      </c>
      <c r="AX210" s="10">
        <f t="shared" si="171"/>
        <v>265.97814338238538</v>
      </c>
      <c r="AY210">
        <f t="shared" si="181"/>
        <v>2.630572699337231E-2</v>
      </c>
      <c r="AZ210">
        <f t="shared" si="182"/>
        <v>8.888222570024415E-2</v>
      </c>
      <c r="BA210">
        <f t="shared" si="183"/>
        <v>9.7687887573487089</v>
      </c>
      <c r="BB210">
        <f t="shared" si="184"/>
        <v>15.389578572168391</v>
      </c>
      <c r="BC210">
        <f t="shared" si="185"/>
        <v>0.43689643150213453</v>
      </c>
      <c r="BD210">
        <f t="shared" si="186"/>
        <v>4.2265730277620817E-3</v>
      </c>
      <c r="BE210">
        <f t="shared" si="187"/>
        <v>1.8134468510834501</v>
      </c>
      <c r="BF210">
        <f t="shared" si="188"/>
        <v>3.9340730852223067</v>
      </c>
      <c r="BG210">
        <f t="shared" si="189"/>
        <v>11.309691573377695</v>
      </c>
      <c r="BH210">
        <f t="shared" si="190"/>
        <v>1.8589854001629793E-2</v>
      </c>
      <c r="BI210">
        <f t="shared" si="191"/>
        <v>6.8933748161644527E-3</v>
      </c>
      <c r="BJ210">
        <f t="shared" si="192"/>
        <v>1.9396457511182765E-2</v>
      </c>
      <c r="BK210">
        <f t="shared" si="193"/>
        <v>1.5735203992981588</v>
      </c>
      <c r="BL210">
        <f t="shared" si="194"/>
        <v>3.6042449997817044E-3</v>
      </c>
      <c r="BM210">
        <f t="shared" si="195"/>
        <v>5.8511655267796454E-2</v>
      </c>
      <c r="BN210">
        <f t="shared" si="196"/>
        <v>1.9037380937229845E-3</v>
      </c>
      <c r="BO210" s="34">
        <f t="shared" si="164"/>
        <v>265.97814338238538</v>
      </c>
      <c r="BP210">
        <f t="shared" si="165"/>
        <v>265978.14338238537</v>
      </c>
      <c r="BQ210">
        <f t="shared" si="163"/>
        <v>33.034485408092266</v>
      </c>
    </row>
    <row r="211" spans="1:69" x14ac:dyDescent="0.2">
      <c r="A211" t="s">
        <v>291</v>
      </c>
      <c r="B211" s="4">
        <v>0.1303</v>
      </c>
      <c r="C211" s="4">
        <v>20</v>
      </c>
      <c r="D211" s="1">
        <v>0.13792954962859347</v>
      </c>
      <c r="E211" s="1">
        <v>61.487510124685649</v>
      </c>
      <c r="F211" s="1">
        <v>41.581864452065645</v>
      </c>
      <c r="G211" s="1">
        <v>62.774355950621249</v>
      </c>
      <c r="H211" s="1">
        <v>91.748741076918449</v>
      </c>
      <c r="I211" s="1">
        <v>235.82925196022106</v>
      </c>
      <c r="J211" s="1">
        <v>73.872426841468553</v>
      </c>
      <c r="K211" s="1">
        <v>2.3511980603311184E-2</v>
      </c>
      <c r="L211" s="1">
        <v>4.786803190024731</v>
      </c>
      <c r="M211" s="1">
        <v>3.8757630422607922E-2</v>
      </c>
      <c r="N211" s="1">
        <v>159.09624565823108</v>
      </c>
      <c r="O211" s="1">
        <v>3.0466450030985652</v>
      </c>
      <c r="P211" s="1">
        <v>1.8980029295047687</v>
      </c>
      <c r="Q211" s="1">
        <v>254.55904339173506</v>
      </c>
      <c r="R211" s="1">
        <v>1340.5923237761685</v>
      </c>
      <c r="S211" s="1">
        <v>0.3540958902581231</v>
      </c>
      <c r="T211" s="1">
        <v>2.8054685456888491</v>
      </c>
      <c r="U211" s="1">
        <v>69.024712275469582</v>
      </c>
      <c r="V211" s="1">
        <v>97.251081144732808</v>
      </c>
      <c r="W211" s="1">
        <v>2.1715039006333674</v>
      </c>
      <c r="X211" s="1">
        <v>7.9800003430236716E-2</v>
      </c>
      <c r="Y211" s="1">
        <v>12.516700395482802</v>
      </c>
      <c r="Z211" s="1">
        <v>22.080340884578028</v>
      </c>
      <c r="AA211" s="1">
        <v>59.103446535697749</v>
      </c>
      <c r="AB211" s="1">
        <v>7.6624979163398527E-2</v>
      </c>
      <c r="AC211" s="1">
        <v>5.2442662063340688E-2</v>
      </c>
      <c r="AD211" s="1">
        <v>0.1141561505495764</v>
      </c>
      <c r="AE211" s="1">
        <v>7.0337382393113224</v>
      </c>
      <c r="AF211" s="1">
        <v>3.8110316765239634E-2</v>
      </c>
      <c r="AG211" s="1">
        <v>0.34219857774566381</v>
      </c>
      <c r="AH211" s="1">
        <v>2.2103624396313654E-2</v>
      </c>
      <c r="AJ211">
        <f t="shared" si="172"/>
        <v>19.638084022182923</v>
      </c>
      <c r="AK211">
        <f t="shared" si="173"/>
        <v>9428.4371431600175</v>
      </c>
      <c r="AL211">
        <f t="shared" si="174"/>
        <v>6378.0004568766944</v>
      </c>
      <c r="AM211">
        <f t="shared" si="175"/>
        <v>9631.0550844105201</v>
      </c>
      <c r="AN211">
        <f t="shared" si="176"/>
        <v>14065.071254826664</v>
      </c>
      <c r="AO211">
        <f t="shared" si="177"/>
        <v>36173.054511601353</v>
      </c>
      <c r="AP211">
        <f t="shared" si="178"/>
        <v>11321.220682054838</v>
      </c>
      <c r="AQ211">
        <f t="shared" si="179"/>
        <v>3.5739525243352226</v>
      </c>
      <c r="AR211">
        <f t="shared" si="180"/>
        <v>0.7541977377342084</v>
      </c>
      <c r="AS211">
        <f t="shared" si="166"/>
        <v>1.6912949305990146E-2</v>
      </c>
      <c r="AT211">
        <f t="shared" si="167"/>
        <v>21.321435034742361</v>
      </c>
      <c r="AU211">
        <f t="shared" si="168"/>
        <v>0.46182043689112384</v>
      </c>
      <c r="AV211">
        <f t="shared" si="169"/>
        <v>-0.13304189119047025</v>
      </c>
      <c r="AW211">
        <f t="shared" si="170"/>
        <v>39.026921258567548</v>
      </c>
      <c r="AX211" s="10">
        <f t="shared" si="171"/>
        <v>202.81261088339946</v>
      </c>
      <c r="AY211">
        <f t="shared" si="181"/>
        <v>4.9541148933359647E-2</v>
      </c>
      <c r="AZ211">
        <f t="shared" si="182"/>
        <v>0.31625334964382451</v>
      </c>
      <c r="BA211">
        <f t="shared" si="183"/>
        <v>8.521634266095635</v>
      </c>
      <c r="BB211">
        <f t="shared" si="184"/>
        <v>14.341691714165412</v>
      </c>
      <c r="BC211">
        <f t="shared" si="185"/>
        <v>0.32864503327748185</v>
      </c>
      <c r="BD211">
        <f t="shared" si="186"/>
        <v>5.9077397554125385E-3</v>
      </c>
      <c r="BE211">
        <f t="shared" si="187"/>
        <v>1.9062937442757268</v>
      </c>
      <c r="BF211">
        <f t="shared" si="188"/>
        <v>3.3251201225845608</v>
      </c>
      <c r="BG211">
        <f t="shared" si="189"/>
        <v>9.0609253801365881</v>
      </c>
      <c r="BH211">
        <f t="shared" si="190"/>
        <v>1.0559531179394611E-2</v>
      </c>
      <c r="BI211">
        <f t="shared" si="191"/>
        <v>4.5399357984332251E-3</v>
      </c>
      <c r="BJ211">
        <f t="shared" si="192"/>
        <v>1.4314013393718256E-2</v>
      </c>
      <c r="BK211">
        <f t="shared" si="193"/>
        <v>1.0408749594225077</v>
      </c>
      <c r="BL211">
        <f t="shared" si="194"/>
        <v>3.1557076475114232E-3</v>
      </c>
      <c r="BM211">
        <f t="shared" si="195"/>
        <v>4.4467230574676282E-2</v>
      </c>
      <c r="BN211">
        <f t="shared" si="196"/>
        <v>5.3390529108813883E-4</v>
      </c>
      <c r="BO211" s="34">
        <f t="shared" si="164"/>
        <v>202.81261088339946</v>
      </c>
      <c r="BP211">
        <f t="shared" si="165"/>
        <v>202812.61088339947</v>
      </c>
      <c r="BQ211">
        <f t="shared" si="163"/>
        <v>26.426483198106951</v>
      </c>
    </row>
    <row r="212" spans="1:69" x14ac:dyDescent="0.2">
      <c r="A212" t="s">
        <v>292</v>
      </c>
      <c r="B212" s="4">
        <v>0.125</v>
      </c>
      <c r="C212" s="4">
        <v>20</v>
      </c>
      <c r="D212" s="1">
        <v>0.12559007070956998</v>
      </c>
      <c r="E212" s="1">
        <v>56.25992741934482</v>
      </c>
      <c r="F212" s="1">
        <v>42.291589309825717</v>
      </c>
      <c r="G212" s="1">
        <v>44.112473705797107</v>
      </c>
      <c r="H212" s="1">
        <v>115.18209142370857</v>
      </c>
      <c r="I212" s="1">
        <v>213.65719247753739</v>
      </c>
      <c r="J212" s="1">
        <v>60.732528593313255</v>
      </c>
      <c r="K212" s="1">
        <v>4.2851399786767413E-2</v>
      </c>
      <c r="L212" s="1">
        <v>3.8136269003962369</v>
      </c>
      <c r="M212" s="1">
        <v>0.13130007088345078</v>
      </c>
      <c r="N212" s="1">
        <v>446.63612571899637</v>
      </c>
      <c r="O212" s="1">
        <v>3.7487328925654206</v>
      </c>
      <c r="P212" s="1">
        <v>2.0701728017054242</v>
      </c>
      <c r="Q212" s="1">
        <v>240.18729752305757</v>
      </c>
      <c r="R212" s="1">
        <v>2063.9985187379675</v>
      </c>
      <c r="S212" s="1">
        <v>0.42050544922518707</v>
      </c>
      <c r="T212" s="1">
        <v>1.8628679208624679</v>
      </c>
      <c r="U212" s="1">
        <v>70.424494730845154</v>
      </c>
      <c r="V212" s="1">
        <v>96.772930826750354</v>
      </c>
      <c r="W212" s="1">
        <v>1.8824954329445247</v>
      </c>
      <c r="X212" s="1">
        <v>6.9672077293386439E-2</v>
      </c>
      <c r="Y212" s="1">
        <v>12.133449831349607</v>
      </c>
      <c r="Z212" s="1">
        <v>23.697436781135131</v>
      </c>
      <c r="AA212" s="1">
        <v>67.517806563275755</v>
      </c>
      <c r="AB212" s="1">
        <v>0.13404582185512301</v>
      </c>
      <c r="AC212" s="1">
        <v>4.9564695461966901E-2</v>
      </c>
      <c r="AD212" s="1">
        <v>0.1226929143296184</v>
      </c>
      <c r="AE212" s="1">
        <v>18.204962166664934</v>
      </c>
      <c r="AF212" s="1">
        <v>3.7813829701632502E-2</v>
      </c>
      <c r="AG212" s="1">
        <v>0.42708283181625284</v>
      </c>
      <c r="AH212" s="1">
        <v>3.1721544074072704E-2</v>
      </c>
      <c r="AJ212">
        <f t="shared" si="172"/>
        <v>18.496422157679724</v>
      </c>
      <c r="AK212">
        <f t="shared" si="173"/>
        <v>8991.7896451754696</v>
      </c>
      <c r="AL212">
        <f t="shared" si="174"/>
        <v>6761.9836534898777</v>
      </c>
      <c r="AM212">
        <f t="shared" si="175"/>
        <v>7053.5106608176629</v>
      </c>
      <c r="AN212">
        <f t="shared" si="176"/>
        <v>18410.766331517734</v>
      </c>
      <c r="AO212">
        <f t="shared" si="177"/>
        <v>34159.262505663864</v>
      </c>
      <c r="AP212">
        <f t="shared" si="178"/>
        <v>9698.8567192691153</v>
      </c>
      <c r="AQ212">
        <f t="shared" si="179"/>
        <v>6.8197951807200319</v>
      </c>
      <c r="AR212">
        <f t="shared" si="180"/>
        <v>0.63046751547357971</v>
      </c>
      <c r="AS212">
        <f t="shared" si="166"/>
        <v>3.2436848830298987E-2</v>
      </c>
      <c r="AT212">
        <f t="shared" si="167"/>
        <v>68.231844689937887</v>
      </c>
      <c r="AU212">
        <f t="shared" si="168"/>
        <v>0.59373568573000435</v>
      </c>
      <c r="AV212">
        <f t="shared" si="169"/>
        <v>-0.1111356878248413</v>
      </c>
      <c r="AW212">
        <f t="shared" si="170"/>
        <v>38.382183380942415</v>
      </c>
      <c r="AX212" s="10">
        <f t="shared" si="171"/>
        <v>327.15685677874347</v>
      </c>
      <c r="AY212">
        <f t="shared" si="181"/>
        <v>6.226722308286433E-2</v>
      </c>
      <c r="AZ212">
        <f t="shared" si="182"/>
        <v>0.17884639169650168</v>
      </c>
      <c r="BA212">
        <f t="shared" si="183"/>
        <v>9.1069167518381811</v>
      </c>
      <c r="BB212">
        <f t="shared" si="184"/>
        <v>14.873275391968834</v>
      </c>
      <c r="BC212">
        <f t="shared" si="185"/>
        <v>0.29633822785823227</v>
      </c>
      <c r="BD212">
        <f t="shared" si="186"/>
        <v>4.5377597391459855E-3</v>
      </c>
      <c r="BE212">
        <f t="shared" si="187"/>
        <v>1.9258005087717063</v>
      </c>
      <c r="BF212">
        <f t="shared" si="188"/>
        <v>3.724840559231283</v>
      </c>
      <c r="BG212">
        <f t="shared" si="189"/>
        <v>10.791406220666861</v>
      </c>
      <c r="BH212">
        <f t="shared" si="190"/>
        <v>2.0194590132076862E-2</v>
      </c>
      <c r="BI212">
        <f t="shared" si="191"/>
        <v>4.2719544200669887E-3</v>
      </c>
      <c r="BJ212">
        <f t="shared" si="192"/>
        <v>1.6286809766418633E-2</v>
      </c>
      <c r="BK212">
        <f t="shared" si="193"/>
        <v>2.8724038860786001</v>
      </c>
      <c r="BL212">
        <f t="shared" si="194"/>
        <v>3.2420717215887666E-3</v>
      </c>
      <c r="BM212">
        <f t="shared" si="195"/>
        <v>5.9934121802336801E-2</v>
      </c>
      <c r="BN212">
        <f t="shared" si="196"/>
        <v>2.0954100238717238E-3</v>
      </c>
      <c r="BO212" s="34">
        <f t="shared" si="164"/>
        <v>327.15685677874347</v>
      </c>
      <c r="BP212">
        <f t="shared" si="165"/>
        <v>327156.8567787435</v>
      </c>
      <c r="BQ212">
        <f t="shared" si="163"/>
        <v>40.894607097342934</v>
      </c>
    </row>
    <row r="213" spans="1:69" x14ac:dyDescent="0.2">
      <c r="A213" t="s">
        <v>293</v>
      </c>
      <c r="B213" s="4">
        <v>0.12039999999999999</v>
      </c>
      <c r="C213" s="4">
        <v>20</v>
      </c>
      <c r="D213" s="1">
        <v>0.14195243746153649</v>
      </c>
      <c r="E213" s="1">
        <v>56.200392932906773</v>
      </c>
      <c r="F213" s="1">
        <v>41.65270305154646</v>
      </c>
      <c r="G213" s="1">
        <v>50.430869343767455</v>
      </c>
      <c r="H213" s="1">
        <v>90.430425215837616</v>
      </c>
      <c r="I213" s="1">
        <v>193.80409372399868</v>
      </c>
      <c r="J213" s="1">
        <v>76.893701728613806</v>
      </c>
      <c r="K213" s="1">
        <v>2.1744648867176402E-2</v>
      </c>
      <c r="L213" s="1">
        <v>4.6382202944367537</v>
      </c>
      <c r="M213" s="1">
        <v>-1.3307169766072374E-3</v>
      </c>
      <c r="N213" s="1">
        <v>161.50749689615748</v>
      </c>
      <c r="O213" s="1">
        <v>3.3644634612844424</v>
      </c>
      <c r="P213" s="1">
        <v>1.2478027575644537</v>
      </c>
      <c r="Q213" s="1">
        <v>252.89267879011828</v>
      </c>
      <c r="R213" s="1">
        <v>1287.7930012930185</v>
      </c>
      <c r="S213" s="1">
        <v>0.1907940370070583</v>
      </c>
      <c r="T213" s="1">
        <v>1.2942927402814921</v>
      </c>
      <c r="U213" s="1">
        <v>78.680712154229099</v>
      </c>
      <c r="V213" s="1">
        <v>103.39952730334056</v>
      </c>
      <c r="W213" s="1">
        <v>3.0253844889658472</v>
      </c>
      <c r="X213" s="1">
        <v>5.529151564686012E-2</v>
      </c>
      <c r="Y213" s="1">
        <v>10.237896270216998</v>
      </c>
      <c r="Z213" s="1">
        <v>27.790944844436616</v>
      </c>
      <c r="AA213" s="1">
        <v>74.802512938594134</v>
      </c>
      <c r="AB213" s="1">
        <v>-0.12535974617063608</v>
      </c>
      <c r="AC213" s="1">
        <v>8.5593268858477498E-2</v>
      </c>
      <c r="AD213" s="1">
        <v>0.12408628279937824</v>
      </c>
      <c r="AE213" s="1">
        <v>7.1185013102443335</v>
      </c>
      <c r="AF213" s="1">
        <v>4.2731566667407232E-2</v>
      </c>
      <c r="AG213" s="1">
        <v>0.51608294122309495</v>
      </c>
      <c r="AH213" s="1">
        <v>2.8265645539765492E-2</v>
      </c>
      <c r="AJ213">
        <f t="shared" si="172"/>
        <v>21.921097215525712</v>
      </c>
      <c r="AK213">
        <f t="shared" si="173"/>
        <v>9325.4403315462841</v>
      </c>
      <c r="AL213">
        <f t="shared" si="174"/>
        <v>6914.2045807362929</v>
      </c>
      <c r="AM213">
        <f t="shared" si="175"/>
        <v>8372.5643302459703</v>
      </c>
      <c r="AN213">
        <f t="shared" si="176"/>
        <v>15002.595243208454</v>
      </c>
      <c r="AO213">
        <f t="shared" si="177"/>
        <v>32166.493672235956</v>
      </c>
      <c r="AP213">
        <f t="shared" si="178"/>
        <v>12753.991300786134</v>
      </c>
      <c r="AQ213">
        <f t="shared" si="179"/>
        <v>3.5742473355330886</v>
      </c>
      <c r="AR213">
        <f t="shared" si="180"/>
        <v>0.79153079165288875</v>
      </c>
      <c r="AS213">
        <f t="shared" si="166"/>
        <v>1.1644438094569876E-2</v>
      </c>
      <c r="AT213">
        <f t="shared" si="167"/>
        <v>23.475149582935696</v>
      </c>
      <c r="AU213">
        <f t="shared" si="168"/>
        <v>0.55258780806171903</v>
      </c>
      <c r="AV213">
        <f t="shared" si="169"/>
        <v>-0.25198805532329382</v>
      </c>
      <c r="AW213">
        <f t="shared" si="170"/>
        <v>41.95914076377921</v>
      </c>
      <c r="AX213" s="10">
        <f t="shared" si="171"/>
        <v>210.71841153192651</v>
      </c>
      <c r="AY213">
        <f t="shared" si="181"/>
        <v>2.6488161470061999E-2</v>
      </c>
      <c r="AZ213">
        <f t="shared" si="182"/>
        <v>9.1231688957169391E-2</v>
      </c>
      <c r="BA213">
        <f t="shared" si="183"/>
        <v>10.826320119995444</v>
      </c>
      <c r="BB213">
        <f t="shared" si="184"/>
        <v>16.542286989434455</v>
      </c>
      <c r="BC213">
        <f t="shared" si="185"/>
        <v>0.4975088006869226</v>
      </c>
      <c r="BD213">
        <f t="shared" si="186"/>
        <v>2.3223316815840687E-3</v>
      </c>
      <c r="BE213">
        <f t="shared" si="187"/>
        <v>1.6845015977891289</v>
      </c>
      <c r="BF213">
        <f t="shared" si="188"/>
        <v>4.5471364715111298</v>
      </c>
      <c r="BG213">
        <f t="shared" si="189"/>
        <v>12.413786587123965</v>
      </c>
      <c r="BH213">
        <f t="shared" si="190"/>
        <v>-2.2124481677787168E-2</v>
      </c>
      <c r="BI213">
        <f t="shared" si="191"/>
        <v>1.0419981482048051E-2</v>
      </c>
      <c r="BJ213">
        <f t="shared" si="192"/>
        <v>1.7140519852138918E-2</v>
      </c>
      <c r="BK213">
        <f t="shared" si="193"/>
        <v>1.1405420982675496</v>
      </c>
      <c r="BL213">
        <f t="shared" si="194"/>
        <v>4.1828380773595557E-3</v>
      </c>
      <c r="BM213">
        <f t="shared" si="195"/>
        <v>7.7008034995257005E-2</v>
      </c>
      <c r="BN213">
        <f t="shared" si="196"/>
        <v>1.6013976935034986E-3</v>
      </c>
      <c r="BO213" s="34">
        <f t="shared" si="164"/>
        <v>210.71841153192651</v>
      </c>
      <c r="BP213">
        <f t="shared" si="165"/>
        <v>210718.41153192651</v>
      </c>
      <c r="BQ213">
        <f t="shared" si="163"/>
        <v>25.370496748443951</v>
      </c>
    </row>
    <row r="214" spans="1:69" x14ac:dyDescent="0.2">
      <c r="A214" t="s">
        <v>294</v>
      </c>
      <c r="B214" s="4">
        <v>0.129</v>
      </c>
      <c r="C214" s="4">
        <v>20</v>
      </c>
      <c r="D214" s="1">
        <v>0.14717061737646667</v>
      </c>
      <c r="E214" s="1">
        <v>56.325139377727965</v>
      </c>
      <c r="F214" s="1">
        <v>43.61778927021544</v>
      </c>
      <c r="G214" s="1">
        <v>58.888298080530966</v>
      </c>
      <c r="H214" s="1">
        <v>92.163102718010165</v>
      </c>
      <c r="I214" s="1">
        <v>223.39587060317831</v>
      </c>
      <c r="J214" s="1">
        <v>75.856163162065684</v>
      </c>
      <c r="K214" s="1">
        <v>2.5771883002094213E-2</v>
      </c>
      <c r="L214" s="1">
        <v>4.3300182666514164</v>
      </c>
      <c r="M214" s="1">
        <v>0.25547235755228542</v>
      </c>
      <c r="N214" s="1">
        <v>198.39797293196492</v>
      </c>
      <c r="O214" s="1">
        <v>2.7470310218042253</v>
      </c>
      <c r="P214" s="1">
        <v>0.9714612614238064</v>
      </c>
      <c r="Q214" s="1">
        <v>280.97669019133582</v>
      </c>
      <c r="R214" s="1">
        <v>1475.9932076959462</v>
      </c>
      <c r="S214" s="1">
        <v>0.2270339801376948</v>
      </c>
      <c r="T214" s="1">
        <v>1.2786379669536176</v>
      </c>
      <c r="U214" s="1">
        <v>72.003575847654304</v>
      </c>
      <c r="V214" s="1">
        <v>111.96032845492536</v>
      </c>
      <c r="W214" s="1">
        <v>1.6595801877594425</v>
      </c>
      <c r="X214" s="1">
        <v>5.0698816297873768E-2</v>
      </c>
      <c r="Y214" s="1">
        <v>9.8912536128125392</v>
      </c>
      <c r="Z214" s="1">
        <v>24.933006312422329</v>
      </c>
      <c r="AA214" s="1">
        <v>76.825997038522715</v>
      </c>
      <c r="AB214" s="1">
        <v>-0.1569286533684616</v>
      </c>
      <c r="AC214" s="1">
        <v>6.7341999724270005E-2</v>
      </c>
      <c r="AD214" s="1">
        <v>0.15542267111826419</v>
      </c>
      <c r="AE214" s="1">
        <v>9.0796266476964327</v>
      </c>
      <c r="AF214" s="1">
        <v>4.5094397447263873E-2</v>
      </c>
      <c r="AG214" s="1">
        <v>0.47566278649553018</v>
      </c>
      <c r="AH214" s="1">
        <v>3.6157062441418968E-2</v>
      </c>
      <c r="AJ214">
        <f t="shared" si="172"/>
        <v>21.2687108763403</v>
      </c>
      <c r="AK214">
        <f t="shared" si="173"/>
        <v>8723.0848435240041</v>
      </c>
      <c r="AL214">
        <f t="shared" si="174"/>
        <v>6757.9221387134039</v>
      </c>
      <c r="AM214">
        <f t="shared" si="175"/>
        <v>9125.6226364099603</v>
      </c>
      <c r="AN214">
        <f t="shared" si="176"/>
        <v>14271.054397874021</v>
      </c>
      <c r="AO214">
        <f t="shared" si="177"/>
        <v>34609.933145122486</v>
      </c>
      <c r="AP214">
        <f t="shared" si="178"/>
        <v>11742.866521578977</v>
      </c>
      <c r="AQ214">
        <f t="shared" si="179"/>
        <v>3.9603415650894571</v>
      </c>
      <c r="AR214">
        <f t="shared" si="180"/>
        <v>0.69097881208760503</v>
      </c>
      <c r="AS214">
        <f t="shared" si="166"/>
        <v>5.0682572381116793E-2</v>
      </c>
      <c r="AT214">
        <f t="shared" si="167"/>
        <v>27.629593259702375</v>
      </c>
      <c r="AU214">
        <f t="shared" si="168"/>
        <v>0.42002266124826848</v>
      </c>
      <c r="AV214">
        <f t="shared" si="169"/>
        <v>-0.27803249444757766</v>
      </c>
      <c r="AW214">
        <f t="shared" si="170"/>
        <v>43.515975007623005</v>
      </c>
      <c r="AX214" s="10">
        <f t="shared" si="171"/>
        <v>225.84884400389541</v>
      </c>
      <c r="AY214">
        <f t="shared" si="181"/>
        <v>3.0340879872931738E-2</v>
      </c>
      <c r="AZ214">
        <f t="shared" si="182"/>
        <v>8.272247972004422E-2</v>
      </c>
      <c r="BA214">
        <f t="shared" si="183"/>
        <v>9.0693505140771737</v>
      </c>
      <c r="BB214">
        <f t="shared" si="184"/>
        <v>16.766723849299257</v>
      </c>
      <c r="BC214">
        <f t="shared" si="185"/>
        <v>0.25258894246959224</v>
      </c>
      <c r="BD214">
        <f t="shared" si="186"/>
        <v>1.4554631587829054E-3</v>
      </c>
      <c r="BE214">
        <f t="shared" si="187"/>
        <v>1.5184584436102477</v>
      </c>
      <c r="BF214">
        <f t="shared" si="188"/>
        <v>3.8009027948035214</v>
      </c>
      <c r="BG214">
        <f t="shared" si="189"/>
        <v>11.899919279754238</v>
      </c>
      <c r="BH214">
        <f t="shared" si="190"/>
        <v>-2.5543920449318486E-2</v>
      </c>
      <c r="BI214">
        <f t="shared" si="191"/>
        <v>6.89566192057702E-3</v>
      </c>
      <c r="BJ214">
        <f t="shared" si="192"/>
        <v>2.0856173306784843E-2</v>
      </c>
      <c r="BK214">
        <f t="shared" si="193"/>
        <v>1.3685563982981004</v>
      </c>
      <c r="BL214">
        <f t="shared" si="194"/>
        <v>4.2703125590017313E-3</v>
      </c>
      <c r="BM214">
        <f t="shared" si="195"/>
        <v>6.5607475340136792E-2</v>
      </c>
      <c r="BN214">
        <f t="shared" si="196"/>
        <v>2.7181133358983784E-3</v>
      </c>
      <c r="BO214" s="34">
        <f t="shared" si="164"/>
        <v>225.84884400389541</v>
      </c>
      <c r="BP214">
        <f t="shared" si="165"/>
        <v>225848.84400389541</v>
      </c>
      <c r="BQ214">
        <f t="shared" si="163"/>
        <v>29.134500876502507</v>
      </c>
    </row>
    <row r="215" spans="1:69" x14ac:dyDescent="0.2">
      <c r="A215" t="s">
        <v>295</v>
      </c>
      <c r="B215" s="4">
        <v>0.13669999999999999</v>
      </c>
      <c r="C215" s="4">
        <v>20</v>
      </c>
      <c r="D215" s="1">
        <v>0.15886994046553957</v>
      </c>
      <c r="E215" s="1">
        <v>27.177097530647444</v>
      </c>
      <c r="F215" s="1">
        <v>29.364192256257326</v>
      </c>
      <c r="G215" s="1">
        <v>48.124756948551436</v>
      </c>
      <c r="H215" s="1">
        <v>56.147787356552762</v>
      </c>
      <c r="I215" s="1">
        <v>154.11830140259443</v>
      </c>
      <c r="J215" s="1">
        <v>81.430512156599633</v>
      </c>
      <c r="K215" s="1">
        <v>2.434359286639852E-2</v>
      </c>
      <c r="L215" s="1">
        <v>1.506071016119028</v>
      </c>
      <c r="M215" s="1">
        <v>0.35764200758319964</v>
      </c>
      <c r="N215" s="1">
        <v>176.64688241906646</v>
      </c>
      <c r="O215" s="1">
        <v>2.2382282867727197</v>
      </c>
      <c r="P215" s="1">
        <v>0.70899751521622356</v>
      </c>
      <c r="Q215" s="1">
        <v>184.50972609445557</v>
      </c>
      <c r="R215" s="1">
        <v>1643.395139032629</v>
      </c>
      <c r="S215" s="1">
        <v>0.16654434354984896</v>
      </c>
      <c r="T215" s="1">
        <v>1.0652775218757953</v>
      </c>
      <c r="U215" s="1">
        <v>74.443025812416423</v>
      </c>
      <c r="V215" s="1">
        <v>126.26829264354159</v>
      </c>
      <c r="W215" s="1">
        <v>1.3603218242852153</v>
      </c>
      <c r="X215" s="1">
        <v>4.852532166217325E-2</v>
      </c>
      <c r="Y215" s="1">
        <v>5.8525575437169435</v>
      </c>
      <c r="Z215" s="1">
        <v>39.71593829696026</v>
      </c>
      <c r="AA215" s="1">
        <v>62.598767255917103</v>
      </c>
      <c r="AB215" s="1">
        <v>-0.1495423357947086</v>
      </c>
      <c r="AC215" s="1">
        <v>4.5139621596416657E-2</v>
      </c>
      <c r="AD215" s="1">
        <v>7.3142581198460926E-2</v>
      </c>
      <c r="AE215" s="1">
        <v>14.881652354590839</v>
      </c>
      <c r="AF215" s="1">
        <v>3.4950116203793957E-2</v>
      </c>
      <c r="AG215" s="1">
        <v>1.0104747751502829</v>
      </c>
      <c r="AH215" s="1">
        <v>4.6082687412017001E-2</v>
      </c>
      <c r="AJ215">
        <f t="shared" si="172"/>
        <v>21.782371359395444</v>
      </c>
      <c r="AK215">
        <f t="shared" si="173"/>
        <v>3967.2063487416685</v>
      </c>
      <c r="AL215">
        <f t="shared" si="174"/>
        <v>4291.8801434884181</v>
      </c>
      <c r="AM215">
        <f t="shared" si="175"/>
        <v>7036.8288036378526</v>
      </c>
      <c r="AN215">
        <f t="shared" si="176"/>
        <v>8197.9495983657689</v>
      </c>
      <c r="AO215">
        <f t="shared" si="177"/>
        <v>22524.725616014075</v>
      </c>
      <c r="AP215">
        <f t="shared" si="178"/>
        <v>11896.97703858352</v>
      </c>
      <c r="AQ215">
        <f t="shared" si="179"/>
        <v>3.5282974336695405</v>
      </c>
      <c r="AR215">
        <f t="shared" si="180"/>
        <v>0.23889774505232839</v>
      </c>
      <c r="AS215">
        <f t="shared" si="166"/>
        <v>6.2775748630448797E-2</v>
      </c>
      <c r="AT215">
        <f t="shared" si="167"/>
        <v>22.890970886932244</v>
      </c>
      <c r="AU215">
        <f t="shared" si="168"/>
        <v>0.32192295976881147</v>
      </c>
      <c r="AV215">
        <f t="shared" si="169"/>
        <v>-0.30077151944322733</v>
      </c>
      <c r="AW215">
        <f t="shared" si="170"/>
        <v>26.951144799164318</v>
      </c>
      <c r="AX215" s="10">
        <f t="shared" si="171"/>
        <v>237.61916242308826</v>
      </c>
      <c r="AY215">
        <f t="shared" si="181"/>
        <v>1.9781863729709425E-2</v>
      </c>
      <c r="AZ215">
        <f t="shared" si="182"/>
        <v>4.6847044493996036E-2</v>
      </c>
      <c r="BA215">
        <f t="shared" si="183"/>
        <v>8.9154002605062033</v>
      </c>
      <c r="BB215">
        <f t="shared" si="184"/>
        <v>17.915630287724426</v>
      </c>
      <c r="BC215">
        <f t="shared" si="185"/>
        <v>0.19457795398019642</v>
      </c>
      <c r="BD215">
        <f t="shared" si="186"/>
        <v>1.0554854043085915E-3</v>
      </c>
      <c r="BE215">
        <f t="shared" si="187"/>
        <v>0.8420425592085593</v>
      </c>
      <c r="BF215">
        <f t="shared" si="188"/>
        <v>5.7496349686935844</v>
      </c>
      <c r="BG215">
        <f t="shared" si="189"/>
        <v>9.148097962225199</v>
      </c>
      <c r="BH215">
        <f t="shared" si="190"/>
        <v>-2.3024428577081382E-2</v>
      </c>
      <c r="BI215">
        <f t="shared" si="191"/>
        <v>3.2589087432141088E-3</v>
      </c>
      <c r="BJ215">
        <f t="shared" si="192"/>
        <v>7.6433398550049703E-3</v>
      </c>
      <c r="BK215">
        <f t="shared" si="193"/>
        <v>2.1403386212022175</v>
      </c>
      <c r="BL215">
        <f t="shared" si="194"/>
        <v>2.5456085972335404E-3</v>
      </c>
      <c r="BM215">
        <f t="shared" si="195"/>
        <v>0.14015804017536726</v>
      </c>
      <c r="BN215">
        <f t="shared" si="196"/>
        <v>4.0171844897063025E-3</v>
      </c>
      <c r="BO215" s="34">
        <f t="shared" si="164"/>
        <v>237.61916242308826</v>
      </c>
      <c r="BP215">
        <f t="shared" si="165"/>
        <v>237619.16242308824</v>
      </c>
      <c r="BQ215">
        <f t="shared" si="163"/>
        <v>32.482539503236161</v>
      </c>
    </row>
    <row r="216" spans="1:69" x14ac:dyDescent="0.2">
      <c r="A216" t="s">
        <v>296</v>
      </c>
      <c r="B216" s="4">
        <v>0.12740000000000001</v>
      </c>
      <c r="C216" s="4">
        <v>20</v>
      </c>
      <c r="D216" s="1">
        <v>0.1497915600898283</v>
      </c>
      <c r="E216" s="1">
        <v>24.116244007216451</v>
      </c>
      <c r="F216" s="1">
        <v>27.742118058213904</v>
      </c>
      <c r="G216" s="1">
        <v>57.319990759648555</v>
      </c>
      <c r="H216" s="1">
        <v>49.163805144765348</v>
      </c>
      <c r="I216" s="1">
        <v>159.06592886745133</v>
      </c>
      <c r="J216" s="1">
        <v>98.472821126523243</v>
      </c>
      <c r="K216" s="1">
        <v>3.3208965092816935E-2</v>
      </c>
      <c r="L216" s="1">
        <v>1.7908476026269897</v>
      </c>
      <c r="M216" s="1">
        <v>5.6792890358387416E-2</v>
      </c>
      <c r="N216" s="1">
        <v>207.27611162235053</v>
      </c>
      <c r="O216" s="1">
        <v>3.3281130792507061</v>
      </c>
      <c r="P216" s="1">
        <v>0.83619321603478936</v>
      </c>
      <c r="Q216" s="1">
        <v>197.43575994422869</v>
      </c>
      <c r="R216" s="1">
        <v>1564.6920985934319</v>
      </c>
      <c r="S216" s="1">
        <v>0.22284636472302977</v>
      </c>
      <c r="T216" s="1">
        <v>1.4101637770866484</v>
      </c>
      <c r="U216" s="1">
        <v>76.694136751313295</v>
      </c>
      <c r="V216" s="1">
        <v>114.42661948910981</v>
      </c>
      <c r="W216" s="1">
        <v>2.1817334966945245</v>
      </c>
      <c r="X216" s="1">
        <v>5.3570433368703513E-2</v>
      </c>
      <c r="Y216" s="1">
        <v>7.4996955004050481</v>
      </c>
      <c r="Z216" s="1">
        <v>39.074716359283677</v>
      </c>
      <c r="AA216" s="1">
        <v>62.039854383063329</v>
      </c>
      <c r="AB216" s="1">
        <v>-0.17325306354232312</v>
      </c>
      <c r="AC216" s="1">
        <v>6.4284769476289805E-2</v>
      </c>
      <c r="AD216" s="1">
        <v>0.11069924649945187</v>
      </c>
      <c r="AE216" s="1">
        <v>16.068488927333881</v>
      </c>
      <c r="AF216" s="1">
        <v>4.8624031518579941E-2</v>
      </c>
      <c r="AG216" s="1">
        <v>0.97833802406111658</v>
      </c>
      <c r="AH216" s="1">
        <v>3.7387848145356041E-2</v>
      </c>
      <c r="AJ216">
        <f t="shared" si="172"/>
        <v>21.947272820369946</v>
      </c>
      <c r="AK216">
        <f t="shared" si="173"/>
        <v>3776.2954270358409</v>
      </c>
      <c r="AL216">
        <f t="shared" si="174"/>
        <v>4350.5379250706301</v>
      </c>
      <c r="AM216">
        <f t="shared" si="175"/>
        <v>8994.0280508574306</v>
      </c>
      <c r="AN216">
        <f t="shared" si="176"/>
        <v>7700.0005169611622</v>
      </c>
      <c r="AO216">
        <f t="shared" si="177"/>
        <v>24945.702833644122</v>
      </c>
      <c r="AP216">
        <f t="shared" si="178"/>
        <v>15440.83940795007</v>
      </c>
      <c r="AQ216">
        <f t="shared" si="179"/>
        <v>5.1775957905101597</v>
      </c>
      <c r="AR216">
        <f t="shared" si="180"/>
        <v>0.3010428059561423</v>
      </c>
      <c r="AS216">
        <f t="shared" si="166"/>
        <v>2.0129218942591096E-2</v>
      </c>
      <c r="AT216">
        <f t="shared" si="167"/>
        <v>29.370332058942843</v>
      </c>
      <c r="AU216">
        <f t="shared" si="168"/>
        <v>0.51651934419117929</v>
      </c>
      <c r="AV216">
        <f t="shared" si="169"/>
        <v>-0.30275944027879009</v>
      </c>
      <c r="AW216">
        <f t="shared" si="170"/>
        <v>30.94774074600647</v>
      </c>
      <c r="AX216" s="10">
        <f t="shared" si="171"/>
        <v>242.60972287639103</v>
      </c>
      <c r="AY216">
        <f t="shared" si="181"/>
        <v>3.0064530575470122E-2</v>
      </c>
      <c r="AZ216">
        <f t="shared" si="182"/>
        <v>0.10440907446268698</v>
      </c>
      <c r="BA216">
        <f t="shared" si="183"/>
        <v>9.9196030956761003</v>
      </c>
      <c r="BB216">
        <f t="shared" si="184"/>
        <v>17.364467796258186</v>
      </c>
      <c r="BC216">
        <f t="shared" si="185"/>
        <v>0.33773186622667994</v>
      </c>
      <c r="BD216">
        <f t="shared" si="186"/>
        <v>1.9245454387722893E-3</v>
      </c>
      <c r="BE216">
        <f t="shared" si="187"/>
        <v>1.1620877313781171</v>
      </c>
      <c r="BF216">
        <f t="shared" si="188"/>
        <v>6.0686865107290515</v>
      </c>
      <c r="BG216">
        <f t="shared" si="189"/>
        <v>9.7281533279364911</v>
      </c>
      <c r="BH216">
        <f t="shared" si="190"/>
        <v>-2.8427424972051137E-2</v>
      </c>
      <c r="BI216">
        <f t="shared" si="191"/>
        <v>6.5023216859876887E-3</v>
      </c>
      <c r="BJ216">
        <f t="shared" si="192"/>
        <v>1.4097157489788055E-2</v>
      </c>
      <c r="BK216">
        <f t="shared" si="193"/>
        <v>2.4828965539497951</v>
      </c>
      <c r="BL216">
        <f t="shared" si="194"/>
        <v>4.8780455379713074E-3</v>
      </c>
      <c r="BM216">
        <f t="shared" si="195"/>
        <v>0.14534434121027767</v>
      </c>
      <c r="BN216">
        <f t="shared" si="196"/>
        <v>2.9454657331996247E-3</v>
      </c>
      <c r="BO216" s="34">
        <f t="shared" si="164"/>
        <v>242.60972287639103</v>
      </c>
      <c r="BP216">
        <f t="shared" si="165"/>
        <v>242609.72287639102</v>
      </c>
      <c r="BQ216">
        <f t="shared" si="163"/>
        <v>30.908478694452221</v>
      </c>
    </row>
    <row r="217" spans="1:69" x14ac:dyDescent="0.2">
      <c r="A217" t="s">
        <v>297</v>
      </c>
      <c r="B217" s="4">
        <v>0.1221</v>
      </c>
      <c r="C217" s="4">
        <v>20</v>
      </c>
      <c r="D217" s="1">
        <v>0.14746478101766014</v>
      </c>
      <c r="E217" s="1">
        <v>23.498504664944448</v>
      </c>
      <c r="F217" s="1">
        <v>26.802471262562023</v>
      </c>
      <c r="G217" s="1">
        <v>44.081262232627374</v>
      </c>
      <c r="H217" s="1">
        <v>48.110623712619031</v>
      </c>
      <c r="I217" s="1">
        <v>152.29530022944019</v>
      </c>
      <c r="J217" s="1">
        <v>76.596877583294699</v>
      </c>
      <c r="K217" s="1">
        <v>2.4552491940034921E-2</v>
      </c>
      <c r="L217" s="1">
        <v>1.5851628045842623</v>
      </c>
      <c r="M217" s="1">
        <v>-1.9930232051023126E-2</v>
      </c>
      <c r="N217" s="1">
        <v>158.19953772633446</v>
      </c>
      <c r="O217" s="1">
        <v>2.3577848641432557</v>
      </c>
      <c r="P217" s="1">
        <v>0.74690449785520274</v>
      </c>
      <c r="Q217" s="1">
        <v>169.43478110449584</v>
      </c>
      <c r="R217" s="1">
        <v>1250.8555474641364</v>
      </c>
      <c r="S217" s="1">
        <v>0.19909379328827478</v>
      </c>
      <c r="T217" s="1">
        <v>1.3162802284491097</v>
      </c>
      <c r="U217" s="1">
        <v>76.488142577623492</v>
      </c>
      <c r="V217" s="1">
        <v>112.70820564273438</v>
      </c>
      <c r="W217" s="1">
        <v>1.9487663087918925</v>
      </c>
      <c r="X217" s="1">
        <v>5.0353358749218174E-2</v>
      </c>
      <c r="Y217" s="1">
        <v>7.1110602139492158</v>
      </c>
      <c r="Z217" s="1">
        <v>39.253786434704558</v>
      </c>
      <c r="AA217" s="1">
        <v>51.464008788579363</v>
      </c>
      <c r="AB217" s="1">
        <v>-0.19811905161657645</v>
      </c>
      <c r="AC217" s="1">
        <v>6.5326542916032543E-2</v>
      </c>
      <c r="AD217" s="1">
        <v>0.14366671805983641</v>
      </c>
      <c r="AE217" s="1">
        <v>12.968028715536947</v>
      </c>
      <c r="AF217" s="1">
        <v>4.9851095940344536E-2</v>
      </c>
      <c r="AG217" s="1">
        <v>0.81262157361150111</v>
      </c>
      <c r="AH217" s="1">
        <v>4.0363441114194716E-2</v>
      </c>
      <c r="AJ217">
        <f t="shared" si="172"/>
        <v>22.518812251202032</v>
      </c>
      <c r="AK217">
        <f t="shared" si="173"/>
        <v>3839.0274411050459</v>
      </c>
      <c r="AL217">
        <f t="shared" si="174"/>
        <v>4385.4676145860822</v>
      </c>
      <c r="AM217">
        <f t="shared" si="175"/>
        <v>7215.9263156331954</v>
      </c>
      <c r="AN217">
        <f t="shared" si="176"/>
        <v>7861.7234825382948</v>
      </c>
      <c r="AO217">
        <f t="shared" si="177"/>
        <v>24919.491959427018</v>
      </c>
      <c r="AP217">
        <f t="shared" si="178"/>
        <v>12527.797458708177</v>
      </c>
      <c r="AQ217">
        <f t="shared" si="179"/>
        <v>3.9844081953755461</v>
      </c>
      <c r="AR217">
        <f t="shared" si="180"/>
        <v>0.28041898049105635</v>
      </c>
      <c r="AS217">
        <f t="shared" si="166"/>
        <v>8.4357088050605669E-3</v>
      </c>
      <c r="AT217">
        <f t="shared" si="167"/>
        <v>22.606460494586383</v>
      </c>
      <c r="AU217">
        <f t="shared" si="168"/>
        <v>0.38000000121054256</v>
      </c>
      <c r="AV217">
        <f t="shared" si="169"/>
        <v>-0.3305268391081867</v>
      </c>
      <c r="AW217">
        <f t="shared" si="170"/>
        <v>27.704525751405143</v>
      </c>
      <c r="AX217" s="10">
        <f t="shared" si="171"/>
        <v>201.73421516680025</v>
      </c>
      <c r="AY217">
        <f t="shared" si="181"/>
        <v>2.7478867867483985E-2</v>
      </c>
      <c r="AZ217">
        <f t="shared" si="182"/>
        <v>9.3563023045008575E-2</v>
      </c>
      <c r="BA217">
        <f t="shared" si="183"/>
        <v>10.316441858438488</v>
      </c>
      <c r="BB217">
        <f t="shared" si="184"/>
        <v>17.836731534117813</v>
      </c>
      <c r="BC217">
        <f t="shared" si="185"/>
        <v>0.31423174446540858</v>
      </c>
      <c r="BD217">
        <f t="shared" si="186"/>
        <v>1.4811269165428576E-3</v>
      </c>
      <c r="BE217">
        <f t="shared" si="187"/>
        <v>1.1488720003968509</v>
      </c>
      <c r="BF217">
        <f t="shared" si="188"/>
        <v>6.3614419572096548</v>
      </c>
      <c r="BG217">
        <f t="shared" si="189"/>
        <v>8.4180984610108922</v>
      </c>
      <c r="BH217">
        <f t="shared" si="190"/>
        <v>-3.3734428361379049E-2</v>
      </c>
      <c r="BI217">
        <f t="shared" si="191"/>
        <v>6.9552109057304358E-3</v>
      </c>
      <c r="BJ217">
        <f t="shared" si="192"/>
        <v>2.010915065853144E-2</v>
      </c>
      <c r="BK217">
        <f t="shared" si="193"/>
        <v>2.0828158618940646</v>
      </c>
      <c r="BL217">
        <f t="shared" si="194"/>
        <v>5.2907804256579578E-3</v>
      </c>
      <c r="BM217">
        <f t="shared" si="195"/>
        <v>0.12450892761013159</v>
      </c>
      <c r="BN217">
        <f t="shared" si="196"/>
        <v>3.5607223078329706E-3</v>
      </c>
      <c r="BO217" s="34">
        <f t="shared" si="164"/>
        <v>201.73421516680025</v>
      </c>
      <c r="BP217">
        <f t="shared" si="165"/>
        <v>201734.21516680025</v>
      </c>
      <c r="BQ217">
        <f t="shared" si="163"/>
        <v>24.631747671866311</v>
      </c>
    </row>
    <row r="218" spans="1:69" x14ac:dyDescent="0.2">
      <c r="A218" t="s">
        <v>298</v>
      </c>
      <c r="B218" s="4">
        <v>0.1552</v>
      </c>
      <c r="C218" s="4">
        <v>20</v>
      </c>
      <c r="D218" s="1">
        <v>0.38656312354523309</v>
      </c>
      <c r="E218" s="1">
        <v>26.523321915320825</v>
      </c>
      <c r="F218" s="1">
        <v>25.190521392872157</v>
      </c>
      <c r="G218" s="1">
        <v>105.29891129173883</v>
      </c>
      <c r="H218" s="1">
        <v>44.124927216510919</v>
      </c>
      <c r="I218" s="1">
        <v>584.10534184461778</v>
      </c>
      <c r="J218" s="1">
        <v>194.0784096353174</v>
      </c>
      <c r="K218" s="1">
        <v>4.5774122173069094E-2</v>
      </c>
      <c r="L218" s="1">
        <v>5.3411181141996371</v>
      </c>
      <c r="M218" s="1">
        <v>0.20374118836494581</v>
      </c>
      <c r="N218" s="1">
        <v>55.245089431251373</v>
      </c>
      <c r="O218" s="1">
        <v>0.19327563306873172</v>
      </c>
      <c r="P218" s="1">
        <v>0.97392194405997079</v>
      </c>
      <c r="Q218" s="1">
        <v>117.3366960965393</v>
      </c>
      <c r="R218" s="1">
        <v>501.48970043830263</v>
      </c>
      <c r="S218" s="1">
        <v>9.2763833420217545E-2</v>
      </c>
      <c r="T218" s="1">
        <v>0.82756660747556354</v>
      </c>
      <c r="U218" s="1">
        <v>43.747091454355605</v>
      </c>
      <c r="V218" s="1">
        <v>219.95085491300412</v>
      </c>
      <c r="W218" s="1">
        <v>9.5428435422146671E-2</v>
      </c>
      <c r="X218" s="1">
        <v>0.10667253642482842</v>
      </c>
      <c r="Y218" s="1">
        <v>30.826617617142325</v>
      </c>
      <c r="Z218" s="1">
        <v>35.093827755749594</v>
      </c>
      <c r="AA218" s="1">
        <v>25.950207289737445</v>
      </c>
      <c r="AB218" s="1">
        <v>-0.33600068679215023</v>
      </c>
      <c r="AC218" s="1">
        <v>6.6638956874880959E-2</v>
      </c>
      <c r="AD218" s="1">
        <v>0.24930071778097276</v>
      </c>
      <c r="AE218" s="1">
        <v>2.8750154161180999</v>
      </c>
      <c r="AF218" s="1">
        <v>0.10163797973823073</v>
      </c>
      <c r="AG218" s="1">
        <v>0.18960485318611076</v>
      </c>
      <c r="AH218" s="1">
        <v>3.5213515656053782E-2</v>
      </c>
      <c r="AJ218">
        <f t="shared" si="172"/>
        <v>48.527795273345532</v>
      </c>
      <c r="AK218">
        <f t="shared" si="173"/>
        <v>3410.0618271034382</v>
      </c>
      <c r="AL218">
        <f t="shared" si="174"/>
        <v>3242.4394223399704</v>
      </c>
      <c r="AM218">
        <f t="shared" si="175"/>
        <v>13565.834950522179</v>
      </c>
      <c r="AN218">
        <f t="shared" si="176"/>
        <v>5671.407907833528</v>
      </c>
      <c r="AO218">
        <f t="shared" si="177"/>
        <v>75250.456189108198</v>
      </c>
      <c r="AP218">
        <f t="shared" si="178"/>
        <v>24995.326744514965</v>
      </c>
      <c r="AQ218">
        <f t="shared" si="179"/>
        <v>5.8693868899229225</v>
      </c>
      <c r="AR218">
        <f t="shared" si="180"/>
        <v>0.70462798782387548</v>
      </c>
      <c r="AS218">
        <f t="shared" si="166"/>
        <v>3.5460234880265937E-2</v>
      </c>
      <c r="AT218">
        <f t="shared" si="167"/>
        <v>4.5177826062328332</v>
      </c>
      <c r="AU218">
        <f t="shared" si="168"/>
        <v>2.0024584576783255E-2</v>
      </c>
      <c r="AV218">
        <f t="shared" si="169"/>
        <v>-0.23077949826684424</v>
      </c>
      <c r="AW218">
        <f t="shared" si="170"/>
        <v>15.082222255718015</v>
      </c>
      <c r="AX218" s="10">
        <f t="shared" si="171"/>
        <v>62.141950588593019</v>
      </c>
      <c r="AY218">
        <f t="shared" si="181"/>
        <v>7.9160474823366609E-3</v>
      </c>
      <c r="AZ218">
        <f t="shared" si="182"/>
        <v>1.062997870054525E-2</v>
      </c>
      <c r="BA218">
        <f t="shared" si="183"/>
        <v>3.8970137142395718</v>
      </c>
      <c r="BB218">
        <f t="shared" si="184"/>
        <v>27.852563825523063</v>
      </c>
      <c r="BC218">
        <f t="shared" si="185"/>
        <v>8.3823359009759825E-3</v>
      </c>
      <c r="BD218">
        <f t="shared" si="186"/>
        <v>8.4228682346784017E-3</v>
      </c>
      <c r="BE218">
        <f t="shared" si="187"/>
        <v>3.9599769285587478</v>
      </c>
      <c r="BF218">
        <f t="shared" si="188"/>
        <v>4.4686397512641722</v>
      </c>
      <c r="BG218">
        <f t="shared" si="189"/>
        <v>3.3348826811378314</v>
      </c>
      <c r="BH218">
        <f t="shared" si="190"/>
        <v>-4.4308030969303198E-2</v>
      </c>
      <c r="BI218">
        <f t="shared" si="191"/>
        <v>5.6409763580325687E-3</v>
      </c>
      <c r="BJ218">
        <f t="shared" si="192"/>
        <v>2.9433036661272012E-2</v>
      </c>
      <c r="BK218">
        <f t="shared" si="193"/>
        <v>0.33796102286654828</v>
      </c>
      <c r="BL218">
        <f t="shared" si="194"/>
        <v>1.0835966275325777E-2</v>
      </c>
      <c r="BM218">
        <f t="shared" si="195"/>
        <v>1.7668850854956557E-2</v>
      </c>
      <c r="BN218">
        <f t="shared" si="196"/>
        <v>2.1376654937086794E-3</v>
      </c>
      <c r="BO218" s="34">
        <f t="shared" si="164"/>
        <v>62.141950588593019</v>
      </c>
      <c r="BP218">
        <f t="shared" si="165"/>
        <v>62141.950588593019</v>
      </c>
      <c r="BQ218">
        <f t="shared" si="163"/>
        <v>9.6444307313496367</v>
      </c>
    </row>
    <row r="219" spans="1:69" x14ac:dyDescent="0.2">
      <c r="A219" t="s">
        <v>299</v>
      </c>
      <c r="B219" s="4">
        <v>0.14940000000000001</v>
      </c>
      <c r="C219" s="4">
        <v>20</v>
      </c>
      <c r="D219" s="1">
        <v>0.41662797475738583</v>
      </c>
      <c r="E219" s="1">
        <v>26.714441244143213</v>
      </c>
      <c r="F219" s="1">
        <v>24.647140380830063</v>
      </c>
      <c r="G219" s="1">
        <v>94.433041578676196</v>
      </c>
      <c r="H219" s="1">
        <v>52.76029523251254</v>
      </c>
      <c r="I219" s="1">
        <v>522.77415630189671</v>
      </c>
      <c r="J219" s="1">
        <v>199.1987188866525</v>
      </c>
      <c r="K219" s="1">
        <v>4.4871915301169484E-2</v>
      </c>
      <c r="L219" s="1">
        <v>8.2393382185466528</v>
      </c>
      <c r="M219" s="1">
        <v>3.9292539560450084E-2</v>
      </c>
      <c r="N219" s="1">
        <v>32.305564763374804</v>
      </c>
      <c r="O219" s="1">
        <v>0.24278155808349217</v>
      </c>
      <c r="P219" s="1">
        <v>0.58450337962159815</v>
      </c>
      <c r="Q219" s="1">
        <v>106.75419028255665</v>
      </c>
      <c r="R219" s="1">
        <v>581.79260385577913</v>
      </c>
      <c r="S219" s="1">
        <v>0.10411328119157889</v>
      </c>
      <c r="T219" s="1">
        <v>0.65997847970242074</v>
      </c>
      <c r="U219" s="1">
        <v>42.674046794033103</v>
      </c>
      <c r="V219" s="1">
        <v>222.72065952475018</v>
      </c>
      <c r="W219" s="1">
        <v>0.16774977114707418</v>
      </c>
      <c r="X219" s="1">
        <v>9.3223995113318123E-2</v>
      </c>
      <c r="Y219" s="1">
        <v>29.063415317490048</v>
      </c>
      <c r="Z219" s="1">
        <v>36.49531566076466</v>
      </c>
      <c r="AA219" s="1">
        <v>26.479586202862937</v>
      </c>
      <c r="AB219" s="1">
        <v>-0.34349153903579988</v>
      </c>
      <c r="AC219" s="1">
        <v>9.6757610258216289E-2</v>
      </c>
      <c r="AD219" s="1">
        <v>0.31743260937799</v>
      </c>
      <c r="AE219" s="1">
        <v>3.1169571408554106</v>
      </c>
      <c r="AF219" s="1">
        <v>9.3240770231789782E-2</v>
      </c>
      <c r="AG219" s="1">
        <v>0.18699329061510822</v>
      </c>
      <c r="AH219" s="1">
        <v>2.7461055042605431E-2</v>
      </c>
      <c r="AJ219">
        <f t="shared" si="172"/>
        <v>54.436484944218748</v>
      </c>
      <c r="AK219">
        <f t="shared" si="173"/>
        <v>3568.0320089886304</v>
      </c>
      <c r="AL219">
        <f t="shared" si="174"/>
        <v>3295.5754893328076</v>
      </c>
      <c r="AM219">
        <f t="shared" si="175"/>
        <v>12637.886144978509</v>
      </c>
      <c r="AN219">
        <f t="shared" si="176"/>
        <v>7047.5894753399998</v>
      </c>
      <c r="AO219">
        <f t="shared" si="177"/>
        <v>69961.493237584815</v>
      </c>
      <c r="AP219">
        <f t="shared" si="178"/>
        <v>26651.143880692267</v>
      </c>
      <c r="AQ219">
        <f t="shared" si="179"/>
        <v>5.9764706015933422</v>
      </c>
      <c r="AR219">
        <f t="shared" si="180"/>
        <v>1.119964295831364</v>
      </c>
      <c r="AS219">
        <f t="shared" si="166"/>
        <v>1.4822325818790894E-2</v>
      </c>
      <c r="AT219">
        <f t="shared" si="167"/>
        <v>1.6222849205475527</v>
      </c>
      <c r="AU219">
        <f t="shared" si="168"/>
        <v>2.7429277286559368E-2</v>
      </c>
      <c r="AV219">
        <f t="shared" si="169"/>
        <v>-0.29186980870001122</v>
      </c>
      <c r="AW219">
        <f t="shared" si="170"/>
        <v>14.2510761566786</v>
      </c>
      <c r="AX219" s="10">
        <f t="shared" si="171"/>
        <v>75.304476570944871</v>
      </c>
      <c r="AY219">
        <f t="shared" si="181"/>
        <v>9.7427009684462954E-3</v>
      </c>
      <c r="AZ219">
        <f t="shared" si="182"/>
        <v>-1.1392167745235831E-2</v>
      </c>
      <c r="BA219">
        <f t="shared" si="183"/>
        <v>3.9046561930624599</v>
      </c>
      <c r="BB219">
        <f t="shared" si="184"/>
        <v>29.304645233976576</v>
      </c>
      <c r="BC219">
        <f t="shared" si="185"/>
        <v>1.8389325611312065E-2</v>
      </c>
      <c r="BD219">
        <f t="shared" si="186"/>
        <v>6.94952023957083E-3</v>
      </c>
      <c r="BE219">
        <f t="shared" si="187"/>
        <v>3.8776731815212324</v>
      </c>
      <c r="BF219">
        <f t="shared" si="188"/>
        <v>4.829736596362121</v>
      </c>
      <c r="BG219">
        <f t="shared" si="189"/>
        <v>3.5352166691773852</v>
      </c>
      <c r="BH219">
        <f t="shared" si="190"/>
        <v>-4.7030946795909294E-2</v>
      </c>
      <c r="BI219">
        <f t="shared" si="191"/>
        <v>9.8919183295405697E-3</v>
      </c>
      <c r="BJ219">
        <f t="shared" si="192"/>
        <v>3.9696419824429459E-2</v>
      </c>
      <c r="BK219">
        <f t="shared" si="193"/>
        <v>0.38346978074721894</v>
      </c>
      <c r="BL219">
        <f t="shared" si="194"/>
        <v>1.0132515232943383E-2</v>
      </c>
      <c r="BM219">
        <f t="shared" si="195"/>
        <v>1.8005183408763101E-2</v>
      </c>
      <c r="BN219">
        <f t="shared" si="196"/>
        <v>1.1828411804191432E-3</v>
      </c>
      <c r="BO219" s="34">
        <f t="shared" si="164"/>
        <v>75.304476570944871</v>
      </c>
      <c r="BP219">
        <f t="shared" si="165"/>
        <v>75304.476570944869</v>
      </c>
      <c r="BQ219">
        <f t="shared" si="163"/>
        <v>11.250488799699164</v>
      </c>
    </row>
    <row r="220" spans="1:69" x14ac:dyDescent="0.2">
      <c r="A220" t="s">
        <v>300</v>
      </c>
      <c r="B220" s="4">
        <v>0.15690000000000001</v>
      </c>
      <c r="C220" s="4">
        <v>20</v>
      </c>
      <c r="D220" s="1">
        <v>0.43247179043018025</v>
      </c>
      <c r="E220" s="1">
        <v>27.665768292167431</v>
      </c>
      <c r="F220" s="1">
        <v>29.28985287700112</v>
      </c>
      <c r="G220" s="1">
        <v>109.36943117972214</v>
      </c>
      <c r="H220" s="1">
        <v>49.463568554114978</v>
      </c>
      <c r="I220" s="1">
        <v>593.52365810963681</v>
      </c>
      <c r="J220" s="1">
        <v>205.85765207936325</v>
      </c>
      <c r="K220" s="1">
        <v>4.7014185354249637E-2</v>
      </c>
      <c r="L220" s="1">
        <v>9.1290385313745208</v>
      </c>
      <c r="M220" s="1">
        <v>0.11217609278067546</v>
      </c>
      <c r="N220" s="1">
        <v>26.741243538828662</v>
      </c>
      <c r="O220" s="1">
        <v>0.20194481801344594</v>
      </c>
      <c r="P220" s="1">
        <v>0.76338351001252258</v>
      </c>
      <c r="Q220" s="1">
        <v>120.18518828202606</v>
      </c>
      <c r="R220" s="1">
        <v>576.11906938053187</v>
      </c>
      <c r="S220" s="1">
        <v>0.12259853565756072</v>
      </c>
      <c r="T220" s="1">
        <v>0.88646854573681644</v>
      </c>
      <c r="U220" s="1">
        <v>46.283044194295577</v>
      </c>
      <c r="V220" s="1">
        <v>241.9760585686638</v>
      </c>
      <c r="W220" s="1">
        <v>0.14243235566999615</v>
      </c>
      <c r="X220" s="1">
        <v>0.1113342693464961</v>
      </c>
      <c r="Y220" s="1">
        <v>40.428717381832826</v>
      </c>
      <c r="Z220" s="1">
        <v>40.406822664092367</v>
      </c>
      <c r="AA220" s="1">
        <v>26.342656520947365</v>
      </c>
      <c r="AB220" s="1">
        <v>-0.33478482173183594</v>
      </c>
      <c r="AC220" s="1">
        <v>0.11906610040058689</v>
      </c>
      <c r="AD220" s="1">
        <v>0.24614860889501028</v>
      </c>
      <c r="AE220" s="1">
        <v>3.8801777047293449</v>
      </c>
      <c r="AF220" s="1">
        <v>0.11137917976346928</v>
      </c>
      <c r="AG220" s="1">
        <v>0.18939337190374742</v>
      </c>
      <c r="AH220" s="1">
        <v>2.7634884989293965E-2</v>
      </c>
      <c r="AJ220">
        <f t="shared" si="172"/>
        <v>53.853965354507139</v>
      </c>
      <c r="AK220">
        <f t="shared" si="173"/>
        <v>3518.7413837054537</v>
      </c>
      <c r="AL220">
        <f t="shared" si="174"/>
        <v>3729.8484896733121</v>
      </c>
      <c r="AM220">
        <f t="shared" si="175"/>
        <v>13937.718177697312</v>
      </c>
      <c r="AN220">
        <f t="shared" si="176"/>
        <v>6290.4737670353397</v>
      </c>
      <c r="AO220">
        <f t="shared" si="177"/>
        <v>75635.673204907391</v>
      </c>
      <c r="AP220">
        <f t="shared" si="178"/>
        <v>26226.001017397317</v>
      </c>
      <c r="AQ220">
        <f t="shared" si="179"/>
        <v>5.9638630270213406</v>
      </c>
      <c r="AR220">
        <f t="shared" si="180"/>
        <v>1.1798385726817282</v>
      </c>
      <c r="AS220">
        <f t="shared" si="166"/>
        <v>2.3404248194594437E-2</v>
      </c>
      <c r="AT220">
        <f t="shared" si="167"/>
        <v>0.83545533867993327</v>
      </c>
      <c r="AU220">
        <f t="shared" si="168"/>
        <v>2.0912678299624253E-2</v>
      </c>
      <c r="AV220">
        <f t="shared" si="169"/>
        <v>-0.25511629580601147</v>
      </c>
      <c r="AW220">
        <f t="shared" si="170"/>
        <v>15.281904001256668</v>
      </c>
      <c r="AX220" s="10">
        <f t="shared" si="171"/>
        <v>70.981632314813382</v>
      </c>
      <c r="AY220">
        <f t="shared" si="181"/>
        <v>1.1633299005771276E-2</v>
      </c>
      <c r="AZ220">
        <f t="shared" si="182"/>
        <v>1.8023017587952075E-2</v>
      </c>
      <c r="BA220">
        <f t="shared" si="183"/>
        <v>4.1780470570349335</v>
      </c>
      <c r="BB220">
        <f t="shared" si="184"/>
        <v>30.358330011691351</v>
      </c>
      <c r="BC220">
        <f t="shared" si="185"/>
        <v>1.4283090737976175E-2</v>
      </c>
      <c r="BD220">
        <f t="shared" si="186"/>
        <v>8.925836892641436E-3</v>
      </c>
      <c r="BE220">
        <f t="shared" si="187"/>
        <v>5.1410478942391817</v>
      </c>
      <c r="BF220">
        <f t="shared" si="188"/>
        <v>5.0974683719761309</v>
      </c>
      <c r="BG220">
        <f t="shared" si="189"/>
        <v>3.3487748676659641</v>
      </c>
      <c r="BH220">
        <f t="shared" si="190"/>
        <v>-4.3672970715293628E-2</v>
      </c>
      <c r="BI220">
        <f t="shared" si="191"/>
        <v>1.2262730409692628E-2</v>
      </c>
      <c r="BJ220">
        <f t="shared" si="192"/>
        <v>2.8712333410517314E-2</v>
      </c>
      <c r="BK220">
        <f t="shared" si="193"/>
        <v>0.4624270014092618</v>
      </c>
      <c r="BL220">
        <f t="shared" si="194"/>
        <v>1.196026747250052E-2</v>
      </c>
      <c r="BM220">
        <f t="shared" si="195"/>
        <v>1.7450452689878847E-2</v>
      </c>
      <c r="BN220">
        <f t="shared" si="196"/>
        <v>1.1484580706717059E-3</v>
      </c>
      <c r="BO220" s="34">
        <f t="shared" si="164"/>
        <v>70.981632314813382</v>
      </c>
      <c r="BP220">
        <f t="shared" si="165"/>
        <v>70981.632314813382</v>
      </c>
      <c r="BQ220">
        <f t="shared" si="163"/>
        <v>11.137018110194219</v>
      </c>
    </row>
    <row r="221" spans="1:69" x14ac:dyDescent="0.2">
      <c r="A221" t="s">
        <v>301</v>
      </c>
      <c r="B221" s="4">
        <v>0.1578</v>
      </c>
      <c r="C221" s="4">
        <v>20</v>
      </c>
      <c r="D221" s="1">
        <v>0.43781639848638637</v>
      </c>
      <c r="E221" s="1">
        <v>27.615251477807789</v>
      </c>
      <c r="F221" s="1">
        <v>31.462930695342646</v>
      </c>
      <c r="G221" s="1">
        <v>104.7123599884297</v>
      </c>
      <c r="H221" s="1">
        <v>57.989013573302685</v>
      </c>
      <c r="I221" s="1">
        <v>591.76144585185864</v>
      </c>
      <c r="J221" s="1">
        <v>207.48563602415342</v>
      </c>
      <c r="K221" s="1">
        <v>4.6724749514853912E-2</v>
      </c>
      <c r="L221" s="1">
        <v>6.8444311925750307</v>
      </c>
      <c r="M221" s="1">
        <v>0.18691561787349284</v>
      </c>
      <c r="N221" s="1">
        <v>60.243489008484751</v>
      </c>
      <c r="O221" s="1">
        <v>0.24875432923416452</v>
      </c>
      <c r="P221" s="1">
        <v>0.73302881200550285</v>
      </c>
      <c r="Q221" s="1">
        <v>123.8172305863599</v>
      </c>
      <c r="R221" s="1">
        <v>725.25481989426646</v>
      </c>
      <c r="S221" s="1">
        <v>0.11550915044079248</v>
      </c>
      <c r="T221" s="1">
        <v>1.356007484444459</v>
      </c>
      <c r="U221" s="1">
        <v>49.867341559809439</v>
      </c>
      <c r="V221" s="1">
        <v>276.36072136358717</v>
      </c>
      <c r="W221" s="1">
        <v>0.12477383926125471</v>
      </c>
      <c r="X221" s="1">
        <v>9.1345384773925939E-2</v>
      </c>
      <c r="Y221" s="1">
        <v>33.919142340337267</v>
      </c>
      <c r="Z221" s="1">
        <v>41.407911147553634</v>
      </c>
      <c r="AA221" s="1">
        <v>24.569633257993051</v>
      </c>
      <c r="AB221" s="1">
        <v>-0.35627427434524106</v>
      </c>
      <c r="AC221" s="1">
        <v>0.1054219908067392</v>
      </c>
      <c r="AD221" s="1">
        <v>0.40571823889031472</v>
      </c>
      <c r="AE221" s="1">
        <v>3.7339103312724689</v>
      </c>
      <c r="AF221" s="1">
        <v>9.7663631506436671E-2</v>
      </c>
      <c r="AG221" s="1">
        <v>0.34224285528313048</v>
      </c>
      <c r="AH221" s="1">
        <v>2.4958062923076625E-2</v>
      </c>
      <c r="AJ221">
        <f t="shared" si="172"/>
        <v>54.224203582042414</v>
      </c>
      <c r="AK221">
        <f t="shared" si="173"/>
        <v>3492.2698784296131</v>
      </c>
      <c r="AL221">
        <f t="shared" si="174"/>
        <v>3983.9973662647221</v>
      </c>
      <c r="AM221">
        <f t="shared" si="175"/>
        <v>13267.975654340047</v>
      </c>
      <c r="AN221">
        <f t="shared" si="176"/>
        <v>7335.1345654727438</v>
      </c>
      <c r="AO221">
        <f t="shared" si="177"/>
        <v>74980.943477150882</v>
      </c>
      <c r="AP221">
        <f t="shared" si="178"/>
        <v>26282.758165560474</v>
      </c>
      <c r="AQ221">
        <f t="shared" si="179"/>
        <v>5.8931647157904568</v>
      </c>
      <c r="AR221">
        <f t="shared" si="180"/>
        <v>0.88355212470071831</v>
      </c>
      <c r="AS221">
        <f t="shared" si="166"/>
        <v>3.2743454015134447E-2</v>
      </c>
      <c r="AT221">
        <f t="shared" si="167"/>
        <v>5.0768558430418471</v>
      </c>
      <c r="AU221">
        <f t="shared" si="168"/>
        <v>2.672616888229035E-2</v>
      </c>
      <c r="AV221">
        <f t="shared" si="169"/>
        <v>-0.25750849665464887</v>
      </c>
      <c r="AW221">
        <f t="shared" si="170"/>
        <v>15.655079745778508</v>
      </c>
      <c r="AX221" s="10">
        <f t="shared" si="171"/>
        <v>89.478663627813134</v>
      </c>
      <c r="AY221">
        <f t="shared" si="181"/>
        <v>1.0668421480799422E-2</v>
      </c>
      <c r="AZ221">
        <f t="shared" si="182"/>
        <v>7.7430863331448246E-2</v>
      </c>
      <c r="BA221">
        <f t="shared" si="183"/>
        <v>4.6085014610840203</v>
      </c>
      <c r="BB221">
        <f t="shared" si="184"/>
        <v>34.543189066748042</v>
      </c>
      <c r="BC221">
        <f t="shared" si="185"/>
        <v>1.1963539978540137E-2</v>
      </c>
      <c r="BD221">
        <f t="shared" si="186"/>
        <v>6.3414836312042982E-3</v>
      </c>
      <c r="BE221">
        <f t="shared" si="187"/>
        <v>4.2866851316617032</v>
      </c>
      <c r="BF221">
        <f t="shared" si="188"/>
        <v>5.195276028087962</v>
      </c>
      <c r="BG221">
        <f t="shared" si="189"/>
        <v>3.1049576139271458</v>
      </c>
      <c r="BH221">
        <f t="shared" si="190"/>
        <v>-4.6147516840923157E-2</v>
      </c>
      <c r="BI221">
        <f t="shared" si="191"/>
        <v>1.0463499425879718E-2</v>
      </c>
      <c r="BJ221">
        <f t="shared" si="192"/>
        <v>4.8772862560305802E-2</v>
      </c>
      <c r="BK221">
        <f t="shared" si="193"/>
        <v>0.44125126141936422</v>
      </c>
      <c r="BL221">
        <f t="shared" si="194"/>
        <v>1.0153707232539159E-2</v>
      </c>
      <c r="BM221">
        <f t="shared" si="195"/>
        <v>3.6723483489414788E-2</v>
      </c>
      <c r="BN221">
        <f t="shared" si="196"/>
        <v>8.026402405832949E-4</v>
      </c>
      <c r="BO221" s="34">
        <f t="shared" si="164"/>
        <v>89.478663627813134</v>
      </c>
      <c r="BP221">
        <f t="shared" si="165"/>
        <v>89478.663627813134</v>
      </c>
      <c r="BQ221">
        <f t="shared" si="163"/>
        <v>14.119733120468913</v>
      </c>
    </row>
    <row r="222" spans="1:69" x14ac:dyDescent="0.2">
      <c r="A222" t="s">
        <v>302</v>
      </c>
      <c r="B222" s="4">
        <v>0.15060000000000001</v>
      </c>
      <c r="C222" s="4">
        <v>20</v>
      </c>
      <c r="D222" s="1">
        <v>0.44439945566835765</v>
      </c>
      <c r="E222" s="1">
        <v>27.548220978403304</v>
      </c>
      <c r="F222" s="1">
        <v>29.839612276696851</v>
      </c>
      <c r="G222" s="1">
        <v>106.23262129776032</v>
      </c>
      <c r="H222" s="1">
        <v>58.781974023001794</v>
      </c>
      <c r="I222" s="1">
        <v>589.43375876645905</v>
      </c>
      <c r="J222" s="1">
        <v>208.15596906305367</v>
      </c>
      <c r="K222" s="1">
        <v>4.6683407538275289E-2</v>
      </c>
      <c r="L222" s="1">
        <v>9.013363988741558</v>
      </c>
      <c r="M222" s="1">
        <v>0.15505260606967264</v>
      </c>
      <c r="N222" s="1">
        <v>56.011510136085036</v>
      </c>
      <c r="O222" s="1">
        <v>0.28992554296339118</v>
      </c>
      <c r="P222" s="1">
        <v>0.60469056763088391</v>
      </c>
      <c r="Q222" s="1">
        <v>108.65489209504204</v>
      </c>
      <c r="R222" s="1">
        <v>703.82989944770418</v>
      </c>
      <c r="S222" s="1">
        <v>9.839127284157162E-2</v>
      </c>
      <c r="T222" s="1">
        <v>1.2665519138070207</v>
      </c>
      <c r="U222" s="1">
        <v>92.448342439802673</v>
      </c>
      <c r="V222" s="1">
        <v>290.84232000063713</v>
      </c>
      <c r="W222" s="1">
        <v>0.20339797246005628</v>
      </c>
      <c r="X222" s="1">
        <v>0.10628788762472569</v>
      </c>
      <c r="Y222" s="1">
        <v>33.749519483627743</v>
      </c>
      <c r="Z222" s="1">
        <v>39.800936830600172</v>
      </c>
      <c r="AA222" s="1">
        <v>27.003338020500557</v>
      </c>
      <c r="AB222" s="1">
        <v>-0.35012539853885166</v>
      </c>
      <c r="AC222" s="1">
        <v>0.13607873600118658</v>
      </c>
      <c r="AD222" s="1">
        <v>0.35129605586164331</v>
      </c>
      <c r="AE222" s="1">
        <v>3.7967356224323132</v>
      </c>
      <c r="AF222" s="1">
        <v>9.4444830933836668E-2</v>
      </c>
      <c r="AG222" s="1">
        <v>3.3269794621452187</v>
      </c>
      <c r="AH222" s="1">
        <v>2.0787950361918533E-2</v>
      </c>
      <c r="AJ222">
        <f t="shared" si="172"/>
        <v>57.690839766837435</v>
      </c>
      <c r="AK222">
        <f t="shared" si="173"/>
        <v>3650.3291954057322</v>
      </c>
      <c r="AL222">
        <f t="shared" si="174"/>
        <v>3958.8872245926773</v>
      </c>
      <c r="AM222">
        <f t="shared" si="175"/>
        <v>14104.195115813223</v>
      </c>
      <c r="AN222">
        <f t="shared" si="176"/>
        <v>7791.1251223478157</v>
      </c>
      <c r="AO222">
        <f t="shared" si="177"/>
        <v>78256.56798795762</v>
      </c>
      <c r="AP222">
        <f t="shared" si="178"/>
        <v>27628.326024591286</v>
      </c>
      <c r="AQ222">
        <f t="shared" si="179"/>
        <v>6.1694193401073134</v>
      </c>
      <c r="AR222">
        <f t="shared" si="180"/>
        <v>1.2138325444960418</v>
      </c>
      <c r="AS222">
        <f t="shared" si="166"/>
        <v>3.0077402440317466E-2</v>
      </c>
      <c r="AT222">
        <f t="shared" si="167"/>
        <v>4.7575582641700462</v>
      </c>
      <c r="AU222">
        <f t="shared" si="168"/>
        <v>3.3471538673372846E-2</v>
      </c>
      <c r="AV222">
        <f t="shared" si="169"/>
        <v>-0.28686325139173952</v>
      </c>
      <c r="AW222">
        <f t="shared" si="170"/>
        <v>14.389939004365813</v>
      </c>
      <c r="AX222" s="10">
        <f t="shared" si="171"/>
        <v>90.911253064659135</v>
      </c>
      <c r="AY222">
        <f t="shared" si="181"/>
        <v>8.9051750178335397E-3</v>
      </c>
      <c r="AZ222">
        <f t="shared" si="182"/>
        <v>6.925284741669166E-2</v>
      </c>
      <c r="BA222">
        <f t="shared" si="183"/>
        <v>10.483675618585144</v>
      </c>
      <c r="BB222">
        <f t="shared" si="184"/>
        <v>38.11784334311978</v>
      </c>
      <c r="BC222">
        <f t="shared" si="185"/>
        <v>2.2976954001259393E-2</v>
      </c>
      <c r="BD222">
        <f t="shared" si="186"/>
        <v>8.6290582604251868E-3</v>
      </c>
      <c r="BE222">
        <f t="shared" si="187"/>
        <v>4.4690999777026965</v>
      </c>
      <c r="BF222">
        <f t="shared" si="188"/>
        <v>5.2302461546693957</v>
      </c>
      <c r="BG222">
        <f t="shared" si="189"/>
        <v>3.5766029663204097</v>
      </c>
      <c r="BH222">
        <f t="shared" si="190"/>
        <v>-4.7537188853717695E-2</v>
      </c>
      <c r="BI222">
        <f t="shared" si="191"/>
        <v>1.5035027312700976E-2</v>
      </c>
      <c r="BJ222">
        <f t="shared" si="192"/>
        <v>4.3877251337601772E-2</v>
      </c>
      <c r="BK222">
        <f t="shared" si="193"/>
        <v>0.47069027141548841</v>
      </c>
      <c r="BL222">
        <f t="shared" si="194"/>
        <v>1.0211679879433461E-2</v>
      </c>
      <c r="BM222">
        <f t="shared" si="195"/>
        <v>0.43485855134044765</v>
      </c>
      <c r="BN222">
        <f t="shared" si="196"/>
        <v>2.8721367025818102E-4</v>
      </c>
      <c r="BO222" s="34">
        <f t="shared" si="164"/>
        <v>90.911253064659135</v>
      </c>
      <c r="BP222">
        <f t="shared" si="165"/>
        <v>90911.253064659133</v>
      </c>
      <c r="BQ222">
        <f t="shared" si="163"/>
        <v>13.691234711537668</v>
      </c>
    </row>
    <row r="223" spans="1:69" x14ac:dyDescent="0.2">
      <c r="A223" t="s">
        <v>303</v>
      </c>
      <c r="B223" s="4">
        <v>0.14480000000000001</v>
      </c>
      <c r="C223" s="4">
        <v>20</v>
      </c>
      <c r="D223" s="1">
        <v>0.4508429003673316</v>
      </c>
      <c r="E223" s="1">
        <v>21.436474453056046</v>
      </c>
      <c r="F223" s="1">
        <v>25.037169406106702</v>
      </c>
      <c r="G223" s="1">
        <v>100.35300328883091</v>
      </c>
      <c r="H223" s="1">
        <v>58.552530503957428</v>
      </c>
      <c r="I223" s="1">
        <v>544.18730007175577</v>
      </c>
      <c r="J223" s="1">
        <v>210.16163734691577</v>
      </c>
      <c r="K223" s="1">
        <v>4.709187205290729E-2</v>
      </c>
      <c r="L223" s="1">
        <v>6.050754764122833</v>
      </c>
      <c r="M223" s="1">
        <v>-1.261956808603761E-2</v>
      </c>
      <c r="N223" s="1">
        <v>64.837879026676859</v>
      </c>
      <c r="O223" s="1">
        <v>0.19662512627648415</v>
      </c>
      <c r="P223" s="1">
        <v>0.44639861323790003</v>
      </c>
      <c r="Q223" s="1">
        <v>112.75668474136478</v>
      </c>
      <c r="R223" s="1">
        <v>726.66692538935661</v>
      </c>
      <c r="S223" s="1">
        <v>9.8309432763061005E-2</v>
      </c>
      <c r="T223" s="1">
        <v>0.9150545975360056</v>
      </c>
      <c r="U223" s="1">
        <v>38.369054433946104</v>
      </c>
      <c r="V223" s="1">
        <v>238.31033144587767</v>
      </c>
      <c r="W223" s="1">
        <v>6.5667153910577522E-2</v>
      </c>
      <c r="X223" s="1">
        <v>8.8853692241474616E-2</v>
      </c>
      <c r="Y223" s="1">
        <v>27.252881879471108</v>
      </c>
      <c r="Z223" s="1">
        <v>38.631200776454115</v>
      </c>
      <c r="AA223" s="1">
        <v>27.263664034103087</v>
      </c>
      <c r="AB223" s="1">
        <v>-0.36107664719797417</v>
      </c>
      <c r="AC223" s="1">
        <v>9.4231838065710713E-2</v>
      </c>
      <c r="AD223" s="1">
        <v>0.22991126501244336</v>
      </c>
      <c r="AE223" s="1">
        <v>2.9198405948304909</v>
      </c>
      <c r="AF223" s="1">
        <v>8.3307291030921021E-2</v>
      </c>
      <c r="AG223" s="1">
        <v>0.2436392511316669</v>
      </c>
      <c r="AH223" s="1">
        <v>1.6908875387991549E-2</v>
      </c>
      <c r="AJ223">
        <f t="shared" si="172"/>
        <v>60.89163924630661</v>
      </c>
      <c r="AK223">
        <f t="shared" si="173"/>
        <v>2952.3801541516441</v>
      </c>
      <c r="AL223">
        <f t="shared" si="174"/>
        <v>3454.1405981481648</v>
      </c>
      <c r="AM223">
        <f t="shared" si="175"/>
        <v>13857.040222809968</v>
      </c>
      <c r="AN223">
        <f t="shared" si="176"/>
        <v>8071.509482352858</v>
      </c>
      <c r="AO223">
        <f t="shared" si="177"/>
        <v>75141.643405333918</v>
      </c>
      <c r="AP223">
        <f t="shared" si="178"/>
        <v>29012.011498485423</v>
      </c>
      <c r="AQ223">
        <f t="shared" si="179"/>
        <v>6.4729547162486289</v>
      </c>
      <c r="AR223">
        <f t="shared" si="180"/>
        <v>0.85325273970116977</v>
      </c>
      <c r="AS223">
        <f t="shared" si="166"/>
        <v>8.123020196116059E-3</v>
      </c>
      <c r="AT223">
        <f t="shared" si="167"/>
        <v>6.1672351684795954</v>
      </c>
      <c r="AU223">
        <f t="shared" si="168"/>
        <v>2.1925451591656143E-2</v>
      </c>
      <c r="AV223">
        <f t="shared" si="169"/>
        <v>-0.3202171598581191</v>
      </c>
      <c r="AW223">
        <f t="shared" si="170"/>
        <v>15.532877534419512</v>
      </c>
      <c r="AX223" s="10">
        <f t="shared" si="171"/>
        <v>97.707011259466242</v>
      </c>
      <c r="AY223">
        <f t="shared" si="181"/>
        <v>9.2505701389193271E-3</v>
      </c>
      <c r="AZ223">
        <f t="shared" si="182"/>
        <v>2.3477434361418949E-2</v>
      </c>
      <c r="BA223">
        <f t="shared" si="183"/>
        <v>3.4340869339902729</v>
      </c>
      <c r="BB223">
        <f t="shared" si="184"/>
        <v>32.388863510902276</v>
      </c>
      <c r="BC223">
        <f t="shared" si="185"/>
        <v>4.8737078839785185E-3</v>
      </c>
      <c r="BD223">
        <f t="shared" si="186"/>
        <v>6.5666592980318491E-3</v>
      </c>
      <c r="BE223">
        <f t="shared" si="187"/>
        <v>3.7507852524785452</v>
      </c>
      <c r="BF223">
        <f t="shared" si="188"/>
        <v>5.2781792113970303</v>
      </c>
      <c r="BG223">
        <f t="shared" si="189"/>
        <v>3.7558213190601126</v>
      </c>
      <c r="BH223">
        <f t="shared" si="190"/>
        <v>-5.0953906177847619E-2</v>
      </c>
      <c r="BI223">
        <f t="shared" si="191"/>
        <v>9.8573007913207861E-3</v>
      </c>
      <c r="BJ223">
        <f t="shared" si="192"/>
        <v>2.8868910458969801E-2</v>
      </c>
      <c r="BK223">
        <f t="shared" si="193"/>
        <v>0.36842578952442062</v>
      </c>
      <c r="BL223">
        <f t="shared" si="194"/>
        <v>9.0823770150854008E-3</v>
      </c>
      <c r="BM223">
        <f t="shared" si="195"/>
        <v>2.6401198975140747E-2</v>
      </c>
      <c r="BN223">
        <f t="shared" si="196"/>
        <v>-2.3706575095067413E-4</v>
      </c>
      <c r="BO223" s="34">
        <f t="shared" si="164"/>
        <v>97.707011259466242</v>
      </c>
      <c r="BP223">
        <f t="shared" si="165"/>
        <v>97707.011259466235</v>
      </c>
      <c r="BQ223">
        <f t="shared" si="163"/>
        <v>14.147975230370712</v>
      </c>
    </row>
    <row r="224" spans="1:69" x14ac:dyDescent="0.2">
      <c r="A224" t="s">
        <v>304</v>
      </c>
      <c r="B224" s="4">
        <v>0.14269999999999999</v>
      </c>
      <c r="C224" s="4">
        <v>20</v>
      </c>
      <c r="D224" s="1">
        <v>0.38350291749216786</v>
      </c>
      <c r="E224" s="1">
        <v>25.428626163585164</v>
      </c>
      <c r="F224" s="1">
        <v>29.529543357530404</v>
      </c>
      <c r="G224" s="1">
        <v>98.993010555169192</v>
      </c>
      <c r="H224" s="1">
        <v>52.077006423702848</v>
      </c>
      <c r="I224" s="1">
        <v>554.75306376200081</v>
      </c>
      <c r="J224" s="1">
        <v>190.88447957235903</v>
      </c>
      <c r="K224" s="1">
        <v>4.2412964275498372E-2</v>
      </c>
      <c r="L224" s="1">
        <v>9.0192037839182966</v>
      </c>
      <c r="M224" s="1">
        <v>0.17030240969895499</v>
      </c>
      <c r="N224" s="1">
        <v>23.244292675506557</v>
      </c>
      <c r="O224" s="1">
        <v>0.24255033662313324</v>
      </c>
      <c r="P224" s="1">
        <v>0.66001554783288274</v>
      </c>
      <c r="Q224" s="1">
        <v>111.23018211218012</v>
      </c>
      <c r="R224" s="1">
        <v>606.9696389364866</v>
      </c>
      <c r="S224" s="1">
        <v>7.9681368893418161E-2</v>
      </c>
      <c r="T224" s="1">
        <v>2.8098169432658486</v>
      </c>
      <c r="U224" s="1">
        <v>41.314750000495224</v>
      </c>
      <c r="V224" s="1">
        <v>234.07045826447251</v>
      </c>
      <c r="W224" s="1">
        <v>0.12337339788074991</v>
      </c>
      <c r="X224" s="1">
        <v>8.5465993940754978E-2</v>
      </c>
      <c r="Y224" s="1">
        <v>31.639172602984022</v>
      </c>
      <c r="Z224" s="1">
        <v>37.133718606759068</v>
      </c>
      <c r="AA224" s="1">
        <v>24.974845736495666</v>
      </c>
      <c r="AB224" s="1">
        <v>-0.38195070672334419</v>
      </c>
      <c r="AC224" s="1">
        <v>8.3118522180003956E-2</v>
      </c>
      <c r="AD224" s="1">
        <v>0.33815489838672419</v>
      </c>
      <c r="AE224" s="1">
        <v>3.8788533271930627</v>
      </c>
      <c r="AF224" s="1">
        <v>8.3998815435444962E-2</v>
      </c>
      <c r="AG224" s="1">
        <v>0.29750316496104867</v>
      </c>
      <c r="AH224" s="1">
        <v>1.3903506465427569E-2</v>
      </c>
      <c r="AJ224">
        <f t="shared" si="172"/>
        <v>52.349752665465473</v>
      </c>
      <c r="AK224">
        <f t="shared" si="173"/>
        <v>3555.3446428292955</v>
      </c>
      <c r="AL224">
        <f t="shared" si="174"/>
        <v>4134.5973205348873</v>
      </c>
      <c r="AM224">
        <f t="shared" si="175"/>
        <v>13870.354376942183</v>
      </c>
      <c r="AN224">
        <f t="shared" si="176"/>
        <v>7282.7196316720556</v>
      </c>
      <c r="AO224">
        <f t="shared" si="177"/>
        <v>77728.277777836396</v>
      </c>
      <c r="AP224">
        <f t="shared" si="178"/>
        <v>26737.183668462192</v>
      </c>
      <c r="AQ224">
        <f t="shared" si="179"/>
        <v>5.9124434994017045</v>
      </c>
      <c r="AR224">
        <f t="shared" si="180"/>
        <v>1.2818498745945248</v>
      </c>
      <c r="AS224">
        <f t="shared" si="166"/>
        <v>3.3879837982462913E-2</v>
      </c>
      <c r="AT224">
        <f t="shared" si="167"/>
        <v>0.42847880429179708</v>
      </c>
      <c r="AU224">
        <f t="shared" si="168"/>
        <v>2.8684720374245215E-2</v>
      </c>
      <c r="AV224">
        <f t="shared" si="169"/>
        <v>-0.29499023164370008</v>
      </c>
      <c r="AW224">
        <f t="shared" si="170"/>
        <v>15.547516569027701</v>
      </c>
      <c r="AX224" s="10">
        <f t="shared" si="171"/>
        <v>82.368812202616084</v>
      </c>
      <c r="AY224">
        <f t="shared" si="181"/>
        <v>6.7759024437467558E-3</v>
      </c>
      <c r="AZ224">
        <f t="shared" si="182"/>
        <v>0.28938177582431901</v>
      </c>
      <c r="BA224">
        <f t="shared" si="183"/>
        <v>3.8974751182394813</v>
      </c>
      <c r="BB224">
        <f t="shared" si="184"/>
        <v>32.271268204278542</v>
      </c>
      <c r="BC224">
        <f t="shared" si="185"/>
        <v>1.3033200988111686E-2</v>
      </c>
      <c r="BD224">
        <f t="shared" si="186"/>
        <v>6.188495447376448E-3</v>
      </c>
      <c r="BE224">
        <f t="shared" si="187"/>
        <v>4.4207394465953165</v>
      </c>
      <c r="BF224">
        <f t="shared" si="188"/>
        <v>5.1459755179845068</v>
      </c>
      <c r="BG224">
        <f t="shared" si="189"/>
        <v>3.4903052631237279</v>
      </c>
      <c r="BH224">
        <f t="shared" si="190"/>
        <v>-5.4629339909318404E-2</v>
      </c>
      <c r="BI224">
        <f t="shared" si="191"/>
        <v>8.4447851217176913E-3</v>
      </c>
      <c r="BJ224">
        <f t="shared" si="192"/>
        <v>4.446454731565834E-2</v>
      </c>
      <c r="BK224">
        <f t="shared" si="193"/>
        <v>0.5082572457630522</v>
      </c>
      <c r="BL224">
        <f t="shared" si="194"/>
        <v>9.3129550096345149E-3</v>
      </c>
      <c r="BM224">
        <f t="shared" si="195"/>
        <v>3.4338976091016236E-2</v>
      </c>
      <c r="BN224">
        <f t="shared" si="196"/>
        <v>-6.6176944070733856E-4</v>
      </c>
      <c r="BO224" s="34">
        <f t="shared" si="164"/>
        <v>82.368812202616084</v>
      </c>
      <c r="BP224">
        <f t="shared" si="165"/>
        <v>82368.812202616085</v>
      </c>
      <c r="BQ224">
        <f t="shared" si="163"/>
        <v>11.754029501313315</v>
      </c>
    </row>
    <row r="225" spans="1:69" x14ac:dyDescent="0.2">
      <c r="A225" t="s">
        <v>305</v>
      </c>
      <c r="B225" s="4">
        <v>0.1537</v>
      </c>
      <c r="C225" s="4">
        <v>20</v>
      </c>
      <c r="D225" s="1">
        <v>0.45579905964714623</v>
      </c>
      <c r="E225" s="1">
        <v>20.739928601428563</v>
      </c>
      <c r="F225" s="1">
        <v>23.921646826169113</v>
      </c>
      <c r="G225" s="1">
        <v>79.294186300098275</v>
      </c>
      <c r="H225" s="1">
        <v>61.75834110460746</v>
      </c>
      <c r="I225" s="1">
        <v>533.33736310448955</v>
      </c>
      <c r="J225" s="1">
        <v>187.83240783713896</v>
      </c>
      <c r="K225" s="1">
        <v>4.3567234663221245E-2</v>
      </c>
      <c r="L225" s="1">
        <v>5.2495024774642314</v>
      </c>
      <c r="M225" s="1">
        <v>0.16482198910489484</v>
      </c>
      <c r="N225" s="1">
        <v>99.037529299964191</v>
      </c>
      <c r="O225" s="1">
        <v>0.22243999457185831</v>
      </c>
      <c r="P225" s="1">
        <v>0.66595201143715388</v>
      </c>
      <c r="Q225" s="1">
        <v>100.01267432637346</v>
      </c>
      <c r="R225" s="1">
        <v>838.58081526910928</v>
      </c>
      <c r="S225" s="1">
        <v>6.6795515884004966E-2</v>
      </c>
      <c r="T225" s="1">
        <v>0.7728217009392554</v>
      </c>
      <c r="U225" s="1">
        <v>36.337816592289954</v>
      </c>
      <c r="V225" s="1">
        <v>231.68691025983802</v>
      </c>
      <c r="W225" s="1">
        <v>2.5682391981598898E-2</v>
      </c>
      <c r="X225" s="1">
        <v>8.2839878735413625E-2</v>
      </c>
      <c r="Y225" s="1">
        <v>23.245616247455068</v>
      </c>
      <c r="Z225" s="1">
        <v>31.434671027500304</v>
      </c>
      <c r="AA225" s="1">
        <v>25.948718933890781</v>
      </c>
      <c r="AB225" s="1">
        <v>-0.37546730612156282</v>
      </c>
      <c r="AC225" s="1">
        <v>0.12873484738042976</v>
      </c>
      <c r="AD225" s="1">
        <v>0.22066599452144206</v>
      </c>
      <c r="AE225" s="1">
        <v>2.3904455888961618</v>
      </c>
      <c r="AF225" s="1">
        <v>5.9796695446737415E-2</v>
      </c>
      <c r="AG225" s="1">
        <v>0.30373134615226599</v>
      </c>
      <c r="AH225" s="1">
        <v>1.1222309099713923E-2</v>
      </c>
      <c r="AJ225">
        <f t="shared" si="172"/>
        <v>58.010621655572479</v>
      </c>
      <c r="AK225">
        <f t="shared" si="173"/>
        <v>2690.7854865882136</v>
      </c>
      <c r="AL225">
        <f t="shared" si="174"/>
        <v>3108.9727196688518</v>
      </c>
      <c r="AM225">
        <f t="shared" si="175"/>
        <v>10314.398727965068</v>
      </c>
      <c r="AN225">
        <f t="shared" si="176"/>
        <v>8021.2803191782323</v>
      </c>
      <c r="AO225">
        <f t="shared" si="177"/>
        <v>69378.732763480977</v>
      </c>
      <c r="AP225">
        <f t="shared" si="178"/>
        <v>24426.510571146089</v>
      </c>
      <c r="AQ225">
        <f t="shared" si="179"/>
        <v>5.6394996429348119</v>
      </c>
      <c r="AR225">
        <f t="shared" si="180"/>
        <v>0.69958328546231197</v>
      </c>
      <c r="AS225">
        <f t="shared" si="166"/>
        <v>3.0741993937646421E-2</v>
      </c>
      <c r="AT225">
        <f t="shared" si="167"/>
        <v>10.260303564486613</v>
      </c>
      <c r="AU225">
        <f t="shared" si="168"/>
        <v>2.4014982149507438E-2</v>
      </c>
      <c r="AV225">
        <f t="shared" si="169"/>
        <v>-0.27310589969727112</v>
      </c>
      <c r="AW225">
        <f t="shared" si="170"/>
        <v>12.97514937335146</v>
      </c>
      <c r="AX225" s="10">
        <f t="shared" si="171"/>
        <v>106.61192601148838</v>
      </c>
      <c r="AY225">
        <f t="shared" si="181"/>
        <v>4.6142109208483946E-3</v>
      </c>
      <c r="AZ225">
        <f t="shared" si="182"/>
        <v>3.6101142719483395E-3</v>
      </c>
      <c r="BA225">
        <f t="shared" si="183"/>
        <v>2.9709240807330417</v>
      </c>
      <c r="BB225">
        <f t="shared" si="184"/>
        <v>29.651522528678317</v>
      </c>
      <c r="BC225">
        <f t="shared" si="185"/>
        <v>-6.114660831456275E-4</v>
      </c>
      <c r="BD225">
        <f t="shared" si="186"/>
        <v>5.4038776592959794E-3</v>
      </c>
      <c r="BE225">
        <f t="shared" si="187"/>
        <v>3.0121560957616951</v>
      </c>
      <c r="BF225">
        <f t="shared" si="188"/>
        <v>4.0361077087261794</v>
      </c>
      <c r="BG225">
        <f t="shared" si="189"/>
        <v>3.3672350357557463</v>
      </c>
      <c r="BH225">
        <f t="shared" si="190"/>
        <v>-4.9875984339779494E-2</v>
      </c>
      <c r="BI225">
        <f t="shared" si="191"/>
        <v>1.3776170077278011E-2</v>
      </c>
      <c r="BJ225">
        <f t="shared" si="192"/>
        <v>2.5994227876635013E-2</v>
      </c>
      <c r="BK225">
        <f t="shared" si="193"/>
        <v>0.27820529736141525</v>
      </c>
      <c r="BL225">
        <f t="shared" si="194"/>
        <v>5.4971781398874039E-3</v>
      </c>
      <c r="BM225">
        <f t="shared" si="195"/>
        <v>3.2691838074250898E-2</v>
      </c>
      <c r="BN225">
        <f t="shared" si="196"/>
        <v>-9.6329503255179012E-4</v>
      </c>
      <c r="BO225" s="34">
        <f t="shared" si="164"/>
        <v>106.61192601148838</v>
      </c>
      <c r="BP225">
        <f t="shared" si="165"/>
        <v>106611.92601148838</v>
      </c>
      <c r="BQ225">
        <f t="shared" si="163"/>
        <v>16.386253027965765</v>
      </c>
    </row>
    <row r="226" spans="1:69" x14ac:dyDescent="0.2">
      <c r="A226" t="s">
        <v>306</v>
      </c>
      <c r="B226" s="4">
        <v>0.1618</v>
      </c>
      <c r="C226" s="4">
        <v>20</v>
      </c>
      <c r="D226" s="1">
        <v>0.48169386368592387</v>
      </c>
      <c r="E226" s="1">
        <v>19.642338758070341</v>
      </c>
      <c r="F226" s="1">
        <v>28.114307380258452</v>
      </c>
      <c r="G226" s="1">
        <v>99.589242938610482</v>
      </c>
      <c r="H226" s="1">
        <v>57.545783076826353</v>
      </c>
      <c r="I226" s="1">
        <v>583.41869288384225</v>
      </c>
      <c r="J226" s="1">
        <v>210.30387449738626</v>
      </c>
      <c r="K226" s="1">
        <v>4.5782614917834863E-2</v>
      </c>
      <c r="L226" s="1">
        <v>5.3203058599801158</v>
      </c>
      <c r="M226" s="1">
        <v>-8.7746129468643644E-2</v>
      </c>
      <c r="N226" s="1">
        <v>56.51429953696644</v>
      </c>
      <c r="O226" s="1">
        <v>0.20226412798056786</v>
      </c>
      <c r="P226" s="1">
        <v>0.78996973893855449</v>
      </c>
      <c r="Q226" s="1">
        <v>119.734266186102</v>
      </c>
      <c r="R226" s="1">
        <v>780.42096693917938</v>
      </c>
      <c r="S226" s="1">
        <v>7.2862627308700384E-2</v>
      </c>
      <c r="T226" s="1">
        <v>0.90613640883236113</v>
      </c>
      <c r="U226" s="1">
        <v>42.376940458800824</v>
      </c>
      <c r="V226" s="1">
        <v>254.67318493042018</v>
      </c>
      <c r="W226" s="1">
        <v>6.0123908723502748E-2</v>
      </c>
      <c r="X226" s="1">
        <v>9.6849714107075408E-2</v>
      </c>
      <c r="Y226" s="1">
        <v>27.980308728453529</v>
      </c>
      <c r="Z226" s="1">
        <v>35.724600495002811</v>
      </c>
      <c r="AA226" s="1">
        <v>25.866583448976364</v>
      </c>
      <c r="AB226" s="1">
        <v>-0.39159091353168285</v>
      </c>
      <c r="AC226" s="1">
        <v>9.1395674701212404E-2</v>
      </c>
      <c r="AD226" s="1">
        <v>0.33390570650714796</v>
      </c>
      <c r="AE226" s="1">
        <v>3.006050094435281</v>
      </c>
      <c r="AF226" s="1">
        <v>7.2005089050637794E-2</v>
      </c>
      <c r="AG226" s="1">
        <v>0.26347099855864764</v>
      </c>
      <c r="AH226" s="1">
        <v>7.528551296374337E-3</v>
      </c>
      <c r="AJ226">
        <f t="shared" si="172"/>
        <v>58.307346287002737</v>
      </c>
      <c r="AK226">
        <f t="shared" si="173"/>
        <v>2420.4074933340171</v>
      </c>
      <c r="AL226">
        <f t="shared" si="174"/>
        <v>3471.5841662230487</v>
      </c>
      <c r="AM226">
        <f t="shared" si="175"/>
        <v>12306.700971931243</v>
      </c>
      <c r="AN226">
        <f t="shared" si="176"/>
        <v>7099.0088040919181</v>
      </c>
      <c r="AO226">
        <f t="shared" si="177"/>
        <v>72096.031034203217</v>
      </c>
      <c r="AP226">
        <f t="shared" si="178"/>
        <v>25981.359752720022</v>
      </c>
      <c r="AQ226">
        <f t="shared" si="179"/>
        <v>5.631017924668436</v>
      </c>
      <c r="AR226">
        <f t="shared" si="180"/>
        <v>0.67331284688427095</v>
      </c>
      <c r="AS226">
        <f t="shared" si="166"/>
        <v>-2.0167979187547293E-3</v>
      </c>
      <c r="AT226">
        <f t="shared" si="167"/>
        <v>4.4903835760298954</v>
      </c>
      <c r="AU226">
        <f t="shared" si="168"/>
        <v>2.0318822154224252E-2</v>
      </c>
      <c r="AV226">
        <f t="shared" si="169"/>
        <v>-0.24410396930434217</v>
      </c>
      <c r="AW226">
        <f t="shared" si="170"/>
        <v>14.763364004194626</v>
      </c>
      <c r="AX226" s="10">
        <f t="shared" si="171"/>
        <v>94.085636967658658</v>
      </c>
      <c r="AY226">
        <f t="shared" si="181"/>
        <v>5.1331671633393482E-3</v>
      </c>
      <c r="AZ226">
        <f t="shared" si="182"/>
        <v>1.9908335732141992E-2</v>
      </c>
      <c r="BA226">
        <f t="shared" si="183"/>
        <v>3.5686867029597402</v>
      </c>
      <c r="BB226">
        <f t="shared" si="184"/>
        <v>31.008433288439438</v>
      </c>
      <c r="BC226">
        <f t="shared" si="185"/>
        <v>3.6764400362088623E-3</v>
      </c>
      <c r="BD226">
        <f t="shared" si="186"/>
        <v>6.8650970560384904E-3</v>
      </c>
      <c r="BE226">
        <f t="shared" si="187"/>
        <v>3.4466145954174396</v>
      </c>
      <c r="BF226">
        <f t="shared" si="188"/>
        <v>4.364328456002867</v>
      </c>
      <c r="BG226">
        <f t="shared" si="189"/>
        <v>3.1885124554843625</v>
      </c>
      <c r="BH226">
        <f t="shared" si="190"/>
        <v>-4.9372131898804135E-2</v>
      </c>
      <c r="BI226">
        <f t="shared" si="191"/>
        <v>8.471037622331791E-3</v>
      </c>
      <c r="BJ226">
        <f t="shared" si="192"/>
        <v>3.8690402128262795E-2</v>
      </c>
      <c r="BK226">
        <f t="shared" si="193"/>
        <v>0.34037233816583384</v>
      </c>
      <c r="BL226">
        <f t="shared" si="194"/>
        <v>6.731051620387527E-3</v>
      </c>
      <c r="BM226">
        <f t="shared" si="195"/>
        <v>2.6078668480469688E-2</v>
      </c>
      <c r="BN226">
        <f t="shared" si="196"/>
        <v>-1.3716539095797399E-3</v>
      </c>
      <c r="BO226" s="34">
        <f t="shared" si="164"/>
        <v>94.085636967658658</v>
      </c>
      <c r="BP226">
        <f t="shared" si="165"/>
        <v>94085.636967658662</v>
      </c>
      <c r="BQ226">
        <f t="shared" si="163"/>
        <v>15.223056061367171</v>
      </c>
    </row>
    <row r="227" spans="1:69" x14ac:dyDescent="0.2">
      <c r="AX227" s="10"/>
    </row>
    <row r="228" spans="1:69" x14ac:dyDescent="0.2">
      <c r="AX228" s="10"/>
    </row>
    <row r="229" spans="1:69" x14ac:dyDescent="0.2">
      <c r="AX229" s="10"/>
    </row>
    <row r="230" spans="1:69" x14ac:dyDescent="0.2">
      <c r="AX230" s="10"/>
    </row>
    <row r="231" spans="1:69" x14ac:dyDescent="0.2">
      <c r="AX231" s="10"/>
    </row>
    <row r="232" spans="1:69" x14ac:dyDescent="0.2">
      <c r="AX232" s="10"/>
    </row>
    <row r="233" spans="1:69" x14ac:dyDescent="0.2">
      <c r="AX233" s="10"/>
    </row>
    <row r="234" spans="1:69" x14ac:dyDescent="0.2">
      <c r="AX234" s="10"/>
    </row>
    <row r="235" spans="1:69" x14ac:dyDescent="0.2">
      <c r="AX235" s="10"/>
    </row>
    <row r="236" spans="1:69" x14ac:dyDescent="0.2">
      <c r="AX236" s="10"/>
    </row>
    <row r="237" spans="1:69" x14ac:dyDescent="0.2">
      <c r="AX237" s="10"/>
    </row>
    <row r="238" spans="1:69" x14ac:dyDescent="0.2">
      <c r="AX238" s="10"/>
    </row>
    <row r="239" spans="1:69" x14ac:dyDescent="0.2">
      <c r="AX239" s="10"/>
    </row>
  </sheetData>
  <mergeCells count="11">
    <mergeCell ref="BT83:BY83"/>
    <mergeCell ref="CB83:CG83"/>
    <mergeCell ref="CM36:CU36"/>
    <mergeCell ref="CP37:CR37"/>
    <mergeCell ref="CS37:CU37"/>
    <mergeCell ref="BS36:CA36"/>
    <mergeCell ref="BY37:CA37"/>
    <mergeCell ref="BV37:BX37"/>
    <mergeCell ref="CC36:CK36"/>
    <mergeCell ref="CF37:CH37"/>
    <mergeCell ref="CI37:CK37"/>
  </mergeCells>
  <phoneticPr fontId="28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CB3378-C301-FA48-A3E7-E0E00BE2CBF6}">
  <dimension ref="A1:D226"/>
  <sheetViews>
    <sheetView topLeftCell="A13" workbookViewId="0">
      <selection activeCell="C188" sqref="C188:C217"/>
    </sheetView>
  </sheetViews>
  <sheetFormatPr baseColWidth="10" defaultColWidth="11.5" defaultRowHeight="15" x14ac:dyDescent="0.2"/>
  <cols>
    <col min="2" max="2" width="17.33203125" customWidth="1"/>
  </cols>
  <sheetData>
    <row r="1" spans="1:4" x14ac:dyDescent="0.2">
      <c r="B1" t="s">
        <v>577</v>
      </c>
      <c r="D1" t="s">
        <v>332</v>
      </c>
    </row>
    <row r="2" spans="1:4" x14ac:dyDescent="0.2">
      <c r="B2" t="s">
        <v>153</v>
      </c>
    </row>
    <row r="4" spans="1:4" x14ac:dyDescent="0.2">
      <c r="A4" t="s">
        <v>56</v>
      </c>
      <c r="B4">
        <v>2.7794619983128688</v>
      </c>
    </row>
    <row r="5" spans="1:4" x14ac:dyDescent="0.2">
      <c r="A5" t="s">
        <v>57</v>
      </c>
      <c r="B5">
        <v>3.4046631674878318</v>
      </c>
    </row>
    <row r="6" spans="1:4" x14ac:dyDescent="0.2">
      <c r="A6" t="s">
        <v>58</v>
      </c>
      <c r="B6">
        <v>2.4619717254350517</v>
      </c>
    </row>
    <row r="7" spans="1:4" x14ac:dyDescent="0.2">
      <c r="A7" t="s">
        <v>59</v>
      </c>
      <c r="B7">
        <v>0.43268720712892261</v>
      </c>
    </row>
    <row r="8" spans="1:4" x14ac:dyDescent="0.2">
      <c r="A8" t="s">
        <v>60</v>
      </c>
      <c r="B8">
        <v>0.37274217485150157</v>
      </c>
    </row>
    <row r="9" spans="1:4" x14ac:dyDescent="0.2">
      <c r="A9" t="s">
        <v>61</v>
      </c>
      <c r="B9">
        <v>0.83024167465134946</v>
      </c>
    </row>
    <row r="10" spans="1:4" x14ac:dyDescent="0.2">
      <c r="A10" t="s">
        <v>62</v>
      </c>
      <c r="B10">
        <v>4.3574724678139436</v>
      </c>
    </row>
    <row r="11" spans="1:4" x14ac:dyDescent="0.2">
      <c r="A11" t="s">
        <v>63</v>
      </c>
      <c r="B11">
        <v>16.819242522254218</v>
      </c>
    </row>
    <row r="12" spans="1:4" x14ac:dyDescent="0.2">
      <c r="A12" t="s">
        <v>64</v>
      </c>
      <c r="B12">
        <v>2.5912433905892289</v>
      </c>
    </row>
    <row r="13" spans="1:4" x14ac:dyDescent="0.2">
      <c r="A13" t="s">
        <v>65</v>
      </c>
      <c r="B13">
        <v>0.19012600889410813</v>
      </c>
    </row>
    <row r="14" spans="1:4" x14ac:dyDescent="0.2">
      <c r="A14" t="s">
        <v>66</v>
      </c>
      <c r="B14">
        <v>0.23460927215233318</v>
      </c>
    </row>
    <row r="15" spans="1:4" x14ac:dyDescent="0.2">
      <c r="A15" t="s">
        <v>67</v>
      </c>
      <c r="B15">
        <v>0.35778058124145157</v>
      </c>
    </row>
    <row r="16" spans="1:4" x14ac:dyDescent="0.2">
      <c r="A16" t="s">
        <v>68</v>
      </c>
      <c r="B16">
        <v>0.13785935426615056</v>
      </c>
    </row>
    <row r="17" spans="1:2" x14ac:dyDescent="0.2">
      <c r="A17" t="s">
        <v>69</v>
      </c>
      <c r="B17">
        <v>6.1559639822686113E-2</v>
      </c>
    </row>
    <row r="18" spans="1:2" x14ac:dyDescent="0.2">
      <c r="A18" t="s">
        <v>70</v>
      </c>
      <c r="B18">
        <v>0.15785017512734076</v>
      </c>
    </row>
    <row r="19" spans="1:2" x14ac:dyDescent="0.2">
      <c r="A19" t="s">
        <v>71</v>
      </c>
      <c r="B19">
        <v>0.27245171204808177</v>
      </c>
    </row>
    <row r="20" spans="1:2" x14ac:dyDescent="0.2">
      <c r="A20" t="s">
        <v>72</v>
      </c>
      <c r="B20">
        <v>0.29001456198168585</v>
      </c>
    </row>
    <row r="21" spans="1:2" x14ac:dyDescent="0.2">
      <c r="A21" t="s">
        <v>73</v>
      </c>
      <c r="B21">
        <v>0.60775761496948955</v>
      </c>
    </row>
    <row r="22" spans="1:2" x14ac:dyDescent="0.2">
      <c r="A22" t="s">
        <v>74</v>
      </c>
      <c r="B22">
        <v>1.8365667181420744</v>
      </c>
    </row>
    <row r="23" spans="1:2" x14ac:dyDescent="0.2">
      <c r="A23" t="s">
        <v>75</v>
      </c>
      <c r="B23">
        <v>0.34002577447153265</v>
      </c>
    </row>
    <row r="24" spans="1:2" x14ac:dyDescent="0.2">
      <c r="B24">
        <v>11.204142568264057</v>
      </c>
    </row>
    <row r="25" spans="1:2" x14ac:dyDescent="0.2">
      <c r="B25">
        <v>0</v>
      </c>
    </row>
    <row r="26" spans="1:2" x14ac:dyDescent="0.2">
      <c r="A26" t="s">
        <v>76</v>
      </c>
      <c r="B26">
        <v>313.78390686777146</v>
      </c>
    </row>
    <row r="27" spans="1:2" x14ac:dyDescent="0.2">
      <c r="A27" t="s">
        <v>77</v>
      </c>
      <c r="B27">
        <v>313.42242338327395</v>
      </c>
    </row>
    <row r="28" spans="1:2" x14ac:dyDescent="0.2">
      <c r="A28" t="s">
        <v>78</v>
      </c>
      <c r="B28">
        <v>346.47280053198858</v>
      </c>
    </row>
    <row r="29" spans="1:2" x14ac:dyDescent="0.2">
      <c r="A29" t="s">
        <v>79</v>
      </c>
      <c r="B29">
        <v>331.23086889084402</v>
      </c>
    </row>
    <row r="30" spans="1:2" x14ac:dyDescent="0.2">
      <c r="A30" t="s">
        <v>80</v>
      </c>
      <c r="B30">
        <v>329.02193009575888</v>
      </c>
    </row>
    <row r="31" spans="1:2" x14ac:dyDescent="0.2">
      <c r="A31" t="s">
        <v>81</v>
      </c>
      <c r="B31">
        <v>323.96493331680051</v>
      </c>
    </row>
    <row r="32" spans="1:2" x14ac:dyDescent="0.2">
      <c r="A32" t="s">
        <v>82</v>
      </c>
      <c r="B32">
        <v>371.67691225355594</v>
      </c>
    </row>
    <row r="33" spans="1:3" x14ac:dyDescent="0.2">
      <c r="B33">
        <v>332.79625361999905</v>
      </c>
    </row>
    <row r="34" spans="1:3" x14ac:dyDescent="0.2">
      <c r="B34">
        <v>367.5</v>
      </c>
    </row>
    <row r="35" spans="1:3" x14ac:dyDescent="0.2">
      <c r="B35">
        <v>0</v>
      </c>
    </row>
    <row r="36" spans="1:3" x14ac:dyDescent="0.2">
      <c r="B36">
        <v>90.556803706122196</v>
      </c>
    </row>
    <row r="37" spans="1:3" x14ac:dyDescent="0.2">
      <c r="B37">
        <v>0</v>
      </c>
    </row>
    <row r="38" spans="1:3" x14ac:dyDescent="0.2">
      <c r="A38" t="s">
        <v>83</v>
      </c>
      <c r="B38">
        <v>61.76497274499755</v>
      </c>
      <c r="C38">
        <v>0.18740000000000001</v>
      </c>
    </row>
    <row r="39" spans="1:3" x14ac:dyDescent="0.2">
      <c r="A39" t="s">
        <v>84</v>
      </c>
      <c r="B39">
        <v>68.969959537247902</v>
      </c>
      <c r="C39">
        <v>0.19980000000000001</v>
      </c>
    </row>
    <row r="40" spans="1:3" x14ac:dyDescent="0.2">
      <c r="A40" t="s">
        <v>85</v>
      </c>
      <c r="B40">
        <v>58.938123960625461</v>
      </c>
      <c r="C40">
        <v>0.18390000000000001</v>
      </c>
    </row>
    <row r="41" spans="1:3" x14ac:dyDescent="0.2">
      <c r="A41" t="s">
        <v>86</v>
      </c>
      <c r="B41">
        <v>77.359242393081871</v>
      </c>
      <c r="C41">
        <v>0.18970000000000001</v>
      </c>
    </row>
    <row r="42" spans="1:3" x14ac:dyDescent="0.2">
      <c r="A42" t="s">
        <v>87</v>
      </c>
      <c r="B42">
        <v>60.451678885987313</v>
      </c>
      <c r="C42">
        <v>0.18779999999999999</v>
      </c>
    </row>
    <row r="43" spans="1:3" x14ac:dyDescent="0.2">
      <c r="A43" t="s">
        <v>88</v>
      </c>
      <c r="B43">
        <v>65.358314037540069</v>
      </c>
      <c r="C43">
        <v>0.193</v>
      </c>
    </row>
    <row r="44" spans="1:3" x14ac:dyDescent="0.2">
      <c r="A44" t="s">
        <v>89</v>
      </c>
      <c r="B44">
        <v>77.161397089736511</v>
      </c>
      <c r="C44">
        <v>0.18909999999999999</v>
      </c>
    </row>
    <row r="45" spans="1:3" x14ac:dyDescent="0.2">
      <c r="A45" t="s">
        <v>90</v>
      </c>
      <c r="B45">
        <v>71.359340949344997</v>
      </c>
      <c r="C45">
        <v>0.1832</v>
      </c>
    </row>
    <row r="46" spans="1:3" x14ac:dyDescent="0.2">
      <c r="A46" t="s">
        <v>91</v>
      </c>
      <c r="B46">
        <v>70.096551364743661</v>
      </c>
      <c r="C46">
        <v>0.18290000000000001</v>
      </c>
    </row>
    <row r="47" spans="1:3" x14ac:dyDescent="0.2">
      <c r="A47" t="s">
        <v>92</v>
      </c>
      <c r="B47">
        <v>82.961498990704044</v>
      </c>
      <c r="C47">
        <v>0.187</v>
      </c>
    </row>
    <row r="48" spans="1:3" x14ac:dyDescent="0.2">
      <c r="A48" t="s">
        <v>93</v>
      </c>
      <c r="B48">
        <v>79.008713483342305</v>
      </c>
      <c r="C48">
        <v>0.18959999999999999</v>
      </c>
    </row>
    <row r="49" spans="1:3" x14ac:dyDescent="0.2">
      <c r="A49" t="s">
        <v>94</v>
      </c>
      <c r="B49">
        <v>89.59011004919968</v>
      </c>
      <c r="C49">
        <v>0.18379999999999999</v>
      </c>
    </row>
    <row r="50" spans="1:3" x14ac:dyDescent="0.2">
      <c r="A50" t="s">
        <v>95</v>
      </c>
      <c r="B50">
        <v>107.00593010015233</v>
      </c>
      <c r="C50">
        <v>0.19359999999999999</v>
      </c>
    </row>
    <row r="51" spans="1:3" x14ac:dyDescent="0.2">
      <c r="A51" t="s">
        <v>96</v>
      </c>
      <c r="B51">
        <v>87.598007721269809</v>
      </c>
      <c r="C51">
        <v>0.1903</v>
      </c>
    </row>
    <row r="52" spans="1:3" x14ac:dyDescent="0.2">
      <c r="A52" t="s">
        <v>97</v>
      </c>
      <c r="B52">
        <v>97.827149722041156</v>
      </c>
      <c r="C52">
        <v>0.1933</v>
      </c>
    </row>
    <row r="53" spans="1:3" x14ac:dyDescent="0.2">
      <c r="A53" t="s">
        <v>98</v>
      </c>
      <c r="B53">
        <v>82.900069771357977</v>
      </c>
      <c r="C53">
        <v>0.18870000000000001</v>
      </c>
    </row>
    <row r="54" spans="1:3" x14ac:dyDescent="0.2">
      <c r="A54" t="s">
        <v>99</v>
      </c>
      <c r="B54">
        <v>69.347851066786347</v>
      </c>
      <c r="C54">
        <v>0.1855</v>
      </c>
    </row>
    <row r="55" spans="1:3" x14ac:dyDescent="0.2">
      <c r="A55" t="s">
        <v>100</v>
      </c>
      <c r="B55">
        <v>62.881380981387565</v>
      </c>
      <c r="C55">
        <v>0.1867</v>
      </c>
    </row>
    <row r="56" spans="1:3" x14ac:dyDescent="0.2">
      <c r="A56" t="s">
        <v>101</v>
      </c>
      <c r="B56">
        <v>94.153369724057811</v>
      </c>
      <c r="C56">
        <v>0.19359999999999999</v>
      </c>
    </row>
    <row r="57" spans="1:3" x14ac:dyDescent="0.2">
      <c r="A57" t="s">
        <v>102</v>
      </c>
      <c r="B57">
        <v>76.826029918535141</v>
      </c>
      <c r="C57">
        <v>0.19739999999999999</v>
      </c>
    </row>
    <row r="58" spans="1:3" x14ac:dyDescent="0.2">
      <c r="A58" t="s">
        <v>103</v>
      </c>
      <c r="B58">
        <v>137.80206349170683</v>
      </c>
      <c r="C58">
        <v>0.19109999999999999</v>
      </c>
    </row>
    <row r="59" spans="1:3" x14ac:dyDescent="0.2">
      <c r="A59" t="s">
        <v>104</v>
      </c>
      <c r="B59">
        <v>120.44442939123317</v>
      </c>
      <c r="C59">
        <v>0.18540000000000001</v>
      </c>
    </row>
    <row r="60" spans="1:3" x14ac:dyDescent="0.2">
      <c r="A60" t="s">
        <v>105</v>
      </c>
      <c r="B60">
        <v>96.422080306671347</v>
      </c>
      <c r="C60">
        <v>0.1951</v>
      </c>
    </row>
    <row r="61" spans="1:3" x14ac:dyDescent="0.2">
      <c r="A61" t="s">
        <v>106</v>
      </c>
      <c r="B61">
        <v>91.686150454270162</v>
      </c>
      <c r="C61">
        <v>0.19600000000000001</v>
      </c>
    </row>
    <row r="62" spans="1:3" x14ac:dyDescent="0.2">
      <c r="A62" t="s">
        <v>107</v>
      </c>
      <c r="B62">
        <v>96.455072536237125</v>
      </c>
      <c r="C62">
        <v>0.1963</v>
      </c>
    </row>
    <row r="63" spans="1:3" x14ac:dyDescent="0.2">
      <c r="A63" t="s">
        <v>108</v>
      </c>
      <c r="B63">
        <v>97.847889225494526</v>
      </c>
      <c r="C63">
        <v>0.18790000000000001</v>
      </c>
    </row>
    <row r="64" spans="1:3" x14ac:dyDescent="0.2">
      <c r="A64" t="s">
        <v>109</v>
      </c>
      <c r="B64">
        <v>96.347395763568557</v>
      </c>
      <c r="C64">
        <v>0.1951</v>
      </c>
    </row>
    <row r="65" spans="1:3" x14ac:dyDescent="0.2">
      <c r="A65" t="s">
        <v>110</v>
      </c>
      <c r="B65">
        <v>115.88736711982595</v>
      </c>
      <c r="C65">
        <v>0.1933</v>
      </c>
    </row>
    <row r="66" spans="1:3" x14ac:dyDescent="0.2">
      <c r="A66" t="s">
        <v>111</v>
      </c>
      <c r="B66">
        <v>95.676295246721267</v>
      </c>
      <c r="C66">
        <v>0.19359999999999999</v>
      </c>
    </row>
    <row r="67" spans="1:3" x14ac:dyDescent="0.2">
      <c r="A67" t="s">
        <v>112</v>
      </c>
      <c r="B67">
        <v>156.62207453582062</v>
      </c>
      <c r="C67">
        <v>0.19359999999999999</v>
      </c>
    </row>
    <row r="68" spans="1:3" x14ac:dyDescent="0.2">
      <c r="A68" t="s">
        <v>113</v>
      </c>
      <c r="B68">
        <v>504.28136850125833</v>
      </c>
      <c r="C68">
        <v>9.1600000000000001E-2</v>
      </c>
    </row>
    <row r="69" spans="1:3" x14ac:dyDescent="0.2">
      <c r="A69" t="s">
        <v>114</v>
      </c>
      <c r="B69">
        <v>540.56897131774917</v>
      </c>
      <c r="C69">
        <v>0.1041</v>
      </c>
    </row>
    <row r="70" spans="1:3" x14ac:dyDescent="0.2">
      <c r="A70" t="s">
        <v>115</v>
      </c>
      <c r="B70">
        <v>244.19640555838711</v>
      </c>
      <c r="C70">
        <v>6.54E-2</v>
      </c>
    </row>
    <row r="71" spans="1:3" x14ac:dyDescent="0.2">
      <c r="A71" t="s">
        <v>116</v>
      </c>
      <c r="B71">
        <v>313.38332982835931</v>
      </c>
      <c r="C71">
        <v>0.1095</v>
      </c>
    </row>
    <row r="72" spans="1:3" x14ac:dyDescent="0.2">
      <c r="A72" t="s">
        <v>117</v>
      </c>
      <c r="B72">
        <v>287.81755170763427</v>
      </c>
      <c r="C72">
        <v>9.06E-2</v>
      </c>
    </row>
    <row r="73" spans="1:3" x14ac:dyDescent="0.2">
      <c r="A73" t="s">
        <v>118</v>
      </c>
      <c r="B73">
        <v>331.86317837355074</v>
      </c>
      <c r="C73">
        <v>9.1499999999999998E-2</v>
      </c>
    </row>
    <row r="74" spans="1:3" x14ac:dyDescent="0.2">
      <c r="A74" t="s">
        <v>154</v>
      </c>
      <c r="B74">
        <v>401.13616659276653</v>
      </c>
      <c r="C74">
        <v>0.11799999999999999</v>
      </c>
    </row>
    <row r="75" spans="1:3" x14ac:dyDescent="0.2">
      <c r="A75" t="s">
        <v>155</v>
      </c>
      <c r="B75">
        <v>326.59340188160581</v>
      </c>
      <c r="C75">
        <v>0.12230000000000001</v>
      </c>
    </row>
    <row r="76" spans="1:3" x14ac:dyDescent="0.2">
      <c r="A76" t="s">
        <v>156</v>
      </c>
      <c r="B76">
        <v>206.48757484542958</v>
      </c>
      <c r="C76">
        <v>0.1234</v>
      </c>
    </row>
    <row r="77" spans="1:3" x14ac:dyDescent="0.2">
      <c r="A77" t="s">
        <v>157</v>
      </c>
      <c r="B77">
        <v>379.77163797363335</v>
      </c>
      <c r="C77">
        <v>0.17249999999999999</v>
      </c>
    </row>
    <row r="78" spans="1:3" x14ac:dyDescent="0.2">
      <c r="A78" t="s">
        <v>158</v>
      </c>
      <c r="B78">
        <v>232.76142384229257</v>
      </c>
      <c r="C78">
        <v>0.1331</v>
      </c>
    </row>
    <row r="79" spans="1:3" x14ac:dyDescent="0.2">
      <c r="A79" t="s">
        <v>159</v>
      </c>
      <c r="B79">
        <v>520.27174353610383</v>
      </c>
      <c r="C79">
        <v>0.1384</v>
      </c>
    </row>
    <row r="80" spans="1:3" x14ac:dyDescent="0.2">
      <c r="A80" t="s">
        <v>160</v>
      </c>
      <c r="B80">
        <v>312.16969286766255</v>
      </c>
      <c r="C80">
        <v>0.12529999999999999</v>
      </c>
    </row>
    <row r="81" spans="1:3" x14ac:dyDescent="0.2">
      <c r="A81" t="s">
        <v>161</v>
      </c>
      <c r="B81">
        <v>334.21655803110497</v>
      </c>
      <c r="C81">
        <v>0.158</v>
      </c>
    </row>
    <row r="82" spans="1:3" x14ac:dyDescent="0.2">
      <c r="A82" t="s">
        <v>162</v>
      </c>
      <c r="B82">
        <v>397.11044631869777</v>
      </c>
      <c r="C82">
        <v>0.12790000000000001</v>
      </c>
    </row>
    <row r="83" spans="1:3" x14ac:dyDescent="0.2">
      <c r="A83" t="s">
        <v>163</v>
      </c>
      <c r="B83">
        <v>313.82141891429688</v>
      </c>
      <c r="C83">
        <v>0.13880000000000001</v>
      </c>
    </row>
    <row r="84" spans="1:3" x14ac:dyDescent="0.2">
      <c r="A84" t="s">
        <v>164</v>
      </c>
      <c r="B84">
        <v>314.63943015865192</v>
      </c>
      <c r="C84">
        <v>0.1691</v>
      </c>
    </row>
    <row r="85" spans="1:3" x14ac:dyDescent="0.2">
      <c r="A85" t="s">
        <v>165</v>
      </c>
      <c r="B85">
        <v>327.22695898554105</v>
      </c>
      <c r="C85">
        <v>0.12640000000000001</v>
      </c>
    </row>
    <row r="86" spans="1:3" x14ac:dyDescent="0.2">
      <c r="A86" t="s">
        <v>166</v>
      </c>
      <c r="B86">
        <v>330.79284207514394</v>
      </c>
      <c r="C86">
        <v>0.17069999999999999</v>
      </c>
    </row>
    <row r="87" spans="1:3" x14ac:dyDescent="0.2">
      <c r="A87" t="s">
        <v>167</v>
      </c>
      <c r="B87">
        <v>302.98090727252747</v>
      </c>
      <c r="C87">
        <v>0.14680000000000001</v>
      </c>
    </row>
    <row r="88" spans="1:3" x14ac:dyDescent="0.2">
      <c r="A88" t="s">
        <v>168</v>
      </c>
      <c r="B88">
        <v>390.76814539186921</v>
      </c>
      <c r="C88">
        <v>0.1208</v>
      </c>
    </row>
    <row r="89" spans="1:3" x14ac:dyDescent="0.2">
      <c r="A89" t="s">
        <v>169</v>
      </c>
      <c r="B89">
        <v>291.26934333378182</v>
      </c>
      <c r="C89">
        <v>0.1105</v>
      </c>
    </row>
    <row r="90" spans="1:3" x14ac:dyDescent="0.2">
      <c r="A90" t="s">
        <v>170</v>
      </c>
      <c r="B90">
        <v>374.60243416113974</v>
      </c>
      <c r="C90">
        <v>0.1196</v>
      </c>
    </row>
    <row r="91" spans="1:3" x14ac:dyDescent="0.2">
      <c r="A91" t="s">
        <v>171</v>
      </c>
      <c r="B91">
        <v>419.78042971379159</v>
      </c>
      <c r="C91">
        <v>0.1268</v>
      </c>
    </row>
    <row r="92" spans="1:3" x14ac:dyDescent="0.2">
      <c r="A92" t="s">
        <v>172</v>
      </c>
      <c r="B92">
        <v>378.85174835386567</v>
      </c>
      <c r="C92">
        <v>0.12559999999999999</v>
      </c>
    </row>
    <row r="93" spans="1:3" x14ac:dyDescent="0.2">
      <c r="A93" t="s">
        <v>173</v>
      </c>
      <c r="B93">
        <v>325.97651014929573</v>
      </c>
      <c r="C93">
        <v>0.14119999999999999</v>
      </c>
    </row>
    <row r="94" spans="1:3" x14ac:dyDescent="0.2">
      <c r="A94" t="s">
        <v>174</v>
      </c>
      <c r="B94">
        <v>322.51417725752162</v>
      </c>
      <c r="C94">
        <v>0.1434</v>
      </c>
    </row>
    <row r="95" spans="1:3" x14ac:dyDescent="0.2">
      <c r="A95" t="s">
        <v>175</v>
      </c>
      <c r="B95">
        <v>334.43333575470439</v>
      </c>
      <c r="C95">
        <v>0.14749999999999999</v>
      </c>
    </row>
    <row r="96" spans="1:3" x14ac:dyDescent="0.2">
      <c r="A96" t="s">
        <v>176</v>
      </c>
      <c r="B96">
        <v>341.35919695190574</v>
      </c>
      <c r="C96">
        <v>0.1305</v>
      </c>
    </row>
    <row r="97" spans="1:3" x14ac:dyDescent="0.2">
      <c r="A97" t="s">
        <v>177</v>
      </c>
      <c r="B97">
        <v>363.74525793316957</v>
      </c>
      <c r="C97">
        <v>0.13109999999999999</v>
      </c>
    </row>
    <row r="98" spans="1:3" x14ac:dyDescent="0.2">
      <c r="A98" t="s">
        <v>178</v>
      </c>
      <c r="B98">
        <v>66.732176737763751</v>
      </c>
      <c r="C98">
        <v>0.1847</v>
      </c>
    </row>
    <row r="99" spans="1:3" x14ac:dyDescent="0.2">
      <c r="A99" t="s">
        <v>179</v>
      </c>
      <c r="B99">
        <v>70.491173624740696</v>
      </c>
      <c r="C99">
        <v>0.16619999999999999</v>
      </c>
    </row>
    <row r="100" spans="1:3" x14ac:dyDescent="0.2">
      <c r="A100" t="s">
        <v>180</v>
      </c>
      <c r="B100">
        <v>68.896610717026306</v>
      </c>
      <c r="C100">
        <v>0.1389</v>
      </c>
    </row>
    <row r="101" spans="1:3" x14ac:dyDescent="0.2">
      <c r="A101" t="s">
        <v>181</v>
      </c>
      <c r="B101">
        <v>78.424993107237086</v>
      </c>
      <c r="C101">
        <v>0.1615</v>
      </c>
    </row>
    <row r="102" spans="1:3" x14ac:dyDescent="0.2">
      <c r="A102" t="s">
        <v>182</v>
      </c>
      <c r="B102">
        <v>75.509822922312793</v>
      </c>
      <c r="C102">
        <v>0.1681</v>
      </c>
    </row>
    <row r="103" spans="1:3" x14ac:dyDescent="0.2">
      <c r="A103" t="s">
        <v>183</v>
      </c>
      <c r="B103">
        <v>66.864162540253417</v>
      </c>
      <c r="C103">
        <v>0.1479</v>
      </c>
    </row>
    <row r="104" spans="1:3" x14ac:dyDescent="0.2">
      <c r="A104" t="s">
        <v>184</v>
      </c>
      <c r="B104">
        <v>76.007914930637838</v>
      </c>
      <c r="C104">
        <v>0.1368</v>
      </c>
    </row>
    <row r="105" spans="1:3" x14ac:dyDescent="0.2">
      <c r="A105" t="s">
        <v>185</v>
      </c>
      <c r="B105">
        <v>74.808372127049751</v>
      </c>
      <c r="C105">
        <v>0.17480000000000001</v>
      </c>
    </row>
    <row r="106" spans="1:3" x14ac:dyDescent="0.2">
      <c r="A106" t="s">
        <v>186</v>
      </c>
      <c r="B106">
        <v>73.691129756276652</v>
      </c>
      <c r="C106">
        <v>0.1825</v>
      </c>
    </row>
    <row r="107" spans="1:3" x14ac:dyDescent="0.2">
      <c r="A107" t="s">
        <v>187</v>
      </c>
      <c r="B107">
        <v>110.04850828917971</v>
      </c>
      <c r="C107">
        <v>0.15959999999999999</v>
      </c>
    </row>
    <row r="108" spans="1:3" x14ac:dyDescent="0.2">
      <c r="A108" t="s">
        <v>188</v>
      </c>
      <c r="B108">
        <v>88.156071959157174</v>
      </c>
      <c r="C108">
        <v>0.18</v>
      </c>
    </row>
    <row r="109" spans="1:3" x14ac:dyDescent="0.2">
      <c r="A109" t="s">
        <v>189</v>
      </c>
      <c r="B109">
        <v>105.55827295621954</v>
      </c>
      <c r="C109">
        <v>0.1714</v>
      </c>
    </row>
    <row r="110" spans="1:3" x14ac:dyDescent="0.2">
      <c r="A110" t="s">
        <v>190</v>
      </c>
      <c r="B110">
        <v>97.92764963639118</v>
      </c>
      <c r="C110">
        <v>0.1696</v>
      </c>
    </row>
    <row r="111" spans="1:3" x14ac:dyDescent="0.2">
      <c r="A111" t="s">
        <v>191</v>
      </c>
      <c r="B111">
        <v>92.523423071457159</v>
      </c>
      <c r="C111">
        <v>0.1613</v>
      </c>
    </row>
    <row r="112" spans="1:3" x14ac:dyDescent="0.2">
      <c r="A112" t="s">
        <v>192</v>
      </c>
      <c r="B112">
        <v>99.866088427611587</v>
      </c>
      <c r="C112">
        <v>0.1709</v>
      </c>
    </row>
    <row r="113" spans="1:3" x14ac:dyDescent="0.2">
      <c r="A113" t="s">
        <v>193</v>
      </c>
      <c r="B113">
        <v>157.24777808648517</v>
      </c>
      <c r="C113">
        <v>0.1875</v>
      </c>
    </row>
    <row r="114" spans="1:3" x14ac:dyDescent="0.2">
      <c r="A114" t="s">
        <v>194</v>
      </c>
      <c r="B114">
        <v>121.6480352180978</v>
      </c>
      <c r="C114">
        <v>0.1822</v>
      </c>
    </row>
    <row r="115" spans="1:3" x14ac:dyDescent="0.2">
      <c r="A115" t="s">
        <v>195</v>
      </c>
      <c r="B115">
        <v>130.87511676441434</v>
      </c>
      <c r="C115">
        <v>0.1726</v>
      </c>
    </row>
    <row r="116" spans="1:3" x14ac:dyDescent="0.2">
      <c r="A116" t="s">
        <v>196</v>
      </c>
      <c r="B116">
        <v>156.72979612666572</v>
      </c>
      <c r="C116">
        <v>0.16059999999999999</v>
      </c>
    </row>
    <row r="117" spans="1:3" x14ac:dyDescent="0.2">
      <c r="A117" t="s">
        <v>197</v>
      </c>
      <c r="B117">
        <v>154.39057015619187</v>
      </c>
      <c r="C117">
        <v>0.16200000000000001</v>
      </c>
    </row>
    <row r="118" spans="1:3" x14ac:dyDescent="0.2">
      <c r="A118" t="s">
        <v>198</v>
      </c>
      <c r="B118">
        <v>101.00964944022427</v>
      </c>
      <c r="C118">
        <v>0.16120000000000001</v>
      </c>
    </row>
    <row r="119" spans="1:3" x14ac:dyDescent="0.2">
      <c r="A119" t="s">
        <v>199</v>
      </c>
      <c r="B119">
        <v>166.83711583543402</v>
      </c>
      <c r="C119">
        <v>0.1699</v>
      </c>
    </row>
    <row r="120" spans="1:3" x14ac:dyDescent="0.2">
      <c r="A120" t="s">
        <v>200</v>
      </c>
      <c r="B120">
        <v>134.69412634721334</v>
      </c>
      <c r="C120">
        <v>0.17660000000000001</v>
      </c>
    </row>
    <row r="121" spans="1:3" x14ac:dyDescent="0.2">
      <c r="A121" t="s">
        <v>201</v>
      </c>
      <c r="B121">
        <v>145.99942869553641</v>
      </c>
      <c r="C121">
        <v>0.16450000000000001</v>
      </c>
    </row>
    <row r="122" spans="1:3" x14ac:dyDescent="0.2">
      <c r="A122" t="s">
        <v>202</v>
      </c>
      <c r="B122">
        <v>171.60549154770018</v>
      </c>
      <c r="C122">
        <v>0.1744</v>
      </c>
    </row>
    <row r="123" spans="1:3" x14ac:dyDescent="0.2">
      <c r="A123" t="s">
        <v>203</v>
      </c>
      <c r="B123">
        <v>145.41015457132767</v>
      </c>
      <c r="C123">
        <v>0.15770000000000001</v>
      </c>
    </row>
    <row r="124" spans="1:3" x14ac:dyDescent="0.2">
      <c r="A124" t="s">
        <v>204</v>
      </c>
      <c r="B124">
        <v>161.88914727721718</v>
      </c>
      <c r="C124">
        <v>0.17499999999999999</v>
      </c>
    </row>
    <row r="125" spans="1:3" x14ac:dyDescent="0.2">
      <c r="A125" t="s">
        <v>205</v>
      </c>
      <c r="B125">
        <v>119.33274056972655</v>
      </c>
      <c r="C125">
        <v>0.1668</v>
      </c>
    </row>
    <row r="126" spans="1:3" x14ac:dyDescent="0.2">
      <c r="A126" t="s">
        <v>206</v>
      </c>
      <c r="B126">
        <v>181.76448622703046</v>
      </c>
      <c r="C126">
        <v>0.16309999999999999</v>
      </c>
    </row>
    <row r="127" spans="1:3" x14ac:dyDescent="0.2">
      <c r="A127" t="s">
        <v>207</v>
      </c>
      <c r="B127">
        <v>155.63734353565232</v>
      </c>
      <c r="C127">
        <v>0.1615</v>
      </c>
    </row>
    <row r="128" spans="1:3" x14ac:dyDescent="0.2">
      <c r="A128" t="s">
        <v>208</v>
      </c>
      <c r="B128">
        <v>329.28802694467805</v>
      </c>
      <c r="C128">
        <v>9.01E-2</v>
      </c>
    </row>
    <row r="129" spans="1:3" x14ac:dyDescent="0.2">
      <c r="A129" t="s">
        <v>209</v>
      </c>
      <c r="B129">
        <v>255.88088827811742</v>
      </c>
      <c r="C129">
        <v>8.8700000000000001E-2</v>
      </c>
    </row>
    <row r="130" spans="1:3" x14ac:dyDescent="0.2">
      <c r="A130" t="s">
        <v>210</v>
      </c>
      <c r="B130">
        <v>346.30609375671963</v>
      </c>
      <c r="C130">
        <v>7.1400000000000005E-2</v>
      </c>
    </row>
    <row r="131" spans="1:3" x14ac:dyDescent="0.2">
      <c r="A131" t="s">
        <v>211</v>
      </c>
      <c r="B131">
        <v>316.26648944234898</v>
      </c>
      <c r="C131">
        <v>0.1484</v>
      </c>
    </row>
    <row r="132" spans="1:3" x14ac:dyDescent="0.2">
      <c r="A132" t="s">
        <v>212</v>
      </c>
      <c r="B132">
        <v>336.10060655340646</v>
      </c>
      <c r="C132">
        <v>0.1278</v>
      </c>
    </row>
    <row r="133" spans="1:3" x14ac:dyDescent="0.2">
      <c r="A133" t="s">
        <v>213</v>
      </c>
      <c r="B133">
        <v>257.33985055569815</v>
      </c>
      <c r="C133">
        <v>9.8500000000000004E-2</v>
      </c>
    </row>
    <row r="134" spans="1:3" x14ac:dyDescent="0.2">
      <c r="A134" t="s">
        <v>214</v>
      </c>
      <c r="B134">
        <v>444.05521036419879</v>
      </c>
      <c r="C134">
        <v>0.1022</v>
      </c>
    </row>
    <row r="135" spans="1:3" x14ac:dyDescent="0.2">
      <c r="A135" t="s">
        <v>215</v>
      </c>
      <c r="B135">
        <v>337.5564801624742</v>
      </c>
      <c r="C135">
        <v>0.1308</v>
      </c>
    </row>
    <row r="136" spans="1:3" x14ac:dyDescent="0.2">
      <c r="A136" t="s">
        <v>216</v>
      </c>
      <c r="B136">
        <v>312.60202954572037</v>
      </c>
      <c r="C136">
        <v>0.15690000000000001</v>
      </c>
    </row>
    <row r="137" spans="1:3" x14ac:dyDescent="0.2">
      <c r="A137" t="s">
        <v>217</v>
      </c>
      <c r="B137">
        <v>252.84776999383806</v>
      </c>
      <c r="C137">
        <v>0.1479</v>
      </c>
    </row>
    <row r="138" spans="1:3" x14ac:dyDescent="0.2">
      <c r="A138" t="s">
        <v>218</v>
      </c>
      <c r="B138">
        <v>263.54611867747934</v>
      </c>
      <c r="C138">
        <v>0.1482</v>
      </c>
    </row>
    <row r="139" spans="1:3" x14ac:dyDescent="0.2">
      <c r="A139" t="s">
        <v>219</v>
      </c>
      <c r="B139">
        <v>409.35718007108449</v>
      </c>
      <c r="C139">
        <v>0.1774</v>
      </c>
    </row>
    <row r="140" spans="1:3" x14ac:dyDescent="0.2">
      <c r="A140" t="s">
        <v>220</v>
      </c>
      <c r="B140">
        <v>360.76261096218803</v>
      </c>
      <c r="C140">
        <v>0.13239999999999999</v>
      </c>
    </row>
    <row r="141" spans="1:3" x14ac:dyDescent="0.2">
      <c r="A141" t="s">
        <v>221</v>
      </c>
      <c r="B141">
        <v>329.00781614390769</v>
      </c>
      <c r="C141">
        <v>0.1527</v>
      </c>
    </row>
    <row r="142" spans="1:3" x14ac:dyDescent="0.2">
      <c r="A142" t="s">
        <v>222</v>
      </c>
      <c r="B142">
        <v>290.89863824203951</v>
      </c>
      <c r="C142">
        <v>0.127</v>
      </c>
    </row>
    <row r="143" spans="1:3" x14ac:dyDescent="0.2">
      <c r="A143" t="s">
        <v>223</v>
      </c>
      <c r="B143">
        <v>507.44272305887768</v>
      </c>
      <c r="C143">
        <v>0.14430000000000001</v>
      </c>
    </row>
    <row r="144" spans="1:3" x14ac:dyDescent="0.2">
      <c r="A144" t="s">
        <v>224</v>
      </c>
      <c r="B144">
        <v>335.96331126994335</v>
      </c>
      <c r="C144">
        <v>0.1313</v>
      </c>
    </row>
    <row r="145" spans="1:3" x14ac:dyDescent="0.2">
      <c r="A145" t="s">
        <v>225</v>
      </c>
      <c r="B145">
        <v>471.87365100284916</v>
      </c>
      <c r="C145">
        <v>0.156</v>
      </c>
    </row>
    <row r="146" spans="1:3" x14ac:dyDescent="0.2">
      <c r="A146" t="s">
        <v>226</v>
      </c>
      <c r="B146">
        <v>509.22261299575473</v>
      </c>
      <c r="C146">
        <v>0.13059999999999999</v>
      </c>
    </row>
    <row r="147" spans="1:3" x14ac:dyDescent="0.2">
      <c r="A147" t="s">
        <v>227</v>
      </c>
      <c r="B147">
        <v>372.9760301246543</v>
      </c>
      <c r="C147">
        <v>0.13200000000000001</v>
      </c>
    </row>
    <row r="148" spans="1:3" x14ac:dyDescent="0.2">
      <c r="A148" t="s">
        <v>228</v>
      </c>
      <c r="B148">
        <v>313.22105312251574</v>
      </c>
      <c r="C148">
        <v>0.1613</v>
      </c>
    </row>
    <row r="149" spans="1:3" x14ac:dyDescent="0.2">
      <c r="A149" t="s">
        <v>229</v>
      </c>
      <c r="B149">
        <v>407.75039802029869</v>
      </c>
      <c r="C149">
        <v>0.13550000000000001</v>
      </c>
    </row>
    <row r="150" spans="1:3" x14ac:dyDescent="0.2">
      <c r="A150" t="s">
        <v>230</v>
      </c>
      <c r="B150">
        <v>455.50590090771107</v>
      </c>
      <c r="C150">
        <v>0.1321</v>
      </c>
    </row>
    <row r="151" spans="1:3" x14ac:dyDescent="0.2">
      <c r="A151" t="s">
        <v>231</v>
      </c>
      <c r="B151">
        <v>607.47160512441815</v>
      </c>
      <c r="C151">
        <v>0.12820000000000001</v>
      </c>
    </row>
    <row r="152" spans="1:3" x14ac:dyDescent="0.2">
      <c r="A152" t="s">
        <v>232</v>
      </c>
      <c r="B152">
        <v>351.04902510832773</v>
      </c>
      <c r="C152">
        <v>0.17829999999999999</v>
      </c>
    </row>
    <row r="153" spans="1:3" x14ac:dyDescent="0.2">
      <c r="A153" t="s">
        <v>233</v>
      </c>
      <c r="B153">
        <v>430.36751887923111</v>
      </c>
      <c r="C153">
        <v>0.1497</v>
      </c>
    </row>
    <row r="154" spans="1:3" x14ac:dyDescent="0.2">
      <c r="A154" t="s">
        <v>234</v>
      </c>
      <c r="B154">
        <v>392.79950240742841</v>
      </c>
      <c r="C154">
        <v>0.1434</v>
      </c>
    </row>
    <row r="155" spans="1:3" x14ac:dyDescent="0.2">
      <c r="A155" t="s">
        <v>235</v>
      </c>
      <c r="B155">
        <v>411.9267466425373</v>
      </c>
      <c r="C155">
        <v>0.16320000000000001</v>
      </c>
    </row>
    <row r="156" spans="1:3" x14ac:dyDescent="0.2">
      <c r="A156" t="s">
        <v>236</v>
      </c>
      <c r="B156">
        <v>475.68115601975489</v>
      </c>
      <c r="C156">
        <v>0.1346</v>
      </c>
    </row>
    <row r="157" spans="1:3" x14ac:dyDescent="0.2">
      <c r="A157" t="s">
        <v>237</v>
      </c>
      <c r="B157">
        <v>389.84725930917568</v>
      </c>
      <c r="C157">
        <v>0.13800000000000001</v>
      </c>
    </row>
    <row r="158" spans="1:3" x14ac:dyDescent="0.2">
      <c r="A158" t="s">
        <v>238</v>
      </c>
      <c r="B158">
        <v>65.629194040161551</v>
      </c>
      <c r="C158">
        <v>0.154</v>
      </c>
    </row>
    <row r="159" spans="1:3" x14ac:dyDescent="0.2">
      <c r="A159" t="s">
        <v>239</v>
      </c>
      <c r="B159">
        <v>64.111924968754892</v>
      </c>
      <c r="C159">
        <v>0.154</v>
      </c>
    </row>
    <row r="160" spans="1:3" x14ac:dyDescent="0.2">
      <c r="A160" t="s">
        <v>240</v>
      </c>
      <c r="B160">
        <v>90.241722711816209</v>
      </c>
      <c r="C160">
        <v>0.12870000000000001</v>
      </c>
    </row>
    <row r="161" spans="1:3" x14ac:dyDescent="0.2">
      <c r="A161" t="s">
        <v>241</v>
      </c>
      <c r="B161">
        <v>73.862935745620973</v>
      </c>
      <c r="C161">
        <v>0.16320000000000001</v>
      </c>
    </row>
    <row r="162" spans="1:3" x14ac:dyDescent="0.2">
      <c r="A162" t="s">
        <v>242</v>
      </c>
      <c r="B162">
        <v>93.589691977345566</v>
      </c>
      <c r="C162">
        <v>0.15909999999999999</v>
      </c>
    </row>
    <row r="163" spans="1:3" x14ac:dyDescent="0.2">
      <c r="A163" t="s">
        <v>243</v>
      </c>
      <c r="B163">
        <v>86.642513313244052</v>
      </c>
      <c r="C163">
        <v>0.1714</v>
      </c>
    </row>
    <row r="164" spans="1:3" x14ac:dyDescent="0.2">
      <c r="A164" t="s">
        <v>244</v>
      </c>
      <c r="B164">
        <v>63.9895642880075</v>
      </c>
      <c r="C164">
        <v>0.15690000000000001</v>
      </c>
    </row>
    <row r="165" spans="1:3" x14ac:dyDescent="0.2">
      <c r="A165" t="s">
        <v>245</v>
      </c>
      <c r="B165">
        <v>75.821702401637296</v>
      </c>
      <c r="C165">
        <v>0.17369999999999999</v>
      </c>
    </row>
    <row r="166" spans="1:3" x14ac:dyDescent="0.2">
      <c r="A166" t="s">
        <v>246</v>
      </c>
      <c r="B166">
        <v>65.011621137268534</v>
      </c>
      <c r="C166">
        <v>0.15359999999999999</v>
      </c>
    </row>
    <row r="167" spans="1:3" x14ac:dyDescent="0.2">
      <c r="A167" t="s">
        <v>247</v>
      </c>
      <c r="B167">
        <v>68.265160495894946</v>
      </c>
      <c r="C167">
        <v>0.15640000000000001</v>
      </c>
    </row>
    <row r="168" spans="1:3" x14ac:dyDescent="0.2">
      <c r="A168" t="s">
        <v>248</v>
      </c>
      <c r="B168">
        <v>74.994099111395656</v>
      </c>
      <c r="C168">
        <v>0.1608</v>
      </c>
    </row>
    <row r="169" spans="1:3" x14ac:dyDescent="0.2">
      <c r="A169" t="s">
        <v>249</v>
      </c>
      <c r="B169">
        <v>129.00486206027338</v>
      </c>
      <c r="C169">
        <v>0.1661</v>
      </c>
    </row>
    <row r="170" spans="1:3" x14ac:dyDescent="0.2">
      <c r="A170" t="s">
        <v>250</v>
      </c>
      <c r="B170">
        <v>70.619570258166064</v>
      </c>
      <c r="C170">
        <v>0.1704</v>
      </c>
    </row>
    <row r="171" spans="1:3" x14ac:dyDescent="0.2">
      <c r="A171" t="s">
        <v>251</v>
      </c>
      <c r="B171">
        <v>76.046293914638895</v>
      </c>
      <c r="C171">
        <v>0.16200000000000001</v>
      </c>
    </row>
    <row r="172" spans="1:3" x14ac:dyDescent="0.2">
      <c r="A172" t="s">
        <v>252</v>
      </c>
      <c r="B172">
        <v>65.49016184615688</v>
      </c>
      <c r="C172">
        <v>0.1636</v>
      </c>
    </row>
    <row r="173" spans="1:3" x14ac:dyDescent="0.2">
      <c r="A173" t="s">
        <v>253</v>
      </c>
      <c r="B173">
        <v>83.677896994470672</v>
      </c>
      <c r="C173">
        <v>0.161</v>
      </c>
    </row>
    <row r="174" spans="1:3" x14ac:dyDescent="0.2">
      <c r="A174" t="s">
        <v>254</v>
      </c>
      <c r="B174">
        <v>79.862966819323674</v>
      </c>
      <c r="C174">
        <v>0.1565</v>
      </c>
    </row>
    <row r="175" spans="1:3" x14ac:dyDescent="0.2">
      <c r="A175" t="s">
        <v>255</v>
      </c>
      <c r="B175">
        <v>55.012911912250409</v>
      </c>
      <c r="C175">
        <v>0.16250000000000001</v>
      </c>
    </row>
    <row r="176" spans="1:3" x14ac:dyDescent="0.2">
      <c r="A176" t="s">
        <v>256</v>
      </c>
      <c r="B176">
        <v>64.66808426027967</v>
      </c>
      <c r="C176">
        <v>0.17299999999999999</v>
      </c>
    </row>
    <row r="177" spans="1:3" x14ac:dyDescent="0.2">
      <c r="A177" t="s">
        <v>257</v>
      </c>
      <c r="B177">
        <v>74.787019832212238</v>
      </c>
      <c r="C177">
        <v>0.1767</v>
      </c>
    </row>
    <row r="178" spans="1:3" x14ac:dyDescent="0.2">
      <c r="A178" t="s">
        <v>258</v>
      </c>
      <c r="B178">
        <v>66.686455631268402</v>
      </c>
      <c r="C178">
        <v>0.17699999999999999</v>
      </c>
    </row>
    <row r="179" spans="1:3" x14ac:dyDescent="0.2">
      <c r="A179" t="s">
        <v>259</v>
      </c>
      <c r="B179">
        <v>62.211324276755576</v>
      </c>
      <c r="C179">
        <v>0.16309999999999999</v>
      </c>
    </row>
    <row r="180" spans="1:3" x14ac:dyDescent="0.2">
      <c r="A180" t="s">
        <v>260</v>
      </c>
      <c r="B180">
        <v>91.616251969324907</v>
      </c>
      <c r="C180">
        <v>0.16300000000000001</v>
      </c>
    </row>
    <row r="181" spans="1:3" x14ac:dyDescent="0.2">
      <c r="A181" t="s">
        <v>261</v>
      </c>
      <c r="B181">
        <v>82.032001461582325</v>
      </c>
      <c r="C181">
        <v>0.16600000000000001</v>
      </c>
    </row>
    <row r="182" spans="1:3" x14ac:dyDescent="0.2">
      <c r="A182" t="s">
        <v>262</v>
      </c>
      <c r="B182">
        <v>75.015010786344007</v>
      </c>
      <c r="C182">
        <v>0.17469999999999999</v>
      </c>
    </row>
    <row r="183" spans="1:3" x14ac:dyDescent="0.2">
      <c r="A183" t="s">
        <v>263</v>
      </c>
      <c r="B183">
        <v>68.857567635680553</v>
      </c>
      <c r="C183">
        <v>0.1661</v>
      </c>
    </row>
    <row r="184" spans="1:3" x14ac:dyDescent="0.2">
      <c r="A184" t="s">
        <v>264</v>
      </c>
      <c r="B184">
        <v>79.217206933714166</v>
      </c>
      <c r="C184">
        <v>0.1656</v>
      </c>
    </row>
    <row r="185" spans="1:3" x14ac:dyDescent="0.2">
      <c r="A185" t="s">
        <v>265</v>
      </c>
      <c r="B185">
        <v>297.02312383760614</v>
      </c>
      <c r="C185">
        <v>0.1694</v>
      </c>
    </row>
    <row r="186" spans="1:3" x14ac:dyDescent="0.2">
      <c r="A186" t="s">
        <v>266</v>
      </c>
      <c r="B186">
        <v>58.454703926821061</v>
      </c>
      <c r="C186">
        <v>0.18690000000000001</v>
      </c>
    </row>
    <row r="187" spans="1:3" x14ac:dyDescent="0.2">
      <c r="A187" t="s">
        <v>267</v>
      </c>
      <c r="B187">
        <v>55.390693548901261</v>
      </c>
      <c r="C187">
        <v>0.16189999999999999</v>
      </c>
    </row>
    <row r="188" spans="1:3" x14ac:dyDescent="0.2">
      <c r="A188" t="s">
        <v>268</v>
      </c>
      <c r="B188">
        <v>332.90518303251503</v>
      </c>
      <c r="C188">
        <v>7.3099999999999998E-2</v>
      </c>
    </row>
    <row r="189" spans="1:3" x14ac:dyDescent="0.2">
      <c r="A189" t="s">
        <v>269</v>
      </c>
      <c r="B189">
        <v>351.03558654436534</v>
      </c>
      <c r="C189">
        <v>6.4999999999999997E-3</v>
      </c>
    </row>
    <row r="190" spans="1:3" x14ac:dyDescent="0.2">
      <c r="A190" t="s">
        <v>270</v>
      </c>
      <c r="B190">
        <v>266.16225816486059</v>
      </c>
      <c r="C190">
        <v>6.3E-2</v>
      </c>
    </row>
    <row r="191" spans="1:3" x14ac:dyDescent="0.2">
      <c r="A191" t="s">
        <v>271</v>
      </c>
      <c r="B191">
        <v>286.15233730607395</v>
      </c>
      <c r="C191">
        <v>7.9699999999999993E-2</v>
      </c>
    </row>
    <row r="192" spans="1:3" x14ac:dyDescent="0.2">
      <c r="A192" t="s">
        <v>272</v>
      </c>
      <c r="B192">
        <v>311.7256412651866</v>
      </c>
      <c r="C192">
        <v>7.4999999999999997E-2</v>
      </c>
    </row>
    <row r="193" spans="1:3" x14ac:dyDescent="0.2">
      <c r="A193" t="s">
        <v>273</v>
      </c>
      <c r="B193">
        <v>138.54932498021549</v>
      </c>
      <c r="C193">
        <v>0.32179999999999997</v>
      </c>
    </row>
    <row r="194" spans="1:3" x14ac:dyDescent="0.2">
      <c r="A194" t="s">
        <v>274</v>
      </c>
      <c r="B194">
        <v>256.24921078105945</v>
      </c>
      <c r="C194">
        <v>9.0700000000000003E-2</v>
      </c>
    </row>
    <row r="195" spans="1:3" x14ac:dyDescent="0.2">
      <c r="A195" t="s">
        <v>275</v>
      </c>
      <c r="B195">
        <v>276.86814621832576</v>
      </c>
      <c r="C195">
        <v>0.11070000000000001</v>
      </c>
    </row>
    <row r="196" spans="1:3" x14ac:dyDescent="0.2">
      <c r="A196" t="s">
        <v>276</v>
      </c>
      <c r="B196">
        <v>169.00855565646347</v>
      </c>
      <c r="C196">
        <v>9.2700000000000005E-2</v>
      </c>
    </row>
    <row r="197" spans="1:3" x14ac:dyDescent="0.2">
      <c r="A197" t="s">
        <v>277</v>
      </c>
      <c r="B197">
        <v>213.40424427988643</v>
      </c>
      <c r="C197">
        <v>0.12189999999999999</v>
      </c>
    </row>
    <row r="198" spans="1:3" x14ac:dyDescent="0.2">
      <c r="A198" t="s">
        <v>278</v>
      </c>
      <c r="B198">
        <v>254.72371883703323</v>
      </c>
      <c r="C198">
        <v>0.10299999999999999</v>
      </c>
    </row>
    <row r="199" spans="1:3" x14ac:dyDescent="0.2">
      <c r="A199" t="s">
        <v>279</v>
      </c>
      <c r="B199">
        <v>244.94531880563565</v>
      </c>
      <c r="C199">
        <v>0.107</v>
      </c>
    </row>
    <row r="200" spans="1:3" x14ac:dyDescent="0.2">
      <c r="A200" t="s">
        <v>280</v>
      </c>
      <c r="B200">
        <v>248.87555324826218</v>
      </c>
      <c r="C200">
        <v>0.1283</v>
      </c>
    </row>
    <row r="201" spans="1:3" x14ac:dyDescent="0.2">
      <c r="A201" t="s">
        <v>281</v>
      </c>
      <c r="B201">
        <v>251.25843801510979</v>
      </c>
      <c r="C201">
        <v>0.12870000000000001</v>
      </c>
    </row>
    <row r="202" spans="1:3" x14ac:dyDescent="0.2">
      <c r="A202" t="s">
        <v>282</v>
      </c>
      <c r="B202">
        <v>221.9406779531715</v>
      </c>
      <c r="C202">
        <v>0.1043</v>
      </c>
    </row>
    <row r="203" spans="1:3" x14ac:dyDescent="0.2">
      <c r="A203" t="s">
        <v>283</v>
      </c>
      <c r="B203">
        <v>228.36244298118137</v>
      </c>
      <c r="C203">
        <v>0.10630000000000001</v>
      </c>
    </row>
    <row r="204" spans="1:3" x14ac:dyDescent="0.2">
      <c r="A204" t="s">
        <v>284</v>
      </c>
      <c r="B204">
        <v>224.623007686194</v>
      </c>
      <c r="C204">
        <v>0.1046</v>
      </c>
    </row>
    <row r="205" spans="1:3" x14ac:dyDescent="0.2">
      <c r="A205" t="s">
        <v>285</v>
      </c>
      <c r="B205">
        <v>208.11000433916067</v>
      </c>
      <c r="C205">
        <v>0.1061</v>
      </c>
    </row>
    <row r="206" spans="1:3" x14ac:dyDescent="0.2">
      <c r="A206" t="s">
        <v>286</v>
      </c>
      <c r="B206">
        <v>254.32640510270656</v>
      </c>
      <c r="C206">
        <v>0.12740000000000001</v>
      </c>
    </row>
    <row r="207" spans="1:3" x14ac:dyDescent="0.2">
      <c r="A207" t="s">
        <v>287</v>
      </c>
      <c r="B207">
        <v>207.1580949639675</v>
      </c>
      <c r="C207">
        <v>0.12330000000000001</v>
      </c>
    </row>
    <row r="208" spans="1:3" x14ac:dyDescent="0.2">
      <c r="A208" t="s">
        <v>288</v>
      </c>
      <c r="B208">
        <v>219.98487465249136</v>
      </c>
      <c r="C208">
        <v>0.12180000000000001</v>
      </c>
    </row>
    <row r="209" spans="1:3" x14ac:dyDescent="0.2">
      <c r="A209" t="s">
        <v>289</v>
      </c>
      <c r="B209">
        <v>212.47563732441142</v>
      </c>
      <c r="C209">
        <v>0.1216</v>
      </c>
    </row>
    <row r="210" spans="1:3" x14ac:dyDescent="0.2">
      <c r="A210" t="s">
        <v>290</v>
      </c>
      <c r="B210">
        <v>265.97814338238538</v>
      </c>
      <c r="C210">
        <v>0.1242</v>
      </c>
    </row>
    <row r="211" spans="1:3" x14ac:dyDescent="0.2">
      <c r="A211" t="s">
        <v>291</v>
      </c>
      <c r="B211">
        <v>202.81261088339946</v>
      </c>
      <c r="C211">
        <v>0.1303</v>
      </c>
    </row>
    <row r="212" spans="1:3" x14ac:dyDescent="0.2">
      <c r="A212" t="s">
        <v>292</v>
      </c>
      <c r="B212">
        <v>327.15685677874347</v>
      </c>
      <c r="C212">
        <v>0.125</v>
      </c>
    </row>
    <row r="213" spans="1:3" x14ac:dyDescent="0.2">
      <c r="A213" t="s">
        <v>293</v>
      </c>
      <c r="B213">
        <v>210.71841153192651</v>
      </c>
      <c r="C213">
        <v>0.12039999999999999</v>
      </c>
    </row>
    <row r="214" spans="1:3" x14ac:dyDescent="0.2">
      <c r="A214" t="s">
        <v>294</v>
      </c>
      <c r="B214">
        <v>225.84884400389541</v>
      </c>
      <c r="C214">
        <v>0.129</v>
      </c>
    </row>
    <row r="215" spans="1:3" x14ac:dyDescent="0.2">
      <c r="A215" t="s">
        <v>295</v>
      </c>
      <c r="B215">
        <v>237.61916242308826</v>
      </c>
      <c r="C215">
        <v>0.13669999999999999</v>
      </c>
    </row>
    <row r="216" spans="1:3" x14ac:dyDescent="0.2">
      <c r="A216" t="s">
        <v>296</v>
      </c>
      <c r="B216">
        <v>242.60972287639103</v>
      </c>
      <c r="C216">
        <v>0.12740000000000001</v>
      </c>
    </row>
    <row r="217" spans="1:3" x14ac:dyDescent="0.2">
      <c r="A217" t="s">
        <v>297</v>
      </c>
      <c r="B217">
        <v>201.73421516680025</v>
      </c>
      <c r="C217">
        <v>0.1221</v>
      </c>
    </row>
    <row r="218" spans="1:3" x14ac:dyDescent="0.2">
      <c r="A218" t="s">
        <v>298</v>
      </c>
      <c r="B218">
        <v>62.141950588593019</v>
      </c>
      <c r="C218">
        <v>0.1552</v>
      </c>
    </row>
    <row r="219" spans="1:3" x14ac:dyDescent="0.2">
      <c r="A219" t="s">
        <v>299</v>
      </c>
      <c r="B219">
        <v>75.304476570944871</v>
      </c>
      <c r="C219">
        <v>0.14940000000000001</v>
      </c>
    </row>
    <row r="220" spans="1:3" x14ac:dyDescent="0.2">
      <c r="A220" t="s">
        <v>300</v>
      </c>
      <c r="B220">
        <v>70.981632314813382</v>
      </c>
      <c r="C220">
        <v>0.15690000000000001</v>
      </c>
    </row>
    <row r="221" spans="1:3" x14ac:dyDescent="0.2">
      <c r="A221" t="s">
        <v>301</v>
      </c>
      <c r="B221">
        <v>89.478663627813134</v>
      </c>
      <c r="C221">
        <v>0.1578</v>
      </c>
    </row>
    <row r="222" spans="1:3" x14ac:dyDescent="0.2">
      <c r="A222" t="s">
        <v>302</v>
      </c>
      <c r="B222">
        <v>90.911253064659135</v>
      </c>
      <c r="C222">
        <v>0.15060000000000001</v>
      </c>
    </row>
    <row r="223" spans="1:3" x14ac:dyDescent="0.2">
      <c r="A223" t="s">
        <v>303</v>
      </c>
      <c r="B223">
        <v>97.707011259466242</v>
      </c>
      <c r="C223">
        <v>0.14480000000000001</v>
      </c>
    </row>
    <row r="224" spans="1:3" x14ac:dyDescent="0.2">
      <c r="A224" t="s">
        <v>304</v>
      </c>
      <c r="B224">
        <v>82.368812202616084</v>
      </c>
      <c r="C224">
        <v>0.14269999999999999</v>
      </c>
    </row>
    <row r="225" spans="1:3" x14ac:dyDescent="0.2">
      <c r="A225" t="s">
        <v>305</v>
      </c>
      <c r="B225">
        <v>106.61192601148838</v>
      </c>
      <c r="C225">
        <v>0.1537</v>
      </c>
    </row>
    <row r="226" spans="1:3" x14ac:dyDescent="0.2">
      <c r="A226" t="s">
        <v>306</v>
      </c>
      <c r="B226">
        <v>94.085636967658658</v>
      </c>
      <c r="C226">
        <v>0.1618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A6B95-2024-4754-840E-9AD36E886D74}">
  <dimension ref="A1:AO96"/>
  <sheetViews>
    <sheetView topLeftCell="B1" zoomScale="63" zoomScaleNormal="166" workbookViewId="0">
      <selection activeCell="J26" sqref="J26"/>
    </sheetView>
  </sheetViews>
  <sheetFormatPr baseColWidth="10" defaultColWidth="8.83203125" defaultRowHeight="15" x14ac:dyDescent="0.2"/>
  <cols>
    <col min="1" max="1" width="15.5" customWidth="1"/>
    <col min="2" max="2" width="21.33203125" customWidth="1"/>
    <col min="3" max="3" width="26" customWidth="1"/>
    <col min="4" max="4" width="30" customWidth="1"/>
    <col min="5" max="5" width="32.33203125" customWidth="1"/>
    <col min="6" max="6" width="30" customWidth="1"/>
    <col min="7" max="7" width="24.5" customWidth="1"/>
    <col min="8" max="8" width="23.1640625" customWidth="1"/>
    <col min="9" max="9" width="34" customWidth="1"/>
    <col min="10" max="10" width="31.5" customWidth="1"/>
    <col min="11" max="11" width="34" customWidth="1"/>
    <col min="12" max="14" width="30" customWidth="1"/>
    <col min="15" max="15" width="28.5" customWidth="1"/>
    <col min="16" max="16" width="27.6640625" customWidth="1"/>
    <col min="17" max="17" width="34.83203125" customWidth="1"/>
    <col min="18" max="18" width="27.6640625" customWidth="1"/>
    <col min="19" max="20" width="30.1640625" customWidth="1"/>
    <col min="21" max="21" width="26.5" customWidth="1"/>
    <col min="22" max="22" width="27.5" customWidth="1"/>
    <col min="23" max="23" width="35" customWidth="1"/>
    <col min="24" max="24" width="30.5" customWidth="1"/>
    <col min="25" max="25" width="33" customWidth="1"/>
    <col min="26" max="26" width="30.5" customWidth="1"/>
    <col min="27" max="27" width="28.83203125" customWidth="1"/>
    <col min="28" max="28" width="28.5" customWidth="1"/>
    <col min="29" max="29" width="34.5" customWidth="1"/>
    <col min="30" max="30" width="29.33203125" customWidth="1"/>
    <col min="31" max="31" width="33" customWidth="1"/>
    <col min="32" max="32" width="29.33203125" customWidth="1"/>
    <col min="33" max="33" width="27.83203125" customWidth="1"/>
    <col min="34" max="34" width="28.5" customWidth="1"/>
    <col min="35" max="35" width="33.6640625" customWidth="1"/>
    <col min="36" max="36" width="29" customWidth="1"/>
    <col min="37" max="37" width="33" customWidth="1"/>
    <col min="38" max="38" width="29" customWidth="1"/>
    <col min="39" max="39" width="28" customWidth="1"/>
    <col min="40" max="40" width="28.1640625" customWidth="1"/>
    <col min="41" max="41" width="33.5" customWidth="1"/>
    <col min="42" max="42" width="29.33203125" customWidth="1"/>
    <col min="43" max="43" width="33.6640625" customWidth="1"/>
  </cols>
  <sheetData>
    <row r="1" spans="1:41" ht="27.75" customHeight="1" x14ac:dyDescent="0.2">
      <c r="A1" s="30" t="s">
        <v>566</v>
      </c>
      <c r="B1" s="30" t="s">
        <v>334</v>
      </c>
      <c r="C1" s="30" t="s">
        <v>575</v>
      </c>
      <c r="D1" s="30" t="s">
        <v>565</v>
      </c>
      <c r="E1" s="30" t="s">
        <v>576</v>
      </c>
      <c r="F1" s="30"/>
      <c r="G1" s="30" t="s">
        <v>567</v>
      </c>
      <c r="H1" s="30" t="s">
        <v>334</v>
      </c>
      <c r="I1" s="30" t="s">
        <v>575</v>
      </c>
      <c r="J1" s="30" t="s">
        <v>565</v>
      </c>
      <c r="K1" s="30" t="s">
        <v>576</v>
      </c>
      <c r="L1" s="30"/>
      <c r="M1" s="30" t="s">
        <v>568</v>
      </c>
      <c r="N1" s="30" t="s">
        <v>334</v>
      </c>
      <c r="O1" s="30" t="s">
        <v>575</v>
      </c>
      <c r="P1" s="30" t="s">
        <v>565</v>
      </c>
      <c r="Q1" s="30" t="s">
        <v>576</v>
      </c>
      <c r="R1" s="30"/>
      <c r="S1" s="30" t="s">
        <v>569</v>
      </c>
      <c r="T1" s="30" t="s">
        <v>334</v>
      </c>
      <c r="U1" s="30" t="s">
        <v>575</v>
      </c>
      <c r="V1" s="30" t="s">
        <v>565</v>
      </c>
      <c r="W1" s="30" t="s">
        <v>576</v>
      </c>
      <c r="X1" s="30"/>
      <c r="Y1" s="30" t="s">
        <v>570</v>
      </c>
      <c r="Z1" s="30" t="s">
        <v>334</v>
      </c>
      <c r="AA1" s="46" t="s">
        <v>575</v>
      </c>
      <c r="AB1" s="30" t="s">
        <v>565</v>
      </c>
      <c r="AC1" s="30" t="s">
        <v>576</v>
      </c>
      <c r="AD1" s="30"/>
      <c r="AE1" s="30" t="s">
        <v>571</v>
      </c>
      <c r="AF1" s="30" t="s">
        <v>334</v>
      </c>
      <c r="AG1" s="30" t="s">
        <v>575</v>
      </c>
      <c r="AH1" s="32" t="s">
        <v>565</v>
      </c>
      <c r="AI1" s="32" t="s">
        <v>576</v>
      </c>
      <c r="AJ1" s="32"/>
      <c r="AK1" s="30" t="s">
        <v>572</v>
      </c>
      <c r="AL1" s="30" t="s">
        <v>334</v>
      </c>
      <c r="AM1" s="30" t="s">
        <v>575</v>
      </c>
      <c r="AN1" s="32" t="s">
        <v>565</v>
      </c>
      <c r="AO1" s="32" t="s">
        <v>576</v>
      </c>
    </row>
    <row r="2" spans="1:41" ht="22.5" customHeight="1" x14ac:dyDescent="0.2">
      <c r="A2" s="31" t="s">
        <v>238</v>
      </c>
      <c r="B2" s="31">
        <v>0.154</v>
      </c>
      <c r="C2" s="35">
        <v>65.629194040161551</v>
      </c>
      <c r="D2" s="35">
        <f>(B2*'Fe contents'!BO158)/1000</f>
        <v>1.0106895882184878E-2</v>
      </c>
      <c r="E2" s="35">
        <f>(B2*C2)/1000</f>
        <v>1.0106895882184878E-2</v>
      </c>
      <c r="F2" s="35"/>
      <c r="G2" s="31" t="s">
        <v>333</v>
      </c>
      <c r="H2" s="31">
        <v>0.1734</v>
      </c>
      <c r="I2" s="42">
        <v>56.716515519824775</v>
      </c>
      <c r="J2" s="35">
        <f>(H2*I2)/1000</f>
        <v>9.834643791137616E-3</v>
      </c>
      <c r="K2" s="35">
        <f>(H2*I2)/1000</f>
        <v>9.834643791137616E-3</v>
      </c>
      <c r="L2" s="31"/>
      <c r="M2" s="31" t="s">
        <v>298</v>
      </c>
      <c r="N2" s="31">
        <v>0.1782</v>
      </c>
      <c r="O2" s="35">
        <v>62.141950588593019</v>
      </c>
      <c r="P2" s="35">
        <f>('Fe contents'!BO218*'Final results'!N2)/1000</f>
        <v>1.1073695594887276E-2</v>
      </c>
      <c r="Q2" s="35">
        <f>(N2*O2)/1000</f>
        <v>1.1073695594887276E-2</v>
      </c>
      <c r="S2" s="31" t="s">
        <v>83</v>
      </c>
      <c r="T2" s="31">
        <v>0.21879999999999999</v>
      </c>
      <c r="U2" s="35">
        <v>61.76497274499755</v>
      </c>
      <c r="V2" s="35">
        <f>(T2*'Fe contents'!BO38)/1000</f>
        <v>1.3514176036605464E-2</v>
      </c>
      <c r="W2" s="35">
        <f t="shared" ref="W2:W31" si="0">(T2*U2)/1000</f>
        <v>1.3514176036605464E-2</v>
      </c>
      <c r="X2" s="35"/>
      <c r="Y2" s="31" t="s">
        <v>178</v>
      </c>
      <c r="Z2" s="31">
        <v>0.3347</v>
      </c>
      <c r="AA2" s="35">
        <v>66.732176737763751</v>
      </c>
      <c r="AB2" s="35">
        <f>(Z2*'Fe contents'!BO98)/1000</f>
        <v>2.233525955412953E-2</v>
      </c>
      <c r="AC2" s="35">
        <f>(Z2*AA2)/1000</f>
        <v>2.233525955412953E-2</v>
      </c>
      <c r="AD2" s="35"/>
      <c r="AE2" s="31" t="s">
        <v>445</v>
      </c>
      <c r="AF2" s="31">
        <v>0.1865</v>
      </c>
      <c r="AG2" s="31"/>
      <c r="AK2" s="31" t="s">
        <v>505</v>
      </c>
      <c r="AL2" s="31">
        <v>0.17780000000000001</v>
      </c>
      <c r="AM2" s="31"/>
    </row>
    <row r="3" spans="1:41" x14ac:dyDescent="0.2">
      <c r="A3" s="31" t="s">
        <v>239</v>
      </c>
      <c r="B3" s="31">
        <v>0.154</v>
      </c>
      <c r="C3" s="35">
        <v>64.111924968754892</v>
      </c>
      <c r="D3" s="35">
        <f>(B3*'Fe contents'!BO159)/1000</f>
        <v>9.8732364451882531E-3</v>
      </c>
      <c r="E3" s="35">
        <f>(B3*C3)/1000</f>
        <v>9.8732364451882531E-3</v>
      </c>
      <c r="F3" s="35"/>
      <c r="G3" s="31" t="s">
        <v>335</v>
      </c>
      <c r="H3" s="31">
        <v>0.2475</v>
      </c>
      <c r="I3" s="42">
        <v>60.359902608692266</v>
      </c>
      <c r="J3" s="35">
        <f t="shared" ref="J3:J31" si="1">(H3*I3)/1000</f>
        <v>1.4939075895651336E-2</v>
      </c>
      <c r="K3" s="35">
        <f t="shared" ref="K3:K63" si="2">(H3*I3)/1000</f>
        <v>1.4939075895651336E-2</v>
      </c>
      <c r="L3" s="31"/>
      <c r="M3" s="31" t="s">
        <v>299</v>
      </c>
      <c r="N3" s="31">
        <v>0.158</v>
      </c>
      <c r="O3" s="35">
        <v>75.304476570944871</v>
      </c>
      <c r="P3" s="35">
        <f>('Fe contents'!BO219*'Final results'!N3)/1000</f>
        <v>1.189810729820929E-2</v>
      </c>
      <c r="Q3" s="35">
        <f t="shared" ref="Q3:Q10" si="3">(N3*O3)/1000</f>
        <v>1.189810729820929E-2</v>
      </c>
      <c r="S3" s="31" t="s">
        <v>84</v>
      </c>
      <c r="T3" s="31">
        <v>0.2918</v>
      </c>
      <c r="U3" s="35">
        <v>68.969959537247902</v>
      </c>
      <c r="V3" s="35">
        <f>(T3*'Fe contents'!BO39)/1000</f>
        <v>2.0125434192968941E-2</v>
      </c>
      <c r="W3" s="35">
        <f t="shared" si="0"/>
        <v>2.0125434192968941E-2</v>
      </c>
      <c r="X3" s="35"/>
      <c r="Y3" s="31" t="s">
        <v>179</v>
      </c>
      <c r="Z3" s="31">
        <v>0.22550000000000001</v>
      </c>
      <c r="AA3" s="35">
        <v>70.491173624740696</v>
      </c>
      <c r="AB3" s="35">
        <f>(Z3*'Fe contents'!BO99)/1000</f>
        <v>1.5895759652379028E-2</v>
      </c>
      <c r="AC3" s="35">
        <f t="shared" ref="AC3:AC30" si="4">(Z3*AA3)/1000</f>
        <v>1.5895759652379028E-2</v>
      </c>
      <c r="AD3" s="35"/>
      <c r="AE3" s="31" t="s">
        <v>446</v>
      </c>
      <c r="AF3" s="31">
        <v>0.12709999999999999</v>
      </c>
      <c r="AG3" s="31"/>
      <c r="AK3" s="31" t="s">
        <v>506</v>
      </c>
      <c r="AL3" s="31">
        <v>0.13930000000000001</v>
      </c>
      <c r="AM3" s="31"/>
    </row>
    <row r="4" spans="1:41" x14ac:dyDescent="0.2">
      <c r="A4" s="31" t="s">
        <v>240</v>
      </c>
      <c r="B4" s="31">
        <v>0.12870000000000001</v>
      </c>
      <c r="C4" s="35">
        <v>90.241722711816209</v>
      </c>
      <c r="D4" s="35">
        <f>(B4*'Fe contents'!BO160)/1000</f>
        <v>1.1614109713010747E-2</v>
      </c>
      <c r="E4" s="35">
        <f>(B4*C4)/1000</f>
        <v>1.1614109713010747E-2</v>
      </c>
      <c r="F4" s="35"/>
      <c r="G4" s="31" t="s">
        <v>336</v>
      </c>
      <c r="H4" s="31">
        <v>0.17469999999999999</v>
      </c>
      <c r="I4" s="42">
        <v>69.53593662832796</v>
      </c>
      <c r="J4" s="35">
        <f t="shared" si="1"/>
        <v>1.2147928128968895E-2</v>
      </c>
      <c r="K4" s="35">
        <f t="shared" si="2"/>
        <v>1.2147928128968895E-2</v>
      </c>
      <c r="L4" s="31"/>
      <c r="M4" s="31" t="s">
        <v>300</v>
      </c>
      <c r="N4" s="31">
        <v>0.1658</v>
      </c>
      <c r="O4" s="35">
        <v>70.981632314813382</v>
      </c>
      <c r="P4" s="35">
        <f>('Fe contents'!BO220*'Final results'!N4)/1000</f>
        <v>1.1768754637796058E-2</v>
      </c>
      <c r="Q4" s="35">
        <f t="shared" si="3"/>
        <v>1.1768754637796058E-2</v>
      </c>
      <c r="S4" s="31" t="s">
        <v>85</v>
      </c>
      <c r="T4" s="31">
        <v>0.20080000000000001</v>
      </c>
      <c r="U4" s="35">
        <v>58.938123960625461</v>
      </c>
      <c r="V4" s="35">
        <f>(T4*'Fe contents'!BO40)/1000</f>
        <v>1.1834775291293592E-2</v>
      </c>
      <c r="W4" s="35">
        <f t="shared" si="0"/>
        <v>1.1834775291293592E-2</v>
      </c>
      <c r="X4" s="35"/>
      <c r="Y4" s="31" t="s">
        <v>180</v>
      </c>
      <c r="Z4" s="31">
        <v>0.16700000000000001</v>
      </c>
      <c r="AA4" s="35">
        <v>68.896610717026306</v>
      </c>
      <c r="AB4" s="35">
        <f>(Z4*'Fe contents'!BO100)/1000</f>
        <v>1.1505733989743394E-2</v>
      </c>
      <c r="AC4" s="35">
        <f t="shared" si="4"/>
        <v>1.1505733989743394E-2</v>
      </c>
      <c r="AD4" s="35"/>
      <c r="AE4" s="31" t="s">
        <v>447</v>
      </c>
      <c r="AF4" s="31">
        <v>0.1067</v>
      </c>
      <c r="AG4" s="31"/>
      <c r="AK4" s="31" t="s">
        <v>507</v>
      </c>
      <c r="AL4" s="31">
        <v>0.16539999999999999</v>
      </c>
      <c r="AM4" s="31"/>
    </row>
    <row r="5" spans="1:41" x14ac:dyDescent="0.2">
      <c r="A5" s="31" t="s">
        <v>241</v>
      </c>
      <c r="B5" s="31">
        <v>0.16320000000000001</v>
      </c>
      <c r="C5" s="35">
        <v>73.862935745620973</v>
      </c>
      <c r="D5" s="35">
        <f>(B5*'Fe contents'!BO161)/1000</f>
        <v>1.2054431113685343E-2</v>
      </c>
      <c r="E5" s="35">
        <f>(B5*C5)/1000</f>
        <v>1.2054431113685343E-2</v>
      </c>
      <c r="F5" s="35"/>
      <c r="G5" s="31" t="s">
        <v>337</v>
      </c>
      <c r="H5" s="31">
        <v>0.28910000000000002</v>
      </c>
      <c r="I5" s="42">
        <v>62.340426987655192</v>
      </c>
      <c r="J5" s="35">
        <f t="shared" si="1"/>
        <v>1.8022617442131118E-2</v>
      </c>
      <c r="K5" s="35">
        <f t="shared" si="2"/>
        <v>1.8022617442131118E-2</v>
      </c>
      <c r="L5" s="31"/>
      <c r="M5" s="31" t="s">
        <v>301</v>
      </c>
      <c r="N5" s="31">
        <v>0.1784</v>
      </c>
      <c r="O5" s="35">
        <v>89.478663627813134</v>
      </c>
      <c r="P5" s="35">
        <f>('Fe contents'!BO221*'Final results'!N5)/1000</f>
        <v>1.5962993591201863E-2</v>
      </c>
      <c r="Q5" s="35">
        <f t="shared" si="3"/>
        <v>1.5962993591201863E-2</v>
      </c>
      <c r="S5" s="31" t="s">
        <v>86</v>
      </c>
      <c r="T5" s="31">
        <v>0.3664</v>
      </c>
      <c r="U5" s="35">
        <v>77.359242393081871</v>
      </c>
      <c r="V5" s="35">
        <f>(T5*'Fe contents'!BO41)/1000</f>
        <v>2.8344426412825197E-2</v>
      </c>
      <c r="W5" s="35">
        <f t="shared" si="0"/>
        <v>2.8344426412825197E-2</v>
      </c>
      <c r="X5" s="35"/>
      <c r="Y5" s="31" t="s">
        <v>181</v>
      </c>
      <c r="Z5" s="31">
        <v>0.33579999999999999</v>
      </c>
      <c r="AA5" s="35">
        <v>78.424993107237086</v>
      </c>
      <c r="AB5" s="35">
        <f>(Z5*'Fe contents'!BO101)/1000</f>
        <v>2.6335112685410212E-2</v>
      </c>
      <c r="AC5" s="35">
        <f t="shared" si="4"/>
        <v>2.6335112685410212E-2</v>
      </c>
      <c r="AD5" s="35"/>
      <c r="AE5" s="31" t="s">
        <v>448</v>
      </c>
      <c r="AF5" s="31">
        <v>0.20730000000000001</v>
      </c>
      <c r="AG5" s="31"/>
      <c r="AK5" s="31" t="s">
        <v>508</v>
      </c>
      <c r="AL5" s="31">
        <v>0.2122</v>
      </c>
      <c r="AM5" s="31"/>
    </row>
    <row r="6" spans="1:41" x14ac:dyDescent="0.2">
      <c r="A6" s="31" t="s">
        <v>242</v>
      </c>
      <c r="B6" s="31">
        <v>0.15909999999999999</v>
      </c>
      <c r="C6" s="35">
        <v>93.589691977345566</v>
      </c>
      <c r="D6" s="35">
        <f>(B6*'Fe contents'!BO162)/1000</f>
        <v>1.4890119993595678E-2</v>
      </c>
      <c r="E6" s="35">
        <f t="shared" ref="E6:E63" si="5">(B6*C6)/1000</f>
        <v>1.4890119993595678E-2</v>
      </c>
      <c r="F6" s="35"/>
      <c r="G6" s="31" t="s">
        <v>338</v>
      </c>
      <c r="H6" s="31">
        <v>0.28299999999999997</v>
      </c>
      <c r="I6" s="42">
        <v>57.551711103293819</v>
      </c>
      <c r="J6" s="35">
        <f t="shared" si="1"/>
        <v>1.6287134242232149E-2</v>
      </c>
      <c r="K6" s="35">
        <f t="shared" si="2"/>
        <v>1.6287134242232149E-2</v>
      </c>
      <c r="L6" s="31"/>
      <c r="M6" s="31" t="s">
        <v>302</v>
      </c>
      <c r="N6" s="31">
        <v>0.21529999999999999</v>
      </c>
      <c r="O6" s="35">
        <v>90.911253064659135</v>
      </c>
      <c r="P6" s="35">
        <f>('Fe contents'!BO222*'Final results'!N6)/1000</f>
        <v>1.9573192784821111E-2</v>
      </c>
      <c r="Q6" s="35">
        <f t="shared" si="3"/>
        <v>1.9573192784821111E-2</v>
      </c>
      <c r="S6" s="31" t="s">
        <v>87</v>
      </c>
      <c r="T6" s="31">
        <v>0.28610000000000002</v>
      </c>
      <c r="U6" s="35">
        <v>60.451678885987313</v>
      </c>
      <c r="V6" s="35">
        <f>(T6*'Fe contents'!BO42)/1000</f>
        <v>1.7295225329280971E-2</v>
      </c>
      <c r="W6" s="35">
        <f t="shared" si="0"/>
        <v>1.7295225329280971E-2</v>
      </c>
      <c r="X6" s="35"/>
      <c r="Y6" s="31" t="s">
        <v>182</v>
      </c>
      <c r="Z6" s="31">
        <v>0.30420000000000003</v>
      </c>
      <c r="AA6" s="35">
        <v>75.509822922312793</v>
      </c>
      <c r="AB6" s="35">
        <f>(Z6*'Fe contents'!BO102)/1000</f>
        <v>2.2970088132967553E-2</v>
      </c>
      <c r="AC6" s="35">
        <f t="shared" si="4"/>
        <v>2.2970088132967553E-2</v>
      </c>
      <c r="AD6" s="35"/>
      <c r="AE6" s="31" t="s">
        <v>449</v>
      </c>
      <c r="AF6" s="31">
        <v>0.2135</v>
      </c>
      <c r="AG6" s="31"/>
      <c r="AK6" s="31" t="s">
        <v>509</v>
      </c>
      <c r="AL6" s="31">
        <v>0.16170000000000001</v>
      </c>
      <c r="AM6" s="31"/>
    </row>
    <row r="7" spans="1:41" x14ac:dyDescent="0.2">
      <c r="A7" s="31" t="s">
        <v>243</v>
      </c>
      <c r="B7" s="31">
        <v>0.1714</v>
      </c>
      <c r="C7" s="35">
        <v>86.642513313244052</v>
      </c>
      <c r="D7" s="35">
        <f>(B7*'Fe contents'!BO163)/1000</f>
        <v>1.4850526781890031E-2</v>
      </c>
      <c r="E7" s="35">
        <f t="shared" si="5"/>
        <v>1.4850526781890031E-2</v>
      </c>
      <c r="F7" s="35"/>
      <c r="G7" s="31" t="s">
        <v>339</v>
      </c>
      <c r="H7" s="31">
        <v>0.22639999999999999</v>
      </c>
      <c r="I7" s="42">
        <v>60.44745728485956</v>
      </c>
      <c r="J7" s="35">
        <f t="shared" si="1"/>
        <v>1.3685304329292205E-2</v>
      </c>
      <c r="K7" s="35">
        <f t="shared" si="2"/>
        <v>1.3685304329292205E-2</v>
      </c>
      <c r="L7" s="31"/>
      <c r="M7" s="31" t="s">
        <v>303</v>
      </c>
      <c r="N7" s="31">
        <v>0.246</v>
      </c>
      <c r="O7" s="35">
        <v>97.707011259466242</v>
      </c>
      <c r="P7" s="35">
        <f>('Fe contents'!BO223*'Final results'!N7)/1000</f>
        <v>2.4035924769828697E-2</v>
      </c>
      <c r="Q7" s="35">
        <f t="shared" si="3"/>
        <v>2.4035924769828697E-2</v>
      </c>
      <c r="S7" s="31" t="s">
        <v>88</v>
      </c>
      <c r="T7" s="31">
        <v>0.23180000000000001</v>
      </c>
      <c r="U7" s="35">
        <v>65.358314037540069</v>
      </c>
      <c r="V7" s="35">
        <f>(T7*'Fe contents'!BO43)/1000</f>
        <v>1.5150057193901788E-2</v>
      </c>
      <c r="W7" s="35">
        <f t="shared" si="0"/>
        <v>1.5150057193901788E-2</v>
      </c>
      <c r="X7" s="35"/>
      <c r="Y7" s="31" t="s">
        <v>183</v>
      </c>
      <c r="Z7" s="31">
        <v>0.25629999999999997</v>
      </c>
      <c r="AA7" s="35">
        <v>66.864162540253417</v>
      </c>
      <c r="AB7" s="35">
        <f>(Z7*'Fe contents'!BO103)/1000</f>
        <v>1.7137284859066949E-2</v>
      </c>
      <c r="AC7" s="35">
        <f t="shared" si="4"/>
        <v>1.7137284859066949E-2</v>
      </c>
      <c r="AD7" s="35"/>
      <c r="AE7" s="31" t="s">
        <v>450</v>
      </c>
      <c r="AF7" s="31">
        <v>0.24429999999999999</v>
      </c>
      <c r="AG7" s="31"/>
      <c r="AK7" s="31" t="s">
        <v>510</v>
      </c>
      <c r="AL7" s="31">
        <v>0.15140000000000001</v>
      </c>
      <c r="AM7" s="31"/>
    </row>
    <row r="8" spans="1:41" x14ac:dyDescent="0.2">
      <c r="A8" s="31" t="s">
        <v>244</v>
      </c>
      <c r="B8" s="31">
        <v>0.15690000000000001</v>
      </c>
      <c r="C8" s="35">
        <v>63.9895642880075</v>
      </c>
      <c r="D8" s="35">
        <f>(B8*'Fe contents'!BO164)/1000</f>
        <v>1.0039962636788378E-2</v>
      </c>
      <c r="E8" s="35">
        <f t="shared" si="5"/>
        <v>1.0039962636788378E-2</v>
      </c>
      <c r="F8" s="35"/>
      <c r="G8" s="31" t="s">
        <v>340</v>
      </c>
      <c r="H8" s="31">
        <v>0.29099999999999998</v>
      </c>
      <c r="I8" s="42">
        <v>62.15923692392316</v>
      </c>
      <c r="J8" s="35">
        <f t="shared" si="1"/>
        <v>1.808833794486164E-2</v>
      </c>
      <c r="K8" s="35">
        <f t="shared" si="2"/>
        <v>1.808833794486164E-2</v>
      </c>
      <c r="L8" s="31"/>
      <c r="M8" s="31" t="s">
        <v>304</v>
      </c>
      <c r="N8" s="31">
        <v>0.23630000000000001</v>
      </c>
      <c r="O8" s="35">
        <v>82.368812202616084</v>
      </c>
      <c r="P8" s="35">
        <f>('Fe contents'!BO224*'Final results'!N8)/1000</f>
        <v>1.946375032347818E-2</v>
      </c>
      <c r="Q8" s="35">
        <f t="shared" si="3"/>
        <v>1.946375032347818E-2</v>
      </c>
      <c r="S8" s="31" t="s">
        <v>89</v>
      </c>
      <c r="T8" s="31">
        <v>0.28860000000000002</v>
      </c>
      <c r="U8" s="35">
        <v>77.161397089736511</v>
      </c>
      <c r="V8" s="35">
        <f>(T8*'Fe contents'!BO44)/1000</f>
        <v>2.2268779200097961E-2</v>
      </c>
      <c r="W8" s="35">
        <f t="shared" si="0"/>
        <v>2.2268779200097961E-2</v>
      </c>
      <c r="X8" s="35"/>
      <c r="Y8" s="31" t="s">
        <v>184</v>
      </c>
      <c r="Z8" s="31">
        <v>0.27389999999999998</v>
      </c>
      <c r="AA8" s="35">
        <v>76.007914930637838</v>
      </c>
      <c r="AB8" s="35">
        <f>(Z8*'Fe contents'!BO104)/1000</f>
        <v>2.0818567899501702E-2</v>
      </c>
      <c r="AC8" s="35">
        <f t="shared" si="4"/>
        <v>2.0818567899501702E-2</v>
      </c>
      <c r="AD8" s="35"/>
      <c r="AE8" s="31" t="s">
        <v>451</v>
      </c>
      <c r="AF8" s="31">
        <v>0.22359999999999999</v>
      </c>
      <c r="AG8" s="31"/>
      <c r="AK8" s="31" t="s">
        <v>511</v>
      </c>
      <c r="AL8" s="31">
        <v>0.2296</v>
      </c>
      <c r="AM8" s="31"/>
    </row>
    <row r="9" spans="1:41" x14ac:dyDescent="0.2">
      <c r="A9" s="31" t="s">
        <v>245</v>
      </c>
      <c r="B9" s="31">
        <v>0.17369999999999999</v>
      </c>
      <c r="C9" s="35">
        <v>75.821702401637296</v>
      </c>
      <c r="D9" s="35">
        <f>(B9*'Fe contents'!BO165)/1000</f>
        <v>1.3170229707164397E-2</v>
      </c>
      <c r="E9" s="35">
        <f t="shared" si="5"/>
        <v>1.3170229707164397E-2</v>
      </c>
      <c r="F9" s="35"/>
      <c r="G9" s="31" t="s">
        <v>341</v>
      </c>
      <c r="H9" s="31">
        <v>0.33200000000000002</v>
      </c>
      <c r="I9" s="42">
        <v>60.974028436446211</v>
      </c>
      <c r="J9" s="35">
        <f t="shared" si="1"/>
        <v>2.0243377440900143E-2</v>
      </c>
      <c r="K9" s="35">
        <f t="shared" si="2"/>
        <v>2.0243377440900143E-2</v>
      </c>
      <c r="L9" s="31"/>
      <c r="M9" s="31" t="s">
        <v>305</v>
      </c>
      <c r="N9" s="31">
        <v>0.26779999999999998</v>
      </c>
      <c r="O9" s="35">
        <v>106.61192601148838</v>
      </c>
      <c r="P9" s="35">
        <f>('Fe contents'!BO225*'Final results'!N9)/1000</f>
        <v>2.8550673785876588E-2</v>
      </c>
      <c r="Q9" s="35">
        <f t="shared" si="3"/>
        <v>2.8550673785876588E-2</v>
      </c>
      <c r="S9" s="31" t="s">
        <v>90</v>
      </c>
      <c r="T9" s="31">
        <v>0.27889999999999998</v>
      </c>
      <c r="U9" s="35">
        <v>71.359340949344997</v>
      </c>
      <c r="V9" s="35">
        <f>(T9*'Fe contents'!BO45)/1000</f>
        <v>1.990212019077232E-2</v>
      </c>
      <c r="W9" s="35">
        <f t="shared" si="0"/>
        <v>1.990212019077232E-2</v>
      </c>
      <c r="X9" s="35"/>
      <c r="Y9" s="31" t="s">
        <v>185</v>
      </c>
      <c r="Z9" s="31">
        <v>0.45689999999999997</v>
      </c>
      <c r="AA9" s="35">
        <v>74.808372127049751</v>
      </c>
      <c r="AB9" s="35">
        <f>(Z9*'Fe contents'!BO105)/1000</f>
        <v>3.4179945224849032E-2</v>
      </c>
      <c r="AC9" s="35">
        <f t="shared" si="4"/>
        <v>3.4179945224849032E-2</v>
      </c>
      <c r="AD9" s="35"/>
      <c r="AE9" s="31" t="s">
        <v>452</v>
      </c>
      <c r="AF9" s="31">
        <v>0.17119999999999999</v>
      </c>
      <c r="AG9" s="31"/>
      <c r="AK9" s="31" t="s">
        <v>512</v>
      </c>
      <c r="AL9" s="31">
        <v>0.16669999999999999</v>
      </c>
      <c r="AM9" s="31"/>
    </row>
    <row r="10" spans="1:41" x14ac:dyDescent="0.2">
      <c r="A10" s="31" t="s">
        <v>246</v>
      </c>
      <c r="B10" s="31">
        <v>0.15359999999999999</v>
      </c>
      <c r="C10" s="35">
        <v>65.011621137268534</v>
      </c>
      <c r="D10" s="35">
        <f>(B10*'Fe contents'!BO166)/1000</f>
        <v>9.9857850066844469E-3</v>
      </c>
      <c r="E10" s="35">
        <f t="shared" si="5"/>
        <v>9.9857850066844469E-3</v>
      </c>
      <c r="F10" s="35"/>
      <c r="G10" s="31" t="s">
        <v>342</v>
      </c>
      <c r="H10" s="31">
        <v>0.30859999999999999</v>
      </c>
      <c r="I10" s="42">
        <v>61.492485747783654</v>
      </c>
      <c r="J10" s="35">
        <f t="shared" si="1"/>
        <v>1.8976581101766032E-2</v>
      </c>
      <c r="K10" s="35">
        <f t="shared" si="2"/>
        <v>1.8976581101766032E-2</v>
      </c>
      <c r="L10" s="31"/>
      <c r="M10" s="31" t="s">
        <v>306</v>
      </c>
      <c r="N10" s="31">
        <v>0.32600000000000001</v>
      </c>
      <c r="O10" s="35">
        <v>94.085636967658658</v>
      </c>
      <c r="P10" s="35">
        <f>('Fe contents'!BO226*'Final results'!N10)/1000</f>
        <v>3.0671917651456725E-2</v>
      </c>
      <c r="Q10" s="35">
        <f t="shared" si="3"/>
        <v>3.0671917651456725E-2</v>
      </c>
      <c r="S10" s="31" t="s">
        <v>91</v>
      </c>
      <c r="T10" s="31">
        <v>0.34239999999999998</v>
      </c>
      <c r="U10" s="35">
        <v>70.096551364743704</v>
      </c>
      <c r="V10" s="35">
        <f>(T10*'Fe contents'!BO46)/1000</f>
        <v>2.4001059187288228E-2</v>
      </c>
      <c r="W10" s="35">
        <f t="shared" si="0"/>
        <v>2.4001059187288242E-2</v>
      </c>
      <c r="X10" s="35"/>
      <c r="Y10" s="31" t="s">
        <v>186</v>
      </c>
      <c r="Z10" s="31">
        <v>0.38840000000000002</v>
      </c>
      <c r="AA10" s="35">
        <v>73.691129756276652</v>
      </c>
      <c r="AB10" s="35">
        <f>(Z10*'Fe contents'!BO106)/1000</f>
        <v>2.8621634797337855E-2</v>
      </c>
      <c r="AC10" s="35">
        <f t="shared" si="4"/>
        <v>2.8621634797337855E-2</v>
      </c>
      <c r="AD10" s="35"/>
      <c r="AE10" s="31" t="s">
        <v>453</v>
      </c>
      <c r="AF10" s="31">
        <v>0.19700000000000001</v>
      </c>
      <c r="AG10" s="31"/>
      <c r="AK10" s="31" t="s">
        <v>513</v>
      </c>
      <c r="AL10" s="31">
        <v>0.23139999999999999</v>
      </c>
      <c r="AM10" s="31"/>
    </row>
    <row r="11" spans="1:41" x14ac:dyDescent="0.2">
      <c r="A11" s="31" t="s">
        <v>247</v>
      </c>
      <c r="B11" s="31">
        <v>0.15640000000000001</v>
      </c>
      <c r="C11" s="35">
        <v>68.265160495894946</v>
      </c>
      <c r="D11" s="35">
        <f>(B11*'Fe contents'!BO167)/1000</f>
        <v>1.0676671101557969E-2</v>
      </c>
      <c r="E11" s="35">
        <f t="shared" si="5"/>
        <v>1.0676671101557969E-2</v>
      </c>
      <c r="F11" s="35"/>
      <c r="G11" s="31" t="s">
        <v>343</v>
      </c>
      <c r="H11" s="31">
        <v>0.432</v>
      </c>
      <c r="I11" s="42">
        <v>70.583581257076432</v>
      </c>
      <c r="J11" s="35">
        <f t="shared" si="1"/>
        <v>3.0492107103057019E-2</v>
      </c>
      <c r="K11" s="35">
        <f t="shared" si="2"/>
        <v>3.0492107103057019E-2</v>
      </c>
      <c r="L11" s="31"/>
      <c r="M11" s="31" t="s">
        <v>394</v>
      </c>
      <c r="N11" s="31">
        <v>0.33429999999999999</v>
      </c>
      <c r="O11" s="10"/>
      <c r="P11" s="31"/>
      <c r="S11" s="31" t="s">
        <v>92</v>
      </c>
      <c r="T11" s="31">
        <v>0.52669999999999995</v>
      </c>
      <c r="U11" s="35">
        <v>82.961498990704044</v>
      </c>
      <c r="V11" s="35">
        <f>(T11*'Fe contents'!BO6)/1000</f>
        <v>1.2967205077866414E-3</v>
      </c>
      <c r="W11" s="35">
        <f t="shared" si="0"/>
        <v>4.3695821518403816E-2</v>
      </c>
      <c r="X11" s="35"/>
      <c r="Y11" s="31" t="s">
        <v>187</v>
      </c>
      <c r="Z11" s="31">
        <v>0.4556</v>
      </c>
      <c r="AA11" s="35">
        <v>110.04850828917971</v>
      </c>
      <c r="AB11" s="35">
        <f>(Z11*'Fe contents'!BO107)/1000</f>
        <v>5.0138100376550275E-2</v>
      </c>
      <c r="AC11" s="35">
        <f t="shared" si="4"/>
        <v>5.0138100376550275E-2</v>
      </c>
      <c r="AD11" s="35"/>
      <c r="AE11" s="31" t="s">
        <v>454</v>
      </c>
      <c r="AF11" s="31">
        <v>0.36840000000000001</v>
      </c>
      <c r="AG11" s="31"/>
      <c r="AK11" s="31" t="s">
        <v>514</v>
      </c>
      <c r="AL11" s="31">
        <v>0.2888</v>
      </c>
      <c r="AM11" s="31"/>
    </row>
    <row r="12" spans="1:41" x14ac:dyDescent="0.2">
      <c r="A12" s="31" t="s">
        <v>248</v>
      </c>
      <c r="B12" s="31">
        <v>0.1608</v>
      </c>
      <c r="C12" s="35">
        <v>74.994099111395656</v>
      </c>
      <c r="D12" s="35">
        <f>(B12*'Fe contents'!BO168)/1000</f>
        <v>1.2059051137112422E-2</v>
      </c>
      <c r="E12" s="35">
        <f t="shared" si="5"/>
        <v>1.2059051137112422E-2</v>
      </c>
      <c r="F12" s="35"/>
      <c r="G12" s="31" t="s">
        <v>344</v>
      </c>
      <c r="H12" s="31">
        <v>0.36580000000000001</v>
      </c>
      <c r="I12" s="42">
        <v>75.830306070721818</v>
      </c>
      <c r="J12" s="35">
        <f t="shared" si="1"/>
        <v>2.7738725960670042E-2</v>
      </c>
      <c r="K12" s="35">
        <f t="shared" si="2"/>
        <v>2.7738725960670042E-2</v>
      </c>
      <c r="L12" s="31"/>
      <c r="M12" s="31" t="s">
        <v>395</v>
      </c>
      <c r="N12" s="31">
        <v>0.36890000000000001</v>
      </c>
      <c r="P12" s="31"/>
      <c r="S12" s="31" t="s">
        <v>93</v>
      </c>
      <c r="T12" s="31">
        <v>0.45450000000000002</v>
      </c>
      <c r="U12" s="35">
        <v>79.008713483342305</v>
      </c>
      <c r="V12" s="35">
        <f>(T12*'Fe contents'!BO48)/1000</f>
        <v>3.5909460278179074E-2</v>
      </c>
      <c r="W12" s="35">
        <f t="shared" si="0"/>
        <v>3.5909460278179074E-2</v>
      </c>
      <c r="X12" s="35"/>
      <c r="Y12" s="31" t="s">
        <v>188</v>
      </c>
      <c r="Z12" s="31">
        <v>0.38129999999999997</v>
      </c>
      <c r="AA12" s="35">
        <v>88.156071959157174</v>
      </c>
      <c r="AB12" s="35">
        <f>(Z12*'Fe contents'!BO108)/1000</f>
        <v>3.361391023802663E-2</v>
      </c>
      <c r="AC12" s="35">
        <f t="shared" si="4"/>
        <v>3.361391023802663E-2</v>
      </c>
      <c r="AD12" s="35"/>
      <c r="AE12" s="31" t="s">
        <v>455</v>
      </c>
      <c r="AF12" s="31">
        <v>0.28210000000000002</v>
      </c>
      <c r="AG12" s="31"/>
      <c r="AK12" s="31" t="s">
        <v>515</v>
      </c>
      <c r="AL12" s="31">
        <v>0.30530000000000002</v>
      </c>
      <c r="AM12" s="31"/>
    </row>
    <row r="13" spans="1:41" x14ac:dyDescent="0.2">
      <c r="A13" s="31" t="s">
        <v>249</v>
      </c>
      <c r="B13" s="31">
        <v>0.1661</v>
      </c>
      <c r="C13" s="35">
        <v>129.00486206027338</v>
      </c>
      <c r="D13" s="35">
        <f>(B13*'Fe contents'!BO169)/1000</f>
        <v>2.1427707588211407E-2</v>
      </c>
      <c r="E13" s="35">
        <f t="shared" si="5"/>
        <v>2.1427707588211407E-2</v>
      </c>
      <c r="F13" s="35"/>
      <c r="G13" s="31" t="s">
        <v>345</v>
      </c>
      <c r="H13" s="31">
        <v>0.3705</v>
      </c>
      <c r="I13" s="42">
        <v>62.091365854569915</v>
      </c>
      <c r="J13" s="35">
        <f t="shared" si="1"/>
        <v>2.300485104911815E-2</v>
      </c>
      <c r="K13" s="35">
        <f t="shared" si="2"/>
        <v>2.300485104911815E-2</v>
      </c>
      <c r="L13" s="31"/>
      <c r="M13" s="31" t="s">
        <v>396</v>
      </c>
      <c r="N13" s="31">
        <v>0.4002</v>
      </c>
      <c r="P13" s="31"/>
      <c r="S13" s="31" t="s">
        <v>94</v>
      </c>
      <c r="T13" s="31">
        <v>0.43120000000000003</v>
      </c>
      <c r="U13" s="35">
        <v>89.59011004919968</v>
      </c>
      <c r="V13" s="35">
        <f>(T13*'Fe contents'!BO49)/1000</f>
        <v>3.8631255453214906E-2</v>
      </c>
      <c r="W13" s="35">
        <f t="shared" si="0"/>
        <v>3.8631255453214906E-2</v>
      </c>
      <c r="X13" s="35"/>
      <c r="Y13" s="31" t="s">
        <v>189</v>
      </c>
      <c r="Z13" s="31">
        <v>0.39960000000000001</v>
      </c>
      <c r="AA13" s="35">
        <v>105.55827295621954</v>
      </c>
      <c r="AB13" s="35">
        <f>(Z13*'Fe contents'!BO109)/1000</f>
        <v>4.2181085873305331E-2</v>
      </c>
      <c r="AC13" s="35">
        <f t="shared" si="4"/>
        <v>4.2181085873305331E-2</v>
      </c>
      <c r="AD13" s="35"/>
      <c r="AE13" s="31" t="s">
        <v>456</v>
      </c>
      <c r="AF13" s="31">
        <v>0.29980000000000001</v>
      </c>
      <c r="AG13" s="31"/>
      <c r="AK13" s="31" t="s">
        <v>516</v>
      </c>
      <c r="AL13" s="31">
        <v>0.21079999999999999</v>
      </c>
      <c r="AM13" s="31"/>
    </row>
    <row r="14" spans="1:41" x14ac:dyDescent="0.2">
      <c r="A14" s="31" t="s">
        <v>250</v>
      </c>
      <c r="B14" s="31">
        <v>0.1704</v>
      </c>
      <c r="C14" s="35">
        <v>70.619570258166064</v>
      </c>
      <c r="D14" s="35">
        <f>(B14*'Fe contents'!BO170)/1000</f>
        <v>1.2033574771991497E-2</v>
      </c>
      <c r="E14" s="35">
        <f t="shared" si="5"/>
        <v>1.2033574771991497E-2</v>
      </c>
      <c r="F14" s="35"/>
      <c r="G14" s="31" t="s">
        <v>346</v>
      </c>
      <c r="H14" s="31">
        <v>0.39900000000000002</v>
      </c>
      <c r="I14" s="42">
        <v>63.560361419022442</v>
      </c>
      <c r="J14" s="35">
        <f t="shared" si="1"/>
        <v>2.5360584206189956E-2</v>
      </c>
      <c r="K14" s="35">
        <f t="shared" si="2"/>
        <v>2.5360584206189956E-2</v>
      </c>
      <c r="L14" s="31"/>
      <c r="M14" s="31" t="s">
        <v>397</v>
      </c>
      <c r="N14" s="31">
        <v>0.40300000000000002</v>
      </c>
      <c r="P14" s="31"/>
      <c r="S14" s="31" t="s">
        <v>95</v>
      </c>
      <c r="T14" s="31">
        <v>0.54669999999999996</v>
      </c>
      <c r="U14" s="35">
        <v>107.00593010015233</v>
      </c>
      <c r="V14" s="35">
        <f>(T14*'Fe contents'!BO50)/1000</f>
        <v>5.8500141985753276E-2</v>
      </c>
      <c r="W14" s="35">
        <f t="shared" si="0"/>
        <v>5.8500141985753276E-2</v>
      </c>
      <c r="X14" s="35"/>
      <c r="Y14" s="31" t="s">
        <v>190</v>
      </c>
      <c r="Z14" s="31">
        <v>0.61580000000000001</v>
      </c>
      <c r="AA14" s="35">
        <v>97.92764963639118</v>
      </c>
      <c r="AB14" s="35">
        <f>(Z14*'Fe contents'!BO110)/1000</f>
        <v>6.030384664608969E-2</v>
      </c>
      <c r="AC14" s="35">
        <f t="shared" si="4"/>
        <v>6.030384664608969E-2</v>
      </c>
      <c r="AD14" s="35"/>
      <c r="AE14" s="31" t="s">
        <v>457</v>
      </c>
      <c r="AF14" s="31">
        <v>0.30430000000000001</v>
      </c>
      <c r="AG14" s="31"/>
      <c r="AK14" s="31" t="s">
        <v>517</v>
      </c>
      <c r="AL14" s="31">
        <v>0.33900000000000002</v>
      </c>
      <c r="AM14" s="31"/>
    </row>
    <row r="15" spans="1:41" x14ac:dyDescent="0.2">
      <c r="A15" s="31" t="s">
        <v>251</v>
      </c>
      <c r="B15" s="31">
        <v>0.16200000000000001</v>
      </c>
      <c r="C15" s="35">
        <v>76.046293914638895</v>
      </c>
      <c r="D15" s="35">
        <f>(B15*'Fe contents'!BO171)/1000</f>
        <v>1.2319499614171501E-2</v>
      </c>
      <c r="E15" s="35">
        <f t="shared" si="5"/>
        <v>1.2319499614171501E-2</v>
      </c>
      <c r="F15" s="35"/>
      <c r="G15" s="31" t="s">
        <v>347</v>
      </c>
      <c r="H15" s="31">
        <v>0.59319999999999995</v>
      </c>
      <c r="I15" s="42">
        <v>56.211750879742745</v>
      </c>
      <c r="J15" s="35">
        <f t="shared" si="1"/>
        <v>3.3344810621863397E-2</v>
      </c>
      <c r="K15" s="35">
        <f t="shared" si="2"/>
        <v>3.3344810621863397E-2</v>
      </c>
      <c r="L15" s="31"/>
      <c r="M15" s="31" t="s">
        <v>398</v>
      </c>
      <c r="N15" s="31">
        <v>0.38469999999999999</v>
      </c>
      <c r="P15" s="31"/>
      <c r="S15" s="31" t="s">
        <v>96</v>
      </c>
      <c r="T15" s="31">
        <v>0.54039999999999999</v>
      </c>
      <c r="U15" s="35">
        <v>87.598007721269809</v>
      </c>
      <c r="V15" s="35">
        <f>(T15*'Fe contents'!BO51)/1000</f>
        <v>4.7337963372574204E-2</v>
      </c>
      <c r="W15" s="35">
        <f t="shared" si="0"/>
        <v>4.7337963372574204E-2</v>
      </c>
      <c r="X15" s="35"/>
      <c r="Y15" s="31" t="s">
        <v>191</v>
      </c>
      <c r="Z15" s="31">
        <v>0.4753</v>
      </c>
      <c r="AA15" s="35">
        <v>92.523423071457159</v>
      </c>
      <c r="AB15" s="35">
        <f>(Z15*'Fe contents'!BO111)/1000</f>
        <v>4.3976382985863587E-2</v>
      </c>
      <c r="AC15" s="35">
        <f t="shared" si="4"/>
        <v>4.3976382985863587E-2</v>
      </c>
      <c r="AD15" s="35"/>
      <c r="AE15" s="31" t="s">
        <v>458</v>
      </c>
      <c r="AF15" s="31">
        <v>0.3347</v>
      </c>
      <c r="AG15" s="31"/>
      <c r="AK15" s="31" t="s">
        <v>518</v>
      </c>
      <c r="AL15" s="31">
        <v>0.36020000000000002</v>
      </c>
      <c r="AM15" s="31"/>
    </row>
    <row r="16" spans="1:41" x14ac:dyDescent="0.2">
      <c r="A16" s="31" t="s">
        <v>252</v>
      </c>
      <c r="B16" s="31">
        <v>0.1636</v>
      </c>
      <c r="C16" s="35">
        <v>65.49016184615688</v>
      </c>
      <c r="D16" s="35">
        <f>(B16*'Fe contents'!BO172)/1000</f>
        <v>1.0714190478031264E-2</v>
      </c>
      <c r="E16" s="35">
        <f t="shared" si="5"/>
        <v>1.0714190478031264E-2</v>
      </c>
      <c r="F16" s="35"/>
      <c r="G16" s="31" t="s">
        <v>348</v>
      </c>
      <c r="H16" s="31">
        <v>0.6643</v>
      </c>
      <c r="I16" s="42">
        <v>63.036938476144094</v>
      </c>
      <c r="J16" s="35">
        <f t="shared" si="1"/>
        <v>4.1875438229702522E-2</v>
      </c>
      <c r="K16" s="35">
        <f t="shared" si="2"/>
        <v>4.1875438229702522E-2</v>
      </c>
      <c r="L16" s="31"/>
      <c r="M16" s="31" t="s">
        <v>399</v>
      </c>
      <c r="N16" s="31">
        <v>0.45829999999999999</v>
      </c>
      <c r="P16" s="31"/>
      <c r="S16" s="31" t="s">
        <v>97</v>
      </c>
      <c r="T16" s="31">
        <v>0.64710000000000001</v>
      </c>
      <c r="U16" s="35">
        <v>97.827149722041156</v>
      </c>
      <c r="V16" s="35">
        <f>(T16*'Fe contents'!BO52)/1000</f>
        <v>6.330394858513283E-2</v>
      </c>
      <c r="W16" s="35">
        <f t="shared" si="0"/>
        <v>6.330394858513283E-2</v>
      </c>
      <c r="X16" s="35"/>
      <c r="Y16" s="31" t="s">
        <v>192</v>
      </c>
      <c r="Z16" s="31">
        <v>0.43309999999999998</v>
      </c>
      <c r="AA16" s="35">
        <v>99.866088427611587</v>
      </c>
      <c r="AB16" s="35">
        <f>(Z16*'Fe contents'!BO112)/1000</f>
        <v>4.3252002897998583E-2</v>
      </c>
      <c r="AC16" s="35">
        <f t="shared" si="4"/>
        <v>4.3252002897998583E-2</v>
      </c>
      <c r="AD16" s="35"/>
      <c r="AE16" s="31" t="s">
        <v>459</v>
      </c>
      <c r="AF16" s="31">
        <v>0.41789999999999999</v>
      </c>
      <c r="AG16" s="31"/>
      <c r="AK16" s="31" t="s">
        <v>519</v>
      </c>
      <c r="AL16" s="31">
        <v>0.37519999999999998</v>
      </c>
      <c r="AM16" s="31"/>
    </row>
    <row r="17" spans="1:39" x14ac:dyDescent="0.2">
      <c r="A17" s="31" t="s">
        <v>253</v>
      </c>
      <c r="B17" s="31">
        <v>0.161</v>
      </c>
      <c r="C17" s="35">
        <v>83.677896994470672</v>
      </c>
      <c r="D17" s="35">
        <f>(B17*'Fe contents'!BO173)/1000</f>
        <v>1.3472141416109779E-2</v>
      </c>
      <c r="E17" s="35">
        <f t="shared" si="5"/>
        <v>1.3472141416109779E-2</v>
      </c>
      <c r="F17" s="35"/>
      <c r="G17" s="31" t="s">
        <v>349</v>
      </c>
      <c r="H17" s="31">
        <v>0.4461</v>
      </c>
      <c r="I17" s="42">
        <v>56.139892478211522</v>
      </c>
      <c r="J17" s="35">
        <f t="shared" si="1"/>
        <v>2.5044006034530161E-2</v>
      </c>
      <c r="K17" s="35">
        <f t="shared" si="2"/>
        <v>2.5044006034530161E-2</v>
      </c>
      <c r="L17" s="31"/>
      <c r="M17" s="31" t="s">
        <v>400</v>
      </c>
      <c r="N17" s="31">
        <v>0.40860000000000002</v>
      </c>
      <c r="P17" s="31"/>
      <c r="S17" s="31" t="s">
        <v>98</v>
      </c>
      <c r="T17" s="31">
        <v>0.55649999999999999</v>
      </c>
      <c r="U17" s="35">
        <v>82.900069771357977</v>
      </c>
      <c r="V17" s="35">
        <f>(T17*'Fe contents'!BO53)/1000</f>
        <v>4.6133888827760712E-2</v>
      </c>
      <c r="W17" s="35">
        <f t="shared" si="0"/>
        <v>4.6133888827760712E-2</v>
      </c>
      <c r="X17" s="35"/>
      <c r="Y17" s="31" t="s">
        <v>193</v>
      </c>
      <c r="Z17" s="31">
        <v>0.57430000000000003</v>
      </c>
      <c r="AA17" s="35">
        <v>157.24777808648517</v>
      </c>
      <c r="AB17" s="35">
        <f>(Z17*'Fe contents'!BO113)/1000</f>
        <v>9.0307398955068438E-2</v>
      </c>
      <c r="AC17" s="35">
        <f t="shared" si="4"/>
        <v>9.0307398955068438E-2</v>
      </c>
      <c r="AD17" s="35"/>
      <c r="AE17" s="31" t="s">
        <v>460</v>
      </c>
      <c r="AF17" s="31">
        <v>0.38229999999999997</v>
      </c>
      <c r="AG17" s="31"/>
      <c r="AK17" s="31" t="s">
        <v>520</v>
      </c>
      <c r="AL17" s="31">
        <v>0.37769999999999998</v>
      </c>
      <c r="AM17" s="31"/>
    </row>
    <row r="18" spans="1:39" x14ac:dyDescent="0.2">
      <c r="A18" s="31" t="s">
        <v>254</v>
      </c>
      <c r="B18" s="31">
        <v>0.1565</v>
      </c>
      <c r="C18" s="35">
        <v>79.862966819323674</v>
      </c>
      <c r="D18" s="35">
        <f>(B18*'Fe contents'!BO174)/1000</f>
        <v>1.2498554307224156E-2</v>
      </c>
      <c r="E18" s="35">
        <f t="shared" si="5"/>
        <v>1.2498554307224156E-2</v>
      </c>
      <c r="F18" s="35"/>
      <c r="G18" s="31" t="s">
        <v>350</v>
      </c>
      <c r="H18" s="31">
        <v>0.73970000000000002</v>
      </c>
      <c r="I18" s="42">
        <v>65.141046937515995</v>
      </c>
      <c r="J18" s="35">
        <f t="shared" si="1"/>
        <v>4.8184832419680579E-2</v>
      </c>
      <c r="K18" s="35">
        <f t="shared" si="2"/>
        <v>4.8184832419680579E-2</v>
      </c>
      <c r="L18" s="31"/>
      <c r="M18" s="31" t="s">
        <v>401</v>
      </c>
      <c r="N18" s="31">
        <v>0.46689999999999998</v>
      </c>
      <c r="P18" s="31"/>
      <c r="S18" s="31" t="s">
        <v>99</v>
      </c>
      <c r="T18" s="31">
        <v>0.72699999999999998</v>
      </c>
      <c r="U18" s="35">
        <v>69.347851066786347</v>
      </c>
      <c r="V18" s="35">
        <f>(T18*'Fe contents'!BO54)/1000</f>
        <v>5.0415887725553672E-2</v>
      </c>
      <c r="W18" s="35">
        <f t="shared" si="0"/>
        <v>5.0415887725553672E-2</v>
      </c>
      <c r="X18" s="35"/>
      <c r="Y18" s="31" t="s">
        <v>194</v>
      </c>
      <c r="Z18" s="31">
        <v>0.63</v>
      </c>
      <c r="AA18" s="35">
        <v>121.6480352180978</v>
      </c>
      <c r="AB18" s="35">
        <f>(Z18*'Fe contents'!BO114)/1000</f>
        <v>7.6638262187401621E-2</v>
      </c>
      <c r="AC18" s="35">
        <f t="shared" si="4"/>
        <v>7.6638262187401621E-2</v>
      </c>
      <c r="AD18" s="35"/>
      <c r="AE18" s="31" t="s">
        <v>461</v>
      </c>
      <c r="AF18" s="31">
        <v>0.46350000000000002</v>
      </c>
      <c r="AG18" s="31"/>
      <c r="AK18" s="31" t="s">
        <v>521</v>
      </c>
      <c r="AL18" s="31">
        <v>0.35260000000000002</v>
      </c>
      <c r="AM18" s="31"/>
    </row>
    <row r="19" spans="1:39" x14ac:dyDescent="0.2">
      <c r="A19" s="31" t="s">
        <v>255</v>
      </c>
      <c r="B19" s="31">
        <v>0.16250000000000001</v>
      </c>
      <c r="C19" s="35">
        <v>55.012911912250409</v>
      </c>
      <c r="D19" s="35">
        <f>(B19*'Fe contents'!BO175)/1000</f>
        <v>8.9395981857406919E-3</v>
      </c>
      <c r="E19" s="35">
        <f t="shared" si="5"/>
        <v>8.9395981857406919E-3</v>
      </c>
      <c r="F19" s="35"/>
      <c r="G19" s="31" t="s">
        <v>351</v>
      </c>
      <c r="H19" s="31">
        <v>0.53490000000000004</v>
      </c>
      <c r="I19" s="42">
        <v>66.060915679439205</v>
      </c>
      <c r="J19" s="35">
        <f t="shared" si="1"/>
        <v>3.5335983796932036E-2</v>
      </c>
      <c r="K19" s="35">
        <f t="shared" si="2"/>
        <v>3.5335983796932036E-2</v>
      </c>
      <c r="L19" s="31"/>
      <c r="M19" s="31" t="s">
        <v>402</v>
      </c>
      <c r="N19" s="31">
        <v>0.433</v>
      </c>
      <c r="P19" s="31"/>
      <c r="S19" s="31" t="s">
        <v>100</v>
      </c>
      <c r="T19" s="31">
        <v>0.45900000000000002</v>
      </c>
      <c r="U19" s="35">
        <v>62.881380981387565</v>
      </c>
      <c r="V19" s="35">
        <f>(T19*'Fe contents'!BO55)/1000</f>
        <v>2.8862553870456893E-2</v>
      </c>
      <c r="W19" s="35">
        <f t="shared" si="0"/>
        <v>2.8862553870456893E-2</v>
      </c>
      <c r="X19" s="35"/>
      <c r="Y19" s="31" t="s">
        <v>195</v>
      </c>
      <c r="Z19" s="31">
        <v>0.65180000000000005</v>
      </c>
      <c r="AA19" s="35">
        <v>130.87511676441434</v>
      </c>
      <c r="AB19" s="35">
        <f>(Z19*'Fe contents'!BO115)/1000</f>
        <v>8.5304401107045277E-2</v>
      </c>
      <c r="AC19" s="35">
        <f t="shared" si="4"/>
        <v>8.5304401107045277E-2</v>
      </c>
      <c r="AD19" s="35"/>
      <c r="AE19" s="31" t="s">
        <v>462</v>
      </c>
      <c r="AF19" s="31">
        <v>0.38529999999999998</v>
      </c>
      <c r="AG19" s="31"/>
      <c r="AK19" s="31" t="s">
        <v>522</v>
      </c>
      <c r="AL19" s="31">
        <v>0.25940000000000002</v>
      </c>
      <c r="AM19" s="31"/>
    </row>
    <row r="20" spans="1:39" x14ac:dyDescent="0.2">
      <c r="A20" s="31" t="s">
        <v>256</v>
      </c>
      <c r="B20" s="31">
        <v>0.17299999999999999</v>
      </c>
      <c r="C20" s="35">
        <v>64.66808426027967</v>
      </c>
      <c r="D20" s="35">
        <f>(B20*'Fe contents'!BO176)/1000</f>
        <v>1.1187578577028384E-2</v>
      </c>
      <c r="E20" s="35">
        <f t="shared" si="5"/>
        <v>1.1187578577028384E-2</v>
      </c>
      <c r="F20" s="35"/>
      <c r="G20" s="31" t="s">
        <v>352</v>
      </c>
      <c r="H20" s="31">
        <v>0.68669999999999998</v>
      </c>
      <c r="I20" s="42">
        <v>63.400764274425079</v>
      </c>
      <c r="J20" s="35">
        <f t="shared" si="1"/>
        <v>4.35373048272477E-2</v>
      </c>
      <c r="K20" s="35">
        <f t="shared" si="2"/>
        <v>4.35373048272477E-2</v>
      </c>
      <c r="L20" s="31"/>
      <c r="M20" s="31" t="s">
        <v>403</v>
      </c>
      <c r="N20" s="31">
        <v>0.56679999999999997</v>
      </c>
      <c r="P20" s="31"/>
      <c r="S20" s="31" t="s">
        <v>101</v>
      </c>
      <c r="T20" s="31">
        <v>0.71279999999999999</v>
      </c>
      <c r="U20" s="35">
        <v>94.153369724057811</v>
      </c>
      <c r="V20" s="35">
        <f>(T20*'Fe contents'!BO56)/1000</f>
        <v>6.7112521939308403E-2</v>
      </c>
      <c r="W20" s="35">
        <f t="shared" si="0"/>
        <v>6.7112521939308403E-2</v>
      </c>
      <c r="X20" s="35"/>
      <c r="Y20" s="31" t="s">
        <v>196</v>
      </c>
      <c r="Z20" s="31">
        <v>0.55289999999999995</v>
      </c>
      <c r="AA20" s="35">
        <v>156.72979612666572</v>
      </c>
      <c r="AB20" s="35">
        <f>(Z20*'Fe contents'!BO116)/1000</f>
        <v>8.6655904278433463E-2</v>
      </c>
      <c r="AC20" s="35">
        <f t="shared" si="4"/>
        <v>8.6655904278433463E-2</v>
      </c>
      <c r="AD20" s="35"/>
      <c r="AE20" s="31" t="s">
        <v>463</v>
      </c>
      <c r="AF20" s="31">
        <v>0.4798</v>
      </c>
      <c r="AG20" s="31"/>
      <c r="AK20" s="31" t="s">
        <v>523</v>
      </c>
      <c r="AL20" s="31">
        <v>0.3921</v>
      </c>
      <c r="AM20" s="31"/>
    </row>
    <row r="21" spans="1:39" x14ac:dyDescent="0.2">
      <c r="A21" s="31" t="s">
        <v>257</v>
      </c>
      <c r="B21" s="31">
        <v>0.1767</v>
      </c>
      <c r="C21" s="35">
        <v>74.787019832212238</v>
      </c>
      <c r="D21" s="35">
        <f>(B21*'Fe contents'!BO177)/1000</f>
        <v>1.3214866404351901E-2</v>
      </c>
      <c r="E21" s="35">
        <f t="shared" si="5"/>
        <v>1.3214866404351901E-2</v>
      </c>
      <c r="F21" s="35"/>
      <c r="G21" s="31" t="s">
        <v>353</v>
      </c>
      <c r="H21" s="31">
        <v>0.80769999999999997</v>
      </c>
      <c r="I21" s="42">
        <v>51.980496627635979</v>
      </c>
      <c r="J21" s="35">
        <f t="shared" si="1"/>
        <v>4.1984647126141583E-2</v>
      </c>
      <c r="K21" s="35">
        <f t="shared" si="2"/>
        <v>4.1984647126141583E-2</v>
      </c>
      <c r="L21" s="31"/>
      <c r="M21" s="31" t="s">
        <v>404</v>
      </c>
      <c r="N21" s="31">
        <v>0.5181</v>
      </c>
      <c r="P21" s="31"/>
      <c r="S21" s="31" t="s">
        <v>102</v>
      </c>
      <c r="T21" s="31">
        <v>0.66959999999999997</v>
      </c>
      <c r="U21" s="35">
        <v>76.826029918535141</v>
      </c>
      <c r="V21" s="35">
        <f>(T21*'Fe contents'!BO57)/1000</f>
        <v>5.1442709633451128E-2</v>
      </c>
      <c r="W21" s="35">
        <f t="shared" si="0"/>
        <v>5.1442709633451128E-2</v>
      </c>
      <c r="X21" s="35"/>
      <c r="Y21" s="31" t="s">
        <v>197</v>
      </c>
      <c r="Z21" s="31">
        <v>0.83479999999999999</v>
      </c>
      <c r="AA21" s="35">
        <v>154.39057015619187</v>
      </c>
      <c r="AB21" s="35">
        <f>(Z21*'Fe contents'!BO117)/1000</f>
        <v>0.12888524796638895</v>
      </c>
      <c r="AC21" s="35">
        <f t="shared" si="4"/>
        <v>0.12888524796638895</v>
      </c>
      <c r="AD21" s="35"/>
      <c r="AE21" s="31" t="s">
        <v>464</v>
      </c>
      <c r="AF21" s="31">
        <v>0.55210000000000004</v>
      </c>
      <c r="AG21" s="31"/>
      <c r="AK21" s="31" t="s">
        <v>524</v>
      </c>
      <c r="AL21" s="31">
        <v>0.4229</v>
      </c>
      <c r="AM21" s="31"/>
    </row>
    <row r="22" spans="1:39" x14ac:dyDescent="0.2">
      <c r="A22" s="31" t="s">
        <v>258</v>
      </c>
      <c r="B22" s="31">
        <v>0.17699999999999999</v>
      </c>
      <c r="C22" s="35">
        <v>66.686455631268402</v>
      </c>
      <c r="D22" s="35">
        <f>(B22*'Fe contents'!BO178)/1000</f>
        <v>1.1803502646734507E-2</v>
      </c>
      <c r="E22" s="35">
        <f t="shared" si="5"/>
        <v>1.1803502646734507E-2</v>
      </c>
      <c r="F22" s="35"/>
      <c r="G22" s="31" t="s">
        <v>354</v>
      </c>
      <c r="H22" s="31">
        <v>0.747</v>
      </c>
      <c r="I22" s="42">
        <v>52.972308642494326</v>
      </c>
      <c r="J22" s="35">
        <f t="shared" si="1"/>
        <v>3.9570314555943266E-2</v>
      </c>
      <c r="K22" s="35">
        <f t="shared" si="2"/>
        <v>3.9570314555943266E-2</v>
      </c>
      <c r="L22" s="31"/>
      <c r="M22" s="31" t="s">
        <v>405</v>
      </c>
      <c r="N22" s="31">
        <v>0.70640000000000003</v>
      </c>
      <c r="P22" s="31"/>
      <c r="S22" s="31" t="s">
        <v>103</v>
      </c>
      <c r="T22" s="31">
        <v>0.70899999999999996</v>
      </c>
      <c r="U22" s="35">
        <v>137.80206349170683</v>
      </c>
      <c r="V22" s="35">
        <f>(T22*'Fe contents'!BO58)/1000</f>
        <v>9.7701663015620138E-2</v>
      </c>
      <c r="W22" s="35">
        <f t="shared" si="0"/>
        <v>9.7701663015620138E-2</v>
      </c>
      <c r="X22" s="35"/>
      <c r="Y22" s="31" t="s">
        <v>198</v>
      </c>
      <c r="Z22" s="31">
        <v>0.77459999999999996</v>
      </c>
      <c r="AA22" s="35">
        <v>101.00964944022427</v>
      </c>
      <c r="AB22" s="35">
        <f>(Z22*'Fe contents'!BO118)/1000</f>
        <v>7.824207445639772E-2</v>
      </c>
      <c r="AC22" s="35">
        <f t="shared" si="4"/>
        <v>7.824207445639772E-2</v>
      </c>
      <c r="AD22" s="35"/>
      <c r="AE22" s="31" t="s">
        <v>465</v>
      </c>
      <c r="AF22" s="31">
        <v>0.49719999999999998</v>
      </c>
      <c r="AG22" s="31"/>
      <c r="AK22" s="31" t="s">
        <v>525</v>
      </c>
      <c r="AL22" s="31">
        <v>0.37719999999999998</v>
      </c>
      <c r="AM22" s="31"/>
    </row>
    <row r="23" spans="1:39" x14ac:dyDescent="0.2">
      <c r="A23" s="31" t="s">
        <v>259</v>
      </c>
      <c r="B23" s="31">
        <v>0.16309999999999999</v>
      </c>
      <c r="C23" s="35">
        <v>62.211324276755576</v>
      </c>
      <c r="D23" s="35">
        <f>(B23*'Fe contents'!BO179)/1000</f>
        <v>1.0146666989538835E-2</v>
      </c>
      <c r="E23" s="35">
        <f t="shared" si="5"/>
        <v>1.0146666989538835E-2</v>
      </c>
      <c r="F23" s="35"/>
      <c r="G23" s="31" t="s">
        <v>355</v>
      </c>
      <c r="H23" s="31">
        <v>0.50409999999999999</v>
      </c>
      <c r="I23" s="42">
        <v>51.913201963470613</v>
      </c>
      <c r="J23" s="35">
        <f t="shared" si="1"/>
        <v>2.6169445109785534E-2</v>
      </c>
      <c r="K23" s="35">
        <f t="shared" si="2"/>
        <v>2.6169445109785534E-2</v>
      </c>
      <c r="L23" s="31"/>
      <c r="M23" s="31" t="s">
        <v>406</v>
      </c>
      <c r="N23" s="31">
        <v>0.76790000000000003</v>
      </c>
      <c r="P23" s="31"/>
      <c r="S23" s="31" t="s">
        <v>104</v>
      </c>
      <c r="T23" s="31">
        <v>0.78349999999999997</v>
      </c>
      <c r="U23" s="35">
        <v>120.44442939123317</v>
      </c>
      <c r="V23" s="35">
        <f>(T23*'Fe contents'!BO59)/1000</f>
        <v>9.4368210428031188E-2</v>
      </c>
      <c r="W23" s="35">
        <f t="shared" si="0"/>
        <v>9.4368210428031188E-2</v>
      </c>
      <c r="X23" s="35"/>
      <c r="Y23" s="31" t="s">
        <v>199</v>
      </c>
      <c r="Z23" s="31">
        <v>0.70889999999999997</v>
      </c>
      <c r="AA23" s="35">
        <v>166.83711583543402</v>
      </c>
      <c r="AB23" s="35">
        <f>(Z23*'Fe contents'!BO119)/1000</f>
        <v>0.11827083141573917</v>
      </c>
      <c r="AC23" s="35">
        <f t="shared" si="4"/>
        <v>0.11827083141573917</v>
      </c>
      <c r="AD23" s="35"/>
      <c r="AE23" s="31" t="s">
        <v>466</v>
      </c>
      <c r="AF23" s="31">
        <v>0.55869999999999997</v>
      </c>
      <c r="AG23" s="31"/>
      <c r="AK23" s="31" t="s">
        <v>526</v>
      </c>
      <c r="AL23" s="31">
        <v>0.56499999999999995</v>
      </c>
      <c r="AM23" s="31"/>
    </row>
    <row r="24" spans="1:39" x14ac:dyDescent="0.2">
      <c r="A24" s="31" t="s">
        <v>260</v>
      </c>
      <c r="B24" s="31">
        <v>0.16300000000000001</v>
      </c>
      <c r="C24" s="35">
        <v>91.616251969324907</v>
      </c>
      <c r="D24" s="35">
        <f>(B24*'Fe contents'!BO180)/1000</f>
        <v>1.4933449070999961E-2</v>
      </c>
      <c r="E24" s="35">
        <f t="shared" si="5"/>
        <v>1.4933449070999961E-2</v>
      </c>
      <c r="F24" s="35"/>
      <c r="G24" s="31" t="s">
        <v>356</v>
      </c>
      <c r="H24" s="31">
        <v>0.70469999999999999</v>
      </c>
      <c r="I24" s="42">
        <v>82.524267681241469</v>
      </c>
      <c r="J24" s="35">
        <f t="shared" si="1"/>
        <v>5.8154851434970865E-2</v>
      </c>
      <c r="K24" s="35">
        <f t="shared" si="2"/>
        <v>5.8154851434970865E-2</v>
      </c>
      <c r="L24" s="31"/>
      <c r="M24" s="31" t="s">
        <v>407</v>
      </c>
      <c r="N24" s="31">
        <v>0.61609999999999998</v>
      </c>
      <c r="P24" s="31"/>
      <c r="S24" s="31" t="s">
        <v>105</v>
      </c>
      <c r="T24" s="31">
        <v>0.80269999999999997</v>
      </c>
      <c r="U24" s="35">
        <v>96.422080306671347</v>
      </c>
      <c r="V24" s="35">
        <f>(T24*'Fe contents'!BO60)/1000</f>
        <v>7.7398003862165082E-2</v>
      </c>
      <c r="W24" s="35">
        <f t="shared" si="0"/>
        <v>7.7398003862165082E-2</v>
      </c>
      <c r="X24" s="35"/>
      <c r="Y24" s="31" t="s">
        <v>200</v>
      </c>
      <c r="Z24" s="31">
        <v>0.84930000000000005</v>
      </c>
      <c r="AA24" s="35">
        <v>134.69412634721334</v>
      </c>
      <c r="AB24" s="35">
        <f>(Z24*'Fe contents'!BO120)/1000</f>
        <v>0.11439572150668831</v>
      </c>
      <c r="AC24" s="35">
        <f t="shared" si="4"/>
        <v>0.11439572150668831</v>
      </c>
      <c r="AD24" s="35"/>
      <c r="AE24" s="31" t="s">
        <v>467</v>
      </c>
      <c r="AF24" s="31">
        <v>0.52390000000000003</v>
      </c>
      <c r="AG24" s="31"/>
      <c r="AK24" s="31" t="s">
        <v>527</v>
      </c>
      <c r="AL24" s="31">
        <v>0.49540000000000001</v>
      </c>
      <c r="AM24" s="31"/>
    </row>
    <row r="25" spans="1:39" x14ac:dyDescent="0.2">
      <c r="A25" s="31" t="s">
        <v>261</v>
      </c>
      <c r="B25" s="31">
        <v>0.16600000000000001</v>
      </c>
      <c r="C25" s="35">
        <v>82.032001461582325</v>
      </c>
      <c r="D25" s="35">
        <f>(B25*'Fe contents'!BO181)/1000</f>
        <v>1.3617312242622666E-2</v>
      </c>
      <c r="E25" s="35">
        <f t="shared" si="5"/>
        <v>1.3617312242622666E-2</v>
      </c>
      <c r="F25" s="35"/>
      <c r="G25" s="31" t="s">
        <v>357</v>
      </c>
      <c r="H25" s="31">
        <v>0.82110000000000005</v>
      </c>
      <c r="I25" s="42">
        <v>56.585791499398304</v>
      </c>
      <c r="J25" s="35">
        <f t="shared" si="1"/>
        <v>4.6462593400155953E-2</v>
      </c>
      <c r="K25" s="35">
        <f t="shared" si="2"/>
        <v>4.6462593400155953E-2</v>
      </c>
      <c r="L25" s="31"/>
      <c r="M25" s="31" t="s">
        <v>408</v>
      </c>
      <c r="N25" s="31">
        <v>0.70379999999999998</v>
      </c>
      <c r="P25" s="31"/>
      <c r="S25" s="31" t="s">
        <v>106</v>
      </c>
      <c r="T25" s="31">
        <v>0.81789999999999996</v>
      </c>
      <c r="U25" s="35">
        <v>91.686150454270162</v>
      </c>
      <c r="V25" s="35">
        <f>(T25*'Fe contents'!BO61)/1000</f>
        <v>7.4990102456547567E-2</v>
      </c>
      <c r="W25" s="35">
        <f t="shared" si="0"/>
        <v>7.4990102456547567E-2</v>
      </c>
      <c r="X25" s="35"/>
      <c r="Y25" s="31" t="s">
        <v>201</v>
      </c>
      <c r="Z25" s="31">
        <v>0.8871</v>
      </c>
      <c r="AA25" s="35">
        <v>145.99942869553641</v>
      </c>
      <c r="AB25" s="35">
        <f>(Z25*'Fe contents'!BO121)/1000</f>
        <v>0.12951609319581037</v>
      </c>
      <c r="AC25" s="35">
        <f t="shared" si="4"/>
        <v>0.12951609319581037</v>
      </c>
      <c r="AD25" s="35"/>
      <c r="AE25" s="31" t="s">
        <v>468</v>
      </c>
      <c r="AF25" s="31">
        <v>0.54600000000000004</v>
      </c>
      <c r="AG25" s="31"/>
      <c r="AK25" s="31" t="s">
        <v>528</v>
      </c>
      <c r="AL25" s="31">
        <v>0.59330000000000005</v>
      </c>
      <c r="AM25" s="31"/>
    </row>
    <row r="26" spans="1:39" x14ac:dyDescent="0.2">
      <c r="A26" s="31" t="s">
        <v>262</v>
      </c>
      <c r="B26" s="31">
        <v>0.17469999999999999</v>
      </c>
      <c r="C26" s="35">
        <v>75.015010786344007</v>
      </c>
      <c r="D26" s="35">
        <f>(B26*'Fe contents'!BO182)/1000</f>
        <v>1.3105122384374297E-2</v>
      </c>
      <c r="E26" s="35">
        <f t="shared" si="5"/>
        <v>1.3105122384374297E-2</v>
      </c>
      <c r="F26" s="35"/>
      <c r="G26" s="31" t="s">
        <v>358</v>
      </c>
      <c r="H26" s="31">
        <v>0.45300000000000001</v>
      </c>
      <c r="I26" s="42">
        <v>70.646761603114371</v>
      </c>
      <c r="J26" s="35">
        <f t="shared" si="1"/>
        <v>3.2002983006210808E-2</v>
      </c>
      <c r="K26" s="35">
        <f t="shared" si="2"/>
        <v>3.2002983006210808E-2</v>
      </c>
      <c r="L26" s="31"/>
      <c r="M26" s="31" t="s">
        <v>409</v>
      </c>
      <c r="N26" s="31">
        <v>0.79479999999999995</v>
      </c>
      <c r="P26" s="31"/>
      <c r="S26" s="31" t="s">
        <v>107</v>
      </c>
      <c r="T26" s="31">
        <v>0.83630000000000004</v>
      </c>
      <c r="U26" s="35">
        <v>96.455072536237125</v>
      </c>
      <c r="V26" s="35">
        <f>(T26*'Fe contents'!BO62)/1000</f>
        <v>8.0665377162055102E-2</v>
      </c>
      <c r="W26" s="35">
        <f t="shared" si="0"/>
        <v>8.0665377162055102E-2</v>
      </c>
      <c r="X26" s="35"/>
      <c r="Y26" s="31" t="s">
        <v>202</v>
      </c>
      <c r="Z26" s="31">
        <v>0.90569999999999995</v>
      </c>
      <c r="AA26" s="35">
        <v>171.60549154770018</v>
      </c>
      <c r="AB26" s="35">
        <f>(Z26*'Fe contents'!BO122)/1000</f>
        <v>0.15542309369475205</v>
      </c>
      <c r="AC26" s="35">
        <f t="shared" si="4"/>
        <v>0.15542309369475205</v>
      </c>
      <c r="AD26" s="35"/>
      <c r="AE26" s="31" t="s">
        <v>469</v>
      </c>
      <c r="AF26" s="31">
        <v>0.623</v>
      </c>
      <c r="AG26" s="31"/>
      <c r="AK26" s="31" t="s">
        <v>529</v>
      </c>
      <c r="AL26" s="31">
        <v>0.63680000000000003</v>
      </c>
      <c r="AM26" s="31"/>
    </row>
    <row r="27" spans="1:39" x14ac:dyDescent="0.2">
      <c r="A27" s="31" t="s">
        <v>263</v>
      </c>
      <c r="B27" s="31">
        <v>0.1661</v>
      </c>
      <c r="C27" s="35">
        <v>68.857567635680553</v>
      </c>
      <c r="D27" s="35">
        <f>(B27*'Fe contents'!BO183)/1000</f>
        <v>1.143724198428654E-2</v>
      </c>
      <c r="E27" s="35">
        <f t="shared" si="5"/>
        <v>1.143724198428654E-2</v>
      </c>
      <c r="F27" s="35"/>
      <c r="G27" s="31" t="s">
        <v>359</v>
      </c>
      <c r="H27" s="31">
        <v>0.79120000000000001</v>
      </c>
      <c r="I27" s="42">
        <v>97.850668262578267</v>
      </c>
      <c r="J27" s="35">
        <f t="shared" si="1"/>
        <v>7.7419448729351928E-2</v>
      </c>
      <c r="K27" s="35">
        <f t="shared" si="2"/>
        <v>7.7419448729351928E-2</v>
      </c>
      <c r="L27" s="31"/>
      <c r="M27" s="31" t="s">
        <v>410</v>
      </c>
      <c r="N27" s="31">
        <v>0.69230000000000003</v>
      </c>
      <c r="P27" s="31"/>
      <c r="S27" s="31" t="s">
        <v>108</v>
      </c>
      <c r="T27" s="31">
        <v>1.0342</v>
      </c>
      <c r="U27" s="35">
        <v>97.847889225494526</v>
      </c>
      <c r="V27" s="35">
        <f>(T27*'Fe contents'!BO63)/1000</f>
        <v>0.10119428703700645</v>
      </c>
      <c r="W27" s="35">
        <f t="shared" si="0"/>
        <v>0.10119428703700645</v>
      </c>
      <c r="X27" s="35"/>
      <c r="Y27" s="31" t="s">
        <v>203</v>
      </c>
      <c r="Z27" s="31">
        <v>0.9456</v>
      </c>
      <c r="AA27" s="35">
        <v>145.41015457132767</v>
      </c>
      <c r="AB27" s="35">
        <f>(Z27*'Fe contents'!BO123)/1000</f>
        <v>0.13749984216264743</v>
      </c>
      <c r="AC27" s="35">
        <f t="shared" si="4"/>
        <v>0.13749984216264743</v>
      </c>
      <c r="AD27" s="35"/>
      <c r="AE27" s="31" t="s">
        <v>470</v>
      </c>
      <c r="AF27" s="31">
        <v>0.50080000000000002</v>
      </c>
      <c r="AG27" s="31"/>
      <c r="AK27" s="31" t="s">
        <v>530</v>
      </c>
      <c r="AL27" s="31">
        <v>0.44779999999999998</v>
      </c>
      <c r="AM27" s="31"/>
    </row>
    <row r="28" spans="1:39" x14ac:dyDescent="0.2">
      <c r="A28" s="31" t="s">
        <v>264</v>
      </c>
      <c r="B28" s="31">
        <v>0.1656</v>
      </c>
      <c r="C28" s="35">
        <v>79.217206933714166</v>
      </c>
      <c r="D28" s="35">
        <f>(B28*'Fe contents'!BO184)/1000</f>
        <v>1.3118369468223066E-2</v>
      </c>
      <c r="E28" s="35">
        <f t="shared" si="5"/>
        <v>1.3118369468223066E-2</v>
      </c>
      <c r="F28" s="35"/>
      <c r="G28" s="31" t="s">
        <v>360</v>
      </c>
      <c r="H28" s="31">
        <v>0.70350000000000001</v>
      </c>
      <c r="I28" s="42">
        <v>64.898157109870866</v>
      </c>
      <c r="J28" s="35">
        <f t="shared" si="1"/>
        <v>4.5655853526794153E-2</v>
      </c>
      <c r="K28" s="35">
        <f t="shared" si="2"/>
        <v>4.5655853526794153E-2</v>
      </c>
      <c r="L28" s="31"/>
      <c r="M28" s="31" t="s">
        <v>411</v>
      </c>
      <c r="N28" s="31">
        <v>0.65010000000000001</v>
      </c>
      <c r="P28" s="31"/>
      <c r="S28" s="31" t="s">
        <v>109</v>
      </c>
      <c r="T28" s="31">
        <v>0.85219999999999996</v>
      </c>
      <c r="U28" s="35">
        <v>96.347395763568557</v>
      </c>
      <c r="V28" s="35">
        <f>(T28*'Fe contents'!BO64)/1000</f>
        <v>8.2107250669713125E-2</v>
      </c>
      <c r="W28" s="35">
        <f t="shared" si="0"/>
        <v>8.2107250669713125E-2</v>
      </c>
      <c r="X28" s="35"/>
      <c r="Y28" s="31" t="s">
        <v>204</v>
      </c>
      <c r="Z28" s="31">
        <v>0.90859999999999996</v>
      </c>
      <c r="AA28" s="35">
        <v>161.88914727721718</v>
      </c>
      <c r="AB28" s="35">
        <f>(Z28*'Fe contents'!BO124)/1000</f>
        <v>0.14709247921607951</v>
      </c>
      <c r="AC28" s="35">
        <f t="shared" si="4"/>
        <v>0.14709247921607951</v>
      </c>
      <c r="AD28" s="35"/>
      <c r="AE28" s="31" t="s">
        <v>471</v>
      </c>
      <c r="AF28" s="31">
        <v>0.74809999999999999</v>
      </c>
      <c r="AG28" s="31"/>
      <c r="AK28" s="31" t="s">
        <v>531</v>
      </c>
      <c r="AL28" s="31">
        <v>0.44440000000000002</v>
      </c>
      <c r="AM28" s="31"/>
    </row>
    <row r="29" spans="1:39" x14ac:dyDescent="0.2">
      <c r="A29" s="31" t="s">
        <v>265</v>
      </c>
      <c r="B29" s="31">
        <v>0.1694</v>
      </c>
      <c r="C29" s="35">
        <v>60.423668496249</v>
      </c>
      <c r="D29" s="35">
        <f>(B29*'Fe contents'!BO185)/1000</f>
        <v>5.0315717178090483E-2</v>
      </c>
      <c r="E29" s="35">
        <f t="shared" si="5"/>
        <v>1.023576944326458E-2</v>
      </c>
      <c r="F29" s="35"/>
      <c r="G29" s="31" t="s">
        <v>361</v>
      </c>
      <c r="H29" s="31">
        <v>0.9234</v>
      </c>
      <c r="I29" s="42">
        <v>71.469303442797852</v>
      </c>
      <c r="J29" s="35">
        <f t="shared" si="1"/>
        <v>6.5994754799079527E-2</v>
      </c>
      <c r="K29" s="35">
        <f t="shared" si="2"/>
        <v>6.5994754799079527E-2</v>
      </c>
      <c r="L29" s="31"/>
      <c r="M29" s="31" t="s">
        <v>412</v>
      </c>
      <c r="N29" s="31">
        <v>0.85409999999999997</v>
      </c>
      <c r="P29" s="31"/>
      <c r="S29" s="31" t="s">
        <v>110</v>
      </c>
      <c r="T29" s="31">
        <v>0.94989999999999997</v>
      </c>
      <c r="U29" s="35">
        <v>115.88736711982595</v>
      </c>
      <c r="V29" s="35">
        <f>(T29*'Fe contents'!BO65)/1000</f>
        <v>0.11008141002712267</v>
      </c>
      <c r="W29" s="35">
        <f t="shared" si="0"/>
        <v>0.11008141002712267</v>
      </c>
      <c r="X29" s="35"/>
      <c r="Y29" s="31" t="s">
        <v>205</v>
      </c>
      <c r="Z29" s="31">
        <v>1.05</v>
      </c>
      <c r="AA29" s="35">
        <v>119.33274056972655</v>
      </c>
      <c r="AB29" s="35">
        <f>(Z29*'Fe contents'!BO125)/1000</f>
        <v>0.12529937759821289</v>
      </c>
      <c r="AC29" s="35">
        <f t="shared" si="4"/>
        <v>0.12529937759821289</v>
      </c>
      <c r="AD29" s="35"/>
      <c r="AE29" s="31" t="s">
        <v>472</v>
      </c>
      <c r="AF29" s="31">
        <v>0.64180000000000004</v>
      </c>
      <c r="AG29" s="31"/>
      <c r="AK29" s="31" t="s">
        <v>532</v>
      </c>
      <c r="AL29" s="31">
        <v>0.53739999999999999</v>
      </c>
      <c r="AM29" s="31"/>
    </row>
    <row r="30" spans="1:39" x14ac:dyDescent="0.2">
      <c r="A30" s="31" t="s">
        <v>266</v>
      </c>
      <c r="B30" s="31">
        <v>0.18690000000000001</v>
      </c>
      <c r="C30" s="35">
        <v>58.454703926821061</v>
      </c>
      <c r="D30" s="35">
        <f>(B30*'Fe contents'!BO186)/1000</f>
        <v>1.0925184163922857E-2</v>
      </c>
      <c r="E30" s="35">
        <f t="shared" si="5"/>
        <v>1.0925184163922857E-2</v>
      </c>
      <c r="F30" s="35"/>
      <c r="G30" s="31" t="s">
        <v>362</v>
      </c>
      <c r="H30" s="31">
        <v>0.98770000000000002</v>
      </c>
      <c r="I30" s="42">
        <v>95.357984149505697</v>
      </c>
      <c r="J30" s="35">
        <f t="shared" si="1"/>
        <v>9.4185080944466773E-2</v>
      </c>
      <c r="K30" s="35">
        <f t="shared" si="2"/>
        <v>9.4185080944466773E-2</v>
      </c>
      <c r="L30" s="31"/>
      <c r="M30" s="31" t="s">
        <v>413</v>
      </c>
      <c r="N30" s="31">
        <v>0.70150000000000001</v>
      </c>
      <c r="P30" s="31"/>
      <c r="S30" s="31" t="s">
        <v>111</v>
      </c>
      <c r="T30" s="31">
        <v>1.1359999999999999</v>
      </c>
      <c r="U30" s="35">
        <v>95.676295246721267</v>
      </c>
      <c r="V30" s="35">
        <f>(T30*'Fe contents'!BO66)/1000</f>
        <v>0.10868827140027536</v>
      </c>
      <c r="W30" s="35">
        <f t="shared" si="0"/>
        <v>0.10868827140027536</v>
      </c>
      <c r="X30" s="35"/>
      <c r="Y30" s="31" t="s">
        <v>206</v>
      </c>
      <c r="Z30" s="31">
        <v>0.86019999999999996</v>
      </c>
      <c r="AA30" s="35">
        <v>181.76448622703046</v>
      </c>
      <c r="AB30" s="35">
        <f>(Z30*'Fe contents'!BO126)/1000</f>
        <v>0.1563538110524916</v>
      </c>
      <c r="AC30" s="35">
        <f t="shared" si="4"/>
        <v>0.1563538110524916</v>
      </c>
      <c r="AD30" s="35"/>
      <c r="AE30" s="31" t="s">
        <v>473</v>
      </c>
      <c r="AF30" s="31">
        <v>0.70960000000000001</v>
      </c>
      <c r="AG30" s="31"/>
      <c r="AK30" s="31" t="s">
        <v>533</v>
      </c>
      <c r="AL30" s="31">
        <v>0.6804</v>
      </c>
      <c r="AM30" s="31"/>
    </row>
    <row r="31" spans="1:39" x14ac:dyDescent="0.2">
      <c r="A31" s="31" t="s">
        <v>267</v>
      </c>
      <c r="B31" s="31">
        <v>0.16189999999999999</v>
      </c>
      <c r="C31" s="35">
        <v>55.390693548901261</v>
      </c>
      <c r="D31" s="35">
        <f>(B31*'Fe contents'!BO187)/1000</f>
        <v>8.9677532855671135E-3</v>
      </c>
      <c r="E31" s="35">
        <f t="shared" si="5"/>
        <v>8.9677532855671135E-3</v>
      </c>
      <c r="F31" s="35"/>
      <c r="G31" s="31" t="s">
        <v>363</v>
      </c>
      <c r="H31" s="31">
        <v>0.93920000000000003</v>
      </c>
      <c r="I31" s="42">
        <v>60.405825484838495</v>
      </c>
      <c r="J31" s="35">
        <f t="shared" si="1"/>
        <v>5.6733151295360315E-2</v>
      </c>
      <c r="K31" s="35">
        <f t="shared" si="2"/>
        <v>5.6733151295360315E-2</v>
      </c>
      <c r="L31" s="31"/>
      <c r="M31" s="31" t="s">
        <v>414</v>
      </c>
      <c r="N31" s="31">
        <v>0.98909999999999998</v>
      </c>
      <c r="P31" s="31"/>
      <c r="S31" s="31" t="s">
        <v>112</v>
      </c>
      <c r="T31" s="31">
        <v>0.87139999999999995</v>
      </c>
      <c r="U31" s="35">
        <v>156.62207453582062</v>
      </c>
      <c r="V31" s="35">
        <f>(T31*'Fe contents'!BO67)/1000</f>
        <v>0.13648047575051409</v>
      </c>
      <c r="W31" s="35">
        <f t="shared" si="0"/>
        <v>0.13648047575051409</v>
      </c>
      <c r="X31" s="35"/>
      <c r="Y31" s="31" t="s">
        <v>207</v>
      </c>
      <c r="Z31" s="31">
        <v>0.91059999999999997</v>
      </c>
      <c r="AA31" s="35">
        <v>155.63734353565232</v>
      </c>
      <c r="AB31" s="35">
        <f>(Z31*'Fe contents'!BO127)/1000</f>
        <v>0.141723365023565</v>
      </c>
      <c r="AC31" s="35">
        <f>(Z31*AA31)/1000</f>
        <v>0.141723365023565</v>
      </c>
      <c r="AD31" s="35"/>
      <c r="AE31" s="31" t="s">
        <v>474</v>
      </c>
      <c r="AF31" s="31">
        <v>0.61299999999999999</v>
      </c>
      <c r="AG31" s="31"/>
      <c r="AK31" s="31" t="s">
        <v>534</v>
      </c>
      <c r="AL31" s="31">
        <v>0.57599999999999996</v>
      </c>
      <c r="AM31" s="31"/>
    </row>
    <row r="32" spans="1:39" x14ac:dyDescent="0.2">
      <c r="C32" s="10"/>
      <c r="D32" s="31"/>
      <c r="E32" s="35"/>
      <c r="F32" s="31"/>
      <c r="H32" s="31"/>
      <c r="I32" s="43"/>
      <c r="K32" s="35"/>
      <c r="U32" s="10"/>
      <c r="V32" s="35"/>
      <c r="W32" s="35"/>
      <c r="X32" s="35"/>
      <c r="Y32" s="31"/>
      <c r="Z32" s="31"/>
      <c r="AA32" s="35"/>
      <c r="AB32" s="35"/>
      <c r="AC32" s="35"/>
      <c r="AE32" s="31"/>
      <c r="AF32" s="31"/>
      <c r="AK32" s="31"/>
      <c r="AL32" s="31"/>
      <c r="AM32" s="31"/>
    </row>
    <row r="33" spans="1:41" x14ac:dyDescent="0.2">
      <c r="C33" s="10"/>
      <c r="D33" s="31"/>
      <c r="E33" s="35"/>
      <c r="F33" s="31"/>
      <c r="H33" s="31"/>
      <c r="I33" s="43"/>
      <c r="K33" s="35"/>
      <c r="U33" s="10"/>
      <c r="V33" s="35"/>
      <c r="W33" s="35"/>
      <c r="X33" s="35"/>
      <c r="Y33" s="31"/>
      <c r="Z33" s="31"/>
      <c r="AA33" s="35"/>
      <c r="AB33" s="35"/>
      <c r="AC33" s="35"/>
      <c r="AD33" s="35"/>
      <c r="AE33" s="31"/>
      <c r="AF33" s="31"/>
      <c r="AK33" s="31"/>
      <c r="AL33" s="31"/>
      <c r="AM33" s="31"/>
      <c r="AN33" s="31"/>
      <c r="AO33" s="31"/>
    </row>
    <row r="34" spans="1:41" x14ac:dyDescent="0.2">
      <c r="A34" s="31" t="s">
        <v>268</v>
      </c>
      <c r="B34" s="31">
        <v>7.3099999999999998E-2</v>
      </c>
      <c r="C34" s="35">
        <v>332.90518303251503</v>
      </c>
      <c r="D34" s="35">
        <f>(B34*'Fe contents'!BO188)/1000</f>
        <v>2.4335368879676848E-2</v>
      </c>
      <c r="E34" s="35">
        <f t="shared" si="5"/>
        <v>2.4335368879676848E-2</v>
      </c>
      <c r="F34" s="35"/>
      <c r="G34" s="31" t="s">
        <v>364</v>
      </c>
      <c r="H34" s="31">
        <v>5.9299999999999999E-2</v>
      </c>
      <c r="I34" s="42">
        <v>426.83317298238455</v>
      </c>
      <c r="J34" s="31">
        <v>2.53E-2</v>
      </c>
      <c r="K34" s="35">
        <f t="shared" si="2"/>
        <v>2.5311207157855405E-2</v>
      </c>
      <c r="M34" s="31" t="s">
        <v>415</v>
      </c>
      <c r="O34" s="31"/>
      <c r="P34" s="31"/>
      <c r="Q34" s="31"/>
      <c r="R34" s="31"/>
      <c r="S34" s="31" t="s">
        <v>113</v>
      </c>
      <c r="T34" s="31">
        <v>1.0999999999999999E-2</v>
      </c>
      <c r="U34" s="35">
        <v>504.28136850125833</v>
      </c>
      <c r="V34" s="35">
        <f>(T34*'Fe contents'!BO68)/1000</f>
        <v>5.5470950535138411E-3</v>
      </c>
      <c r="W34" s="35">
        <f t="shared" ref="W34:W63" si="6">(T34*U34)/1000</f>
        <v>5.5470950535138411E-3</v>
      </c>
      <c r="X34" s="35"/>
      <c r="Y34" s="31" t="s">
        <v>208</v>
      </c>
      <c r="Z34" s="31">
        <v>0.1011</v>
      </c>
      <c r="AA34" s="35">
        <v>329.28802694467805</v>
      </c>
      <c r="AB34" s="35">
        <f>(Z34*'Fe contents'!BO128)/1000</f>
        <v>3.329101952410695E-2</v>
      </c>
      <c r="AC34" s="35">
        <f t="shared" ref="AC34:AC63" si="7">(Z34*AA34)/1000</f>
        <v>3.329101952410695E-2</v>
      </c>
      <c r="AD34" s="35"/>
      <c r="AE34" s="31" t="s">
        <v>475</v>
      </c>
      <c r="AF34" s="31">
        <v>8.9599999999999999E-2</v>
      </c>
      <c r="AG34" s="31"/>
      <c r="AH34" s="31"/>
      <c r="AI34" s="31"/>
      <c r="AK34" s="31" t="s">
        <v>535</v>
      </c>
      <c r="AL34" s="31">
        <v>8.1600000000000006E-2</v>
      </c>
      <c r="AM34" s="31"/>
      <c r="AN34" s="31"/>
      <c r="AO34" s="31"/>
    </row>
    <row r="35" spans="1:41" x14ac:dyDescent="0.2">
      <c r="A35" s="31" t="s">
        <v>269</v>
      </c>
      <c r="B35" s="31">
        <v>6.4999999999999997E-3</v>
      </c>
      <c r="C35" s="35">
        <v>351.03558654436534</v>
      </c>
      <c r="D35" s="35">
        <f>(B35*'Fe contents'!BO189)/1000</f>
        <v>2.2817313125383745E-3</v>
      </c>
      <c r="E35" s="35">
        <f t="shared" si="5"/>
        <v>2.2817313125383745E-3</v>
      </c>
      <c r="F35" s="35"/>
      <c r="G35" s="31" t="s">
        <v>365</v>
      </c>
      <c r="H35" s="31">
        <v>2.6800000000000001E-2</v>
      </c>
      <c r="I35" s="42">
        <v>229.92859984308751</v>
      </c>
      <c r="J35" s="31">
        <v>6.1999999999999998E-3</v>
      </c>
      <c r="K35" s="35">
        <f t="shared" si="2"/>
        <v>6.1620864757947454E-3</v>
      </c>
      <c r="M35" s="31" t="s">
        <v>416</v>
      </c>
      <c r="O35" s="31"/>
      <c r="P35" s="31"/>
      <c r="Q35" s="31"/>
      <c r="R35" s="31"/>
      <c r="S35" s="31" t="s">
        <v>114</v>
      </c>
      <c r="T35" s="31">
        <v>0.1164</v>
      </c>
      <c r="U35" s="35">
        <v>540.56897131774917</v>
      </c>
      <c r="V35" s="35">
        <f>(T35*'Fe contents'!BO69)/1000</f>
        <v>6.2922228261386007E-2</v>
      </c>
      <c r="W35" s="35">
        <f t="shared" si="6"/>
        <v>6.2922228261386007E-2</v>
      </c>
      <c r="X35" s="35"/>
      <c r="Y35" s="31" t="s">
        <v>209</v>
      </c>
      <c r="Z35" s="31">
        <v>9.8299999999999998E-2</v>
      </c>
      <c r="AA35" s="35">
        <v>255.88088827811742</v>
      </c>
      <c r="AB35" s="35">
        <f>(Z35*'Fe contents'!BO129)/1000</f>
        <v>2.5153091317738942E-2</v>
      </c>
      <c r="AC35" s="35">
        <f t="shared" si="7"/>
        <v>2.5153091317738942E-2</v>
      </c>
      <c r="AD35" s="35"/>
      <c r="AE35" s="31" t="s">
        <v>476</v>
      </c>
      <c r="AF35" s="31">
        <v>6.3E-3</v>
      </c>
      <c r="AG35" s="31"/>
      <c r="AH35" s="31"/>
      <c r="AI35" s="31"/>
      <c r="AK35" s="31" t="s">
        <v>536</v>
      </c>
      <c r="AL35" s="31">
        <v>7.3099999999999998E-2</v>
      </c>
      <c r="AM35" s="31"/>
      <c r="AN35" s="31"/>
      <c r="AO35" s="31"/>
    </row>
    <row r="36" spans="1:41" x14ac:dyDescent="0.2">
      <c r="A36" s="31" t="s">
        <v>270</v>
      </c>
      <c r="B36" s="31">
        <v>6.3E-2</v>
      </c>
      <c r="C36" s="35">
        <v>266.16225816486059</v>
      </c>
      <c r="D36" s="35">
        <f>(B36*'Fe contents'!BO190)/1000</f>
        <v>1.6768222264386217E-2</v>
      </c>
      <c r="E36" s="35">
        <f t="shared" si="5"/>
        <v>1.6768222264386217E-2</v>
      </c>
      <c r="F36" s="35"/>
      <c r="G36" s="31" t="s">
        <v>366</v>
      </c>
      <c r="H36" s="31">
        <v>4.2299999999999997E-2</v>
      </c>
      <c r="I36" s="42">
        <v>521.8711463363137</v>
      </c>
      <c r="J36" s="31">
        <v>2.2100000000000002E-2</v>
      </c>
      <c r="K36" s="35">
        <f t="shared" si="2"/>
        <v>2.2075149490026067E-2</v>
      </c>
      <c r="M36" s="31" t="s">
        <v>417</v>
      </c>
      <c r="O36" s="31"/>
      <c r="P36" s="31"/>
      <c r="Q36" s="31"/>
      <c r="R36" s="31"/>
      <c r="S36" s="31" t="s">
        <v>115</v>
      </c>
      <c r="T36" s="31">
        <v>7.1000000000000004E-3</v>
      </c>
      <c r="U36" s="35">
        <v>244.19640555838711</v>
      </c>
      <c r="V36" s="35">
        <f>(T36*'Fe contents'!BO70)/1000</f>
        <v>1.7337944794645487E-3</v>
      </c>
      <c r="W36" s="35">
        <f t="shared" si="6"/>
        <v>1.7337944794645487E-3</v>
      </c>
      <c r="X36" s="35"/>
      <c r="Y36" s="31" t="s">
        <v>210</v>
      </c>
      <c r="Z36" s="31">
        <v>7.0900000000000005E-2</v>
      </c>
      <c r="AA36" s="35">
        <v>346.30609375671963</v>
      </c>
      <c r="AB36" s="35">
        <f>(Z36*'Fe contents'!BO130)/1000</f>
        <v>2.4553102047351422E-2</v>
      </c>
      <c r="AC36" s="35">
        <f t="shared" si="7"/>
        <v>2.4553102047351422E-2</v>
      </c>
      <c r="AD36" s="35"/>
      <c r="AE36" s="31" t="s">
        <v>477</v>
      </c>
      <c r="AF36" s="31">
        <v>6.6199999999999995E-2</v>
      </c>
      <c r="AG36" s="31"/>
      <c r="AH36" s="31"/>
      <c r="AI36" s="31"/>
      <c r="AK36" s="31" t="s">
        <v>537</v>
      </c>
      <c r="AL36" s="31">
        <v>6.9699999999999998E-2</v>
      </c>
      <c r="AM36" s="31"/>
      <c r="AN36" s="31"/>
      <c r="AO36" s="31"/>
    </row>
    <row r="37" spans="1:41" x14ac:dyDescent="0.2">
      <c r="A37" s="31" t="s">
        <v>271</v>
      </c>
      <c r="B37" s="31">
        <v>7.9699999999999993E-2</v>
      </c>
      <c r="C37" s="35">
        <v>286.15233730607395</v>
      </c>
      <c r="D37" s="35">
        <f>(B37*'Fe contents'!BO191)/1000</f>
        <v>2.280634128329409E-2</v>
      </c>
      <c r="E37" s="35">
        <f t="shared" si="5"/>
        <v>2.280634128329409E-2</v>
      </c>
      <c r="F37" s="35"/>
      <c r="G37" s="31" t="s">
        <v>367</v>
      </c>
      <c r="H37" s="31">
        <v>9.5100000000000004E-2</v>
      </c>
      <c r="I37" s="42">
        <v>333.80642546387696</v>
      </c>
      <c r="J37" s="31">
        <v>2.9700000000000001E-2</v>
      </c>
      <c r="K37" s="35">
        <f t="shared" si="2"/>
        <v>3.17449910616147E-2</v>
      </c>
      <c r="M37" s="31" t="s">
        <v>418</v>
      </c>
      <c r="O37" s="31"/>
      <c r="P37" s="31"/>
      <c r="Q37" s="31"/>
      <c r="R37" s="31"/>
      <c r="S37" s="31" t="s">
        <v>116</v>
      </c>
      <c r="T37" s="31">
        <v>0.14149999999999999</v>
      </c>
      <c r="U37" s="35">
        <v>313.38332982835931</v>
      </c>
      <c r="V37" s="35">
        <f>(T37*'Fe contents'!BO71)/1000</f>
        <v>4.4343741170712839E-2</v>
      </c>
      <c r="W37" s="35">
        <f t="shared" si="6"/>
        <v>4.4343741170712839E-2</v>
      </c>
      <c r="X37" s="35"/>
      <c r="Y37" s="31" t="s">
        <v>211</v>
      </c>
      <c r="Z37" s="31">
        <v>0.1681</v>
      </c>
      <c r="AA37" s="35">
        <v>316.26648944234898</v>
      </c>
      <c r="AB37" s="35">
        <f>(Z37*'Fe contents'!BO131)/1000</f>
        <v>5.3164396875258868E-2</v>
      </c>
      <c r="AC37" s="35">
        <f t="shared" si="7"/>
        <v>5.3164396875258868E-2</v>
      </c>
      <c r="AD37" s="35"/>
      <c r="AE37" s="31" t="s">
        <v>478</v>
      </c>
      <c r="AF37" s="31">
        <v>8.2299999999999998E-2</v>
      </c>
      <c r="AG37" s="31"/>
      <c r="AH37" s="31"/>
      <c r="AI37" s="31"/>
      <c r="AK37" s="31" t="s">
        <v>538</v>
      </c>
      <c r="AL37" s="31">
        <v>8.6499999999999994E-2</v>
      </c>
      <c r="AM37" s="31"/>
      <c r="AN37" s="31"/>
      <c r="AO37" s="31"/>
    </row>
    <row r="38" spans="1:41" x14ac:dyDescent="0.2">
      <c r="A38" s="31" t="s">
        <v>272</v>
      </c>
      <c r="B38" s="31">
        <v>7.4999999999999997E-2</v>
      </c>
      <c r="C38" s="35">
        <v>311.7256412651866</v>
      </c>
      <c r="D38" s="35">
        <f>(B38*'Fe contents'!BO192)/1000</f>
        <v>2.3379423094888996E-2</v>
      </c>
      <c r="E38" s="35">
        <f t="shared" si="5"/>
        <v>2.3379423094888996E-2</v>
      </c>
      <c r="F38" s="35"/>
      <c r="G38" s="31" t="s">
        <v>368</v>
      </c>
      <c r="H38" s="31">
        <v>9.6199999999999994E-2</v>
      </c>
      <c r="I38" s="42">
        <v>312.76909547603498</v>
      </c>
      <c r="J38" s="31">
        <v>3.0099999999999998E-2</v>
      </c>
      <c r="K38" s="35">
        <f t="shared" si="2"/>
        <v>3.0088386984794564E-2</v>
      </c>
      <c r="M38" s="31" t="s">
        <v>419</v>
      </c>
      <c r="O38" s="31"/>
      <c r="P38" s="31"/>
      <c r="Q38" s="31"/>
      <c r="R38" s="31"/>
      <c r="S38" s="31" t="s">
        <v>117</v>
      </c>
      <c r="T38" s="31">
        <v>0.1065</v>
      </c>
      <c r="U38" s="35">
        <v>287.81755170763427</v>
      </c>
      <c r="V38" s="35">
        <f>(T38*'Fe contents'!BO72)/1000</f>
        <v>3.0652569256863049E-2</v>
      </c>
      <c r="W38" s="35">
        <f t="shared" si="6"/>
        <v>3.0652569256863049E-2</v>
      </c>
      <c r="X38" s="35"/>
      <c r="Y38" s="31" t="s">
        <v>212</v>
      </c>
      <c r="Z38" s="31">
        <v>0.13650000000000001</v>
      </c>
      <c r="AA38" s="35">
        <v>336.10060655340646</v>
      </c>
      <c r="AB38" s="35">
        <f>(Z38*'Fe contents'!BO132)/1000</f>
        <v>4.5877732794539987E-2</v>
      </c>
      <c r="AC38" s="35">
        <f t="shared" si="7"/>
        <v>4.5877732794539987E-2</v>
      </c>
      <c r="AD38" s="35"/>
      <c r="AE38" s="31" t="s">
        <v>479</v>
      </c>
      <c r="AF38" s="31">
        <v>9.3200000000000005E-2</v>
      </c>
      <c r="AG38" s="31"/>
      <c r="AH38" s="31"/>
      <c r="AI38" s="31"/>
      <c r="AK38" s="31" t="s">
        <v>539</v>
      </c>
      <c r="AL38" s="31">
        <v>9.7799999999999998E-2</v>
      </c>
      <c r="AM38" s="31"/>
      <c r="AN38" s="31"/>
      <c r="AO38" s="31"/>
    </row>
    <row r="39" spans="1:41" x14ac:dyDescent="0.2">
      <c r="A39" s="31" t="s">
        <v>273</v>
      </c>
      <c r="B39" s="31">
        <v>0.32179999999999997</v>
      </c>
      <c r="C39" s="35">
        <v>138.54932498021549</v>
      </c>
      <c r="D39" s="35">
        <f>(B39*'Fe contents'!BO193)/1000</f>
        <v>4.4585172778633345E-2</v>
      </c>
      <c r="E39" s="35">
        <f t="shared" si="5"/>
        <v>4.4585172778633345E-2</v>
      </c>
      <c r="F39" s="35"/>
      <c r="G39" s="31" t="s">
        <v>369</v>
      </c>
      <c r="H39" s="31">
        <v>6.2700000000000006E-2</v>
      </c>
      <c r="I39" s="42">
        <v>203.86532695729801</v>
      </c>
      <c r="J39" s="31">
        <v>1.2800000000000001E-2</v>
      </c>
      <c r="K39" s="35">
        <f t="shared" si="2"/>
        <v>1.2782356000222586E-2</v>
      </c>
      <c r="M39" s="31" t="s">
        <v>420</v>
      </c>
      <c r="O39" s="31"/>
      <c r="P39" s="31"/>
      <c r="Q39" s="31"/>
      <c r="R39" s="31"/>
      <c r="S39" s="31" t="s">
        <v>118</v>
      </c>
      <c r="T39" s="31">
        <v>0.1106</v>
      </c>
      <c r="U39" s="35">
        <v>331.86317837355074</v>
      </c>
      <c r="V39" s="35">
        <f>(T39*'Fe contents'!BO73)/1000</f>
        <v>3.6704067528114712E-2</v>
      </c>
      <c r="W39" s="35">
        <f t="shared" si="6"/>
        <v>3.6704067528114712E-2</v>
      </c>
      <c r="X39" s="35"/>
      <c r="Y39" s="31" t="s">
        <v>213</v>
      </c>
      <c r="Z39" s="31">
        <v>0.10539999999999999</v>
      </c>
      <c r="AA39" s="35">
        <v>257.33985055569815</v>
      </c>
      <c r="AB39" s="35">
        <f>(Z39*'Fe contents'!BO133)/1000</f>
        <v>2.7123620248570582E-2</v>
      </c>
      <c r="AC39" s="35">
        <f t="shared" si="7"/>
        <v>2.7123620248570582E-2</v>
      </c>
      <c r="AD39" s="35"/>
      <c r="AE39" s="31" t="s">
        <v>480</v>
      </c>
      <c r="AF39" s="31">
        <v>0.111</v>
      </c>
      <c r="AG39" s="31"/>
      <c r="AH39" s="31"/>
      <c r="AI39" s="31"/>
      <c r="AK39" s="31" t="s">
        <v>540</v>
      </c>
      <c r="AL39" s="31">
        <v>9.06E-2</v>
      </c>
      <c r="AM39" s="31"/>
      <c r="AN39" s="31"/>
      <c r="AO39" s="31"/>
    </row>
    <row r="40" spans="1:41" x14ac:dyDescent="0.2">
      <c r="A40" s="31" t="s">
        <v>274</v>
      </c>
      <c r="B40" s="31">
        <v>9.0700000000000003E-2</v>
      </c>
      <c r="C40" s="35">
        <v>256.24921078105945</v>
      </c>
      <c r="D40" s="35">
        <f>(B40*'Fe contents'!BO194)/1000</f>
        <v>2.3241803417842093E-2</v>
      </c>
      <c r="E40" s="35">
        <f t="shared" si="5"/>
        <v>2.3241803417842093E-2</v>
      </c>
      <c r="F40" s="35"/>
      <c r="G40" s="31" t="s">
        <v>370</v>
      </c>
      <c r="H40" s="31">
        <v>0.14119999999999999</v>
      </c>
      <c r="I40" s="42">
        <v>171.69007112243378</v>
      </c>
      <c r="J40" s="31">
        <v>2.4199999999999999E-2</v>
      </c>
      <c r="K40" s="35">
        <f t="shared" si="2"/>
        <v>2.4242638042487649E-2</v>
      </c>
      <c r="M40" s="31" t="s">
        <v>421</v>
      </c>
      <c r="O40" s="31"/>
      <c r="P40" s="31"/>
      <c r="Q40" s="31"/>
      <c r="R40" s="31"/>
      <c r="S40" s="31" t="s">
        <v>154</v>
      </c>
      <c r="T40" s="31">
        <v>0.13189999999999999</v>
      </c>
      <c r="U40" s="35">
        <v>401.13616659276653</v>
      </c>
      <c r="V40" s="35">
        <f>(T40*'Fe contents'!BO74)/1000</f>
        <v>5.2909860373585901E-2</v>
      </c>
      <c r="W40" s="35">
        <f t="shared" si="6"/>
        <v>5.2909860373585901E-2</v>
      </c>
      <c r="X40" s="35"/>
      <c r="Y40" s="31" t="s">
        <v>214</v>
      </c>
      <c r="Z40" s="31">
        <v>0.1229</v>
      </c>
      <c r="AA40" s="35">
        <v>444.05521036419879</v>
      </c>
      <c r="AB40" s="35">
        <f>(Z40*'Fe contents'!BO134)/1000</f>
        <v>5.4574385353760031E-2</v>
      </c>
      <c r="AC40" s="35">
        <f t="shared" si="7"/>
        <v>5.4574385353760031E-2</v>
      </c>
      <c r="AD40" s="35"/>
      <c r="AE40" s="31" t="s">
        <v>481</v>
      </c>
      <c r="AF40" s="31">
        <v>0.1043</v>
      </c>
      <c r="AG40" s="31"/>
      <c r="AH40" s="31"/>
      <c r="AI40" s="31"/>
      <c r="AK40" s="31" t="s">
        <v>541</v>
      </c>
      <c r="AL40" s="31">
        <v>0.1057</v>
      </c>
      <c r="AM40" s="31"/>
      <c r="AN40" s="31"/>
      <c r="AO40" s="31"/>
    </row>
    <row r="41" spans="1:41" x14ac:dyDescent="0.2">
      <c r="A41" s="31" t="s">
        <v>275</v>
      </c>
      <c r="B41" s="31">
        <v>0.11070000000000001</v>
      </c>
      <c r="C41" s="35">
        <v>276.86814621832576</v>
      </c>
      <c r="D41" s="35">
        <f>(B41*'Fe contents'!BO195)/1000</f>
        <v>3.0649303786368664E-2</v>
      </c>
      <c r="E41" s="35">
        <f t="shared" si="5"/>
        <v>3.0649303786368664E-2</v>
      </c>
      <c r="F41" s="35"/>
      <c r="G41" s="31" t="s">
        <v>371</v>
      </c>
      <c r="H41" s="31">
        <v>0.16420000000000001</v>
      </c>
      <c r="I41" s="42">
        <v>170.3804055305107</v>
      </c>
      <c r="J41" s="31">
        <v>2.8000000000000001E-2</v>
      </c>
      <c r="K41" s="35">
        <f t="shared" si="2"/>
        <v>2.7976462588109857E-2</v>
      </c>
      <c r="M41" s="31" t="s">
        <v>422</v>
      </c>
      <c r="O41" s="31"/>
      <c r="P41" s="31"/>
      <c r="Q41" s="31"/>
      <c r="R41" s="31"/>
      <c r="S41" s="31" t="s">
        <v>155</v>
      </c>
      <c r="T41" s="31">
        <v>0.13350000000000001</v>
      </c>
      <c r="U41" s="35">
        <v>326.59340188160581</v>
      </c>
      <c r="V41" s="35">
        <f>(T41*'Fe contents'!BO75)/1000</f>
        <v>4.3600219151194379E-2</v>
      </c>
      <c r="W41" s="35">
        <f t="shared" si="6"/>
        <v>4.3600219151194379E-2</v>
      </c>
      <c r="X41" s="35"/>
      <c r="Y41" s="31" t="s">
        <v>215</v>
      </c>
      <c r="Z41" s="31">
        <v>0.22070000000000001</v>
      </c>
      <c r="AA41" s="35">
        <v>337.5564801624742</v>
      </c>
      <c r="AB41" s="35">
        <f>(Z41*'Fe contents'!BO135)/1000</f>
        <v>7.4498715171858049E-2</v>
      </c>
      <c r="AC41" s="35">
        <f t="shared" si="7"/>
        <v>7.4498715171858049E-2</v>
      </c>
      <c r="AD41" s="35"/>
      <c r="AE41" s="31" t="s">
        <v>482</v>
      </c>
      <c r="AF41" s="31">
        <v>7.7799999999999994E-2</v>
      </c>
      <c r="AG41" s="31"/>
      <c r="AH41" s="31"/>
      <c r="AI41" s="31"/>
      <c r="AK41" s="31" t="s">
        <v>542</v>
      </c>
      <c r="AL41" s="31">
        <v>8.1000000000000003E-2</v>
      </c>
      <c r="AM41" s="31"/>
      <c r="AN41" s="31"/>
      <c r="AO41" s="31"/>
    </row>
    <row r="42" spans="1:41" x14ac:dyDescent="0.2">
      <c r="A42" s="31" t="s">
        <v>276</v>
      </c>
      <c r="B42" s="31">
        <v>9.2700000000000005E-2</v>
      </c>
      <c r="C42" s="35">
        <v>169.00855565646347</v>
      </c>
      <c r="D42" s="35">
        <f>(B42*'Fe contents'!BO196)/1000</f>
        <v>1.5667093109354165E-2</v>
      </c>
      <c r="E42" s="35">
        <f t="shared" si="5"/>
        <v>1.5667093109354165E-2</v>
      </c>
      <c r="F42" s="35"/>
      <c r="G42" s="31" t="s">
        <v>372</v>
      </c>
      <c r="H42" s="31">
        <v>0.1144</v>
      </c>
      <c r="I42" s="42">
        <v>305.77744560703178</v>
      </c>
      <c r="J42" s="31">
        <v>3.5000000000000003E-2</v>
      </c>
      <c r="K42" s="35">
        <f t="shared" si="2"/>
        <v>3.4980939777444431E-2</v>
      </c>
      <c r="M42" s="31" t="s">
        <v>423</v>
      </c>
      <c r="O42" s="31"/>
      <c r="P42" s="31"/>
      <c r="Q42" s="31"/>
      <c r="R42" s="31"/>
      <c r="S42" s="31" t="s">
        <v>156</v>
      </c>
      <c r="T42" s="31">
        <v>0.13339999999999999</v>
      </c>
      <c r="U42" s="35">
        <v>206.48757484542958</v>
      </c>
      <c r="V42" s="35">
        <f>(T42*'Fe contents'!BO76)/1000</f>
        <v>2.7545442484380303E-2</v>
      </c>
      <c r="W42" s="35">
        <f t="shared" si="6"/>
        <v>2.7545442484380303E-2</v>
      </c>
      <c r="X42" s="35"/>
      <c r="Y42" s="31" t="s">
        <v>216</v>
      </c>
      <c r="Z42" s="31">
        <v>0.18060000000000001</v>
      </c>
      <c r="AA42" s="35">
        <v>312.60202954572037</v>
      </c>
      <c r="AB42" s="35">
        <f>(Z42*'Fe contents'!BO136)/1000</f>
        <v>5.6455926535957102E-2</v>
      </c>
      <c r="AC42" s="35">
        <f t="shared" si="7"/>
        <v>5.6455926535957102E-2</v>
      </c>
      <c r="AD42" s="35"/>
      <c r="AE42" s="31" t="s">
        <v>483</v>
      </c>
      <c r="AF42" s="31">
        <v>9.9099999999999994E-2</v>
      </c>
      <c r="AG42" s="31"/>
      <c r="AH42" s="31"/>
      <c r="AI42" s="31"/>
      <c r="AK42" s="31" t="s">
        <v>543</v>
      </c>
      <c r="AL42" s="31">
        <v>0.10349999999999999</v>
      </c>
      <c r="AM42" s="31"/>
      <c r="AN42" s="31"/>
      <c r="AO42" s="31"/>
    </row>
    <row r="43" spans="1:41" x14ac:dyDescent="0.2">
      <c r="A43" s="31" t="s">
        <v>277</v>
      </c>
      <c r="B43" s="31">
        <v>0.12189999999999999</v>
      </c>
      <c r="C43" s="35">
        <v>213.40424427988643</v>
      </c>
      <c r="D43" s="35">
        <f>(B43*'Fe contents'!BO197)/1000</f>
        <v>2.6013977377718156E-2</v>
      </c>
      <c r="E43" s="35">
        <f t="shared" si="5"/>
        <v>2.6013977377718156E-2</v>
      </c>
      <c r="F43" s="35"/>
      <c r="G43" s="31" t="s">
        <v>373</v>
      </c>
      <c r="H43" s="31">
        <v>0.1933</v>
      </c>
      <c r="I43" s="42">
        <v>225.99437843052957</v>
      </c>
      <c r="J43" s="31">
        <v>4.3700000000000003E-2</v>
      </c>
      <c r="K43" s="35">
        <f t="shared" si="2"/>
        <v>4.3684713350621365E-2</v>
      </c>
      <c r="M43" s="31" t="s">
        <v>424</v>
      </c>
      <c r="O43" s="31"/>
      <c r="P43" s="31"/>
      <c r="Q43" s="31"/>
      <c r="R43" s="31"/>
      <c r="S43" s="31" t="s">
        <v>157</v>
      </c>
      <c r="T43" s="31">
        <v>0.24149999999999999</v>
      </c>
      <c r="U43" s="35">
        <v>379.77163797363335</v>
      </c>
      <c r="V43" s="35">
        <f>(T43*'Fe contents'!BO77)/1000</f>
        <v>9.1714850570632445E-2</v>
      </c>
      <c r="W43" s="35">
        <f t="shared" si="6"/>
        <v>9.1714850570632445E-2</v>
      </c>
      <c r="X43" s="35"/>
      <c r="Y43" s="31" t="s">
        <v>217</v>
      </c>
      <c r="Z43" s="31">
        <v>0.2167</v>
      </c>
      <c r="AA43" s="35">
        <v>252.84776999383806</v>
      </c>
      <c r="AB43" s="35">
        <f>(Z43*'Fe contents'!BO137)/1000</f>
        <v>5.4792111757664706E-2</v>
      </c>
      <c r="AC43" s="35">
        <f t="shared" si="7"/>
        <v>5.4792111757664706E-2</v>
      </c>
      <c r="AD43" s="35"/>
      <c r="AE43" s="31" t="s">
        <v>484</v>
      </c>
      <c r="AF43" s="31">
        <v>0.16969999999999999</v>
      </c>
      <c r="AG43" s="31"/>
      <c r="AH43" s="31"/>
      <c r="AI43" s="31"/>
      <c r="AK43" s="31" t="s">
        <v>544</v>
      </c>
      <c r="AL43" s="31">
        <v>0.14080000000000001</v>
      </c>
      <c r="AM43" s="31"/>
      <c r="AN43" s="31"/>
      <c r="AO43" s="31"/>
    </row>
    <row r="44" spans="1:41" x14ac:dyDescent="0.2">
      <c r="A44" s="31" t="s">
        <v>278</v>
      </c>
      <c r="B44" s="31">
        <v>0.10299999999999999</v>
      </c>
      <c r="C44" s="35">
        <v>254.72371883703323</v>
      </c>
      <c r="D44" s="35">
        <f>(B44*'Fe contents'!BO198)/1000</f>
        <v>2.623654304021442E-2</v>
      </c>
      <c r="E44" s="35">
        <f t="shared" si="5"/>
        <v>2.623654304021442E-2</v>
      </c>
      <c r="F44" s="35"/>
      <c r="G44" s="31" t="s">
        <v>374</v>
      </c>
      <c r="H44" s="31">
        <v>0.17019999999999999</v>
      </c>
      <c r="I44" s="42">
        <v>245.20594478693735</v>
      </c>
      <c r="J44" s="31">
        <v>4.1700000000000001E-2</v>
      </c>
      <c r="K44" s="35">
        <f t="shared" si="2"/>
        <v>4.1734051802736739E-2</v>
      </c>
      <c r="M44" s="31" t="s">
        <v>425</v>
      </c>
      <c r="O44" s="31"/>
      <c r="P44" s="31"/>
      <c r="Q44" s="31"/>
      <c r="R44" s="31"/>
      <c r="S44" s="31" t="s">
        <v>158</v>
      </c>
      <c r="T44" s="31">
        <v>0.19750000000000001</v>
      </c>
      <c r="U44" s="35">
        <v>232.76142384229257</v>
      </c>
      <c r="V44" s="35">
        <f>(T44*'Fe contents'!BO78)/1000</f>
        <v>4.5970381208852787E-2</v>
      </c>
      <c r="W44" s="35">
        <f t="shared" si="6"/>
        <v>4.5970381208852787E-2</v>
      </c>
      <c r="X44" s="35"/>
      <c r="Y44" s="31" t="s">
        <v>218</v>
      </c>
      <c r="Z44" s="31">
        <v>0.1764</v>
      </c>
      <c r="AA44" s="35">
        <v>263.54611867747934</v>
      </c>
      <c r="AB44" s="35">
        <f>(Z44*'Fe contents'!BO138)/1000</f>
        <v>4.6489535334707358E-2</v>
      </c>
      <c r="AC44" s="35">
        <f t="shared" si="7"/>
        <v>4.6489535334707358E-2</v>
      </c>
      <c r="AD44" s="35"/>
      <c r="AE44" s="31" t="s">
        <v>485</v>
      </c>
      <c r="AF44" s="31">
        <v>0.1145</v>
      </c>
      <c r="AG44" s="31"/>
      <c r="AH44" s="31"/>
      <c r="AI44" s="31"/>
      <c r="AK44" s="31" t="s">
        <v>545</v>
      </c>
      <c r="AL44" s="31">
        <v>0.1618</v>
      </c>
      <c r="AM44" s="31"/>
      <c r="AN44" s="31"/>
      <c r="AO44" s="31"/>
    </row>
    <row r="45" spans="1:41" x14ac:dyDescent="0.2">
      <c r="A45" s="31" t="s">
        <v>279</v>
      </c>
      <c r="B45" s="31">
        <v>0.107</v>
      </c>
      <c r="C45" s="35">
        <v>244.94531880563565</v>
      </c>
      <c r="D45" s="35">
        <f>(B45*'Fe contents'!BO199)/1000</f>
        <v>2.6209149112203015E-2</v>
      </c>
      <c r="E45" s="35">
        <f t="shared" si="5"/>
        <v>2.6209149112203015E-2</v>
      </c>
      <c r="F45" s="35"/>
      <c r="G45" s="31" t="s">
        <v>375</v>
      </c>
      <c r="H45" s="31">
        <v>0.1658</v>
      </c>
      <c r="I45" s="42">
        <v>316.95429462465916</v>
      </c>
      <c r="J45" s="31">
        <v>5.2600000000000001E-2</v>
      </c>
      <c r="K45" s="35">
        <f t="shared" si="2"/>
        <v>5.2551022048768485E-2</v>
      </c>
      <c r="M45" s="31" t="s">
        <v>426</v>
      </c>
      <c r="O45" s="31"/>
      <c r="P45" s="31"/>
      <c r="Q45" s="31"/>
      <c r="R45" s="31"/>
      <c r="S45" s="31" t="s">
        <v>159</v>
      </c>
      <c r="T45" s="31">
        <v>0.22559999999999999</v>
      </c>
      <c r="U45" s="35">
        <v>520.27174353610383</v>
      </c>
      <c r="V45" s="35">
        <f>(T45*'Fe contents'!BO79)/1000</f>
        <v>0.11737330534174502</v>
      </c>
      <c r="W45" s="35">
        <f t="shared" si="6"/>
        <v>0.11737330534174502</v>
      </c>
      <c r="X45" s="35"/>
      <c r="Y45" s="31" t="s">
        <v>219</v>
      </c>
      <c r="Z45" s="31">
        <v>0.18740000000000001</v>
      </c>
      <c r="AA45" s="35">
        <v>409.35718007108449</v>
      </c>
      <c r="AB45" s="35">
        <f>(Z45*'Fe contents'!BO139)/1000</f>
        <v>7.6713535545321232E-2</v>
      </c>
      <c r="AC45" s="35">
        <f t="shared" si="7"/>
        <v>7.6713535545321232E-2</v>
      </c>
      <c r="AD45" s="35"/>
      <c r="AE45" s="31" t="s">
        <v>486</v>
      </c>
      <c r="AF45" s="31">
        <v>0.13589999999999999</v>
      </c>
      <c r="AG45" s="31"/>
      <c r="AH45" s="31"/>
      <c r="AI45" s="31"/>
      <c r="AK45" s="31" t="s">
        <v>546</v>
      </c>
      <c r="AL45" s="31">
        <v>8.3000000000000004E-2</v>
      </c>
      <c r="AM45" s="31"/>
      <c r="AN45" s="31"/>
      <c r="AO45" s="31"/>
    </row>
    <row r="46" spans="1:41" x14ac:dyDescent="0.2">
      <c r="A46" s="31" t="s">
        <v>280</v>
      </c>
      <c r="B46" s="31">
        <v>0.1283</v>
      </c>
      <c r="C46" s="35">
        <v>248.87555324826218</v>
      </c>
      <c r="D46" s="35">
        <f>(B46*'Fe contents'!BO200)/1000</f>
        <v>3.1930733481752037E-2</v>
      </c>
      <c r="E46" s="35">
        <f t="shared" si="5"/>
        <v>3.1930733481752037E-2</v>
      </c>
      <c r="F46" s="35"/>
      <c r="G46" s="31" t="s">
        <v>376</v>
      </c>
      <c r="H46" s="31">
        <v>0.1585</v>
      </c>
      <c r="I46" s="42">
        <v>300.7833479994307</v>
      </c>
      <c r="J46" s="31">
        <v>4.7699999999999999E-2</v>
      </c>
      <c r="K46" s="35">
        <f t="shared" si="2"/>
        <v>4.7674160657909768E-2</v>
      </c>
      <c r="M46" s="31" t="s">
        <v>427</v>
      </c>
      <c r="O46" s="31"/>
      <c r="P46" s="31"/>
      <c r="Q46" s="31"/>
      <c r="R46" s="31"/>
      <c r="S46" s="31" t="s">
        <v>160</v>
      </c>
      <c r="T46" s="31">
        <v>0.29189999999999999</v>
      </c>
      <c r="U46" s="35">
        <v>312.16969286766255</v>
      </c>
      <c r="V46" s="35">
        <f>(T46*'Fe contents'!BO80)/1000</f>
        <v>9.1122333348070697E-2</v>
      </c>
      <c r="W46" s="35">
        <f t="shared" si="6"/>
        <v>9.1122333348070697E-2</v>
      </c>
      <c r="X46" s="35"/>
      <c r="Y46" s="31" t="s">
        <v>220</v>
      </c>
      <c r="Z46" s="31">
        <v>0.25559999999999999</v>
      </c>
      <c r="AA46" s="35">
        <v>360.76261096218803</v>
      </c>
      <c r="AB46" s="35">
        <f>(Z46*'Fe contents'!BO140)/1000</f>
        <v>9.221092336193526E-2</v>
      </c>
      <c r="AC46" s="35">
        <f t="shared" si="7"/>
        <v>9.221092336193526E-2</v>
      </c>
      <c r="AD46" s="35"/>
      <c r="AE46" s="31" t="s">
        <v>487</v>
      </c>
      <c r="AF46" s="31">
        <v>0.13900000000000001</v>
      </c>
      <c r="AG46" s="31"/>
      <c r="AH46" s="31"/>
      <c r="AI46" s="31"/>
      <c r="AK46" s="31" t="s">
        <v>547</v>
      </c>
      <c r="AL46" s="31">
        <v>0.1358</v>
      </c>
      <c r="AM46" s="31"/>
      <c r="AN46" s="31"/>
      <c r="AO46" s="31"/>
    </row>
    <row r="47" spans="1:41" x14ac:dyDescent="0.2">
      <c r="A47" s="31" t="s">
        <v>281</v>
      </c>
      <c r="B47" s="31">
        <v>0.12870000000000001</v>
      </c>
      <c r="C47" s="35">
        <v>251.25843801510979</v>
      </c>
      <c r="D47" s="35">
        <f>(B47*'Fe contents'!BO201)/1000</f>
        <v>3.2336960972544633E-2</v>
      </c>
      <c r="E47" s="35">
        <f t="shared" si="5"/>
        <v>3.2336960972544633E-2</v>
      </c>
      <c r="F47" s="35"/>
      <c r="G47" s="31" t="s">
        <v>377</v>
      </c>
      <c r="H47" s="31">
        <v>0.24399999999999999</v>
      </c>
      <c r="I47" s="42">
        <v>436.59332005307414</v>
      </c>
      <c r="J47" s="31">
        <v>0.1065</v>
      </c>
      <c r="K47" s="35">
        <f t="shared" si="2"/>
        <v>0.10652877009295009</v>
      </c>
      <c r="M47" s="31" t="s">
        <v>428</v>
      </c>
      <c r="O47" s="31"/>
      <c r="P47" s="31"/>
      <c r="Q47" s="31"/>
      <c r="R47" s="31"/>
      <c r="S47" s="31" t="s">
        <v>161</v>
      </c>
      <c r="T47" s="31">
        <v>0.1827</v>
      </c>
      <c r="U47" s="35">
        <v>334.21655803110497</v>
      </c>
      <c r="V47" s="35">
        <f>(T47*'Fe contents'!BO81)/1000</f>
        <v>6.1061365152282873E-2</v>
      </c>
      <c r="W47" s="35">
        <f t="shared" si="6"/>
        <v>6.1061365152282873E-2</v>
      </c>
      <c r="X47" s="35"/>
      <c r="Y47" s="31" t="s">
        <v>221</v>
      </c>
      <c r="Z47" s="31">
        <v>0.26629999999999998</v>
      </c>
      <c r="AA47" s="35">
        <v>329.00781614390769</v>
      </c>
      <c r="AB47" s="35">
        <f>(Z47*'Fe contents'!BO141)/1000</f>
        <v>8.7614781439122616E-2</v>
      </c>
      <c r="AC47" s="35">
        <f t="shared" si="7"/>
        <v>8.7614781439122616E-2</v>
      </c>
      <c r="AD47" s="35"/>
      <c r="AE47" s="31" t="s">
        <v>488</v>
      </c>
      <c r="AF47" s="31">
        <v>0.14990000000000001</v>
      </c>
      <c r="AG47" s="31"/>
      <c r="AH47" s="31"/>
      <c r="AI47" s="31"/>
      <c r="AK47" s="31" t="s">
        <v>548</v>
      </c>
      <c r="AL47" s="31">
        <v>0.16189999999999999</v>
      </c>
      <c r="AM47" s="31"/>
      <c r="AN47" s="31"/>
      <c r="AO47" s="31"/>
    </row>
    <row r="48" spans="1:41" x14ac:dyDescent="0.2">
      <c r="A48" s="31" t="s">
        <v>282</v>
      </c>
      <c r="B48" s="31">
        <v>0.1043</v>
      </c>
      <c r="C48" s="35">
        <v>221.9406779531715</v>
      </c>
      <c r="D48" s="35">
        <f>(B48*'Fe contents'!BO202)/1000</f>
        <v>2.3148412710515789E-2</v>
      </c>
      <c r="E48" s="35">
        <f t="shared" si="5"/>
        <v>2.3148412710515789E-2</v>
      </c>
      <c r="F48" s="35"/>
      <c r="G48" s="31" t="s">
        <v>378</v>
      </c>
      <c r="H48" s="31">
        <v>0.30480000000000002</v>
      </c>
      <c r="I48" s="42">
        <v>227.58752861170257</v>
      </c>
      <c r="J48" s="31">
        <v>6.9400000000000003E-2</v>
      </c>
      <c r="K48" s="35">
        <f t="shared" si="2"/>
        <v>6.9368678720846941E-2</v>
      </c>
      <c r="M48" s="31" t="s">
        <v>429</v>
      </c>
      <c r="O48" s="31"/>
      <c r="P48" s="31"/>
      <c r="Q48" s="31"/>
      <c r="R48" s="31"/>
      <c r="S48" s="31" t="s">
        <v>162</v>
      </c>
      <c r="T48" s="31">
        <v>0.20030000000000001</v>
      </c>
      <c r="U48" s="35">
        <v>397.11044631869777</v>
      </c>
      <c r="V48" s="35">
        <f>(T48*'Fe contents'!BO82)/1000</f>
        <v>7.954122239763517E-2</v>
      </c>
      <c r="W48" s="35">
        <f t="shared" si="6"/>
        <v>7.954122239763517E-2</v>
      </c>
      <c r="X48" s="35"/>
      <c r="Y48" s="31" t="s">
        <v>222</v>
      </c>
      <c r="Z48" s="31">
        <v>0.2442</v>
      </c>
      <c r="AA48" s="35">
        <v>290.89863824203951</v>
      </c>
      <c r="AB48" s="35">
        <f>(Z48*'Fe contents'!BO142)/1000</f>
        <v>7.1037447458706049E-2</v>
      </c>
      <c r="AC48" s="35">
        <f t="shared" si="7"/>
        <v>7.1037447458706049E-2</v>
      </c>
      <c r="AD48" s="35"/>
      <c r="AE48" s="31" t="s">
        <v>489</v>
      </c>
      <c r="AF48" s="31">
        <v>0.17829999999999999</v>
      </c>
      <c r="AG48" s="31"/>
      <c r="AH48" s="31"/>
      <c r="AI48" s="31"/>
      <c r="AK48" s="31" t="s">
        <v>549</v>
      </c>
      <c r="AL48" s="31">
        <v>0.14940000000000001</v>
      </c>
      <c r="AM48" s="31"/>
      <c r="AN48" s="31"/>
      <c r="AO48" s="31"/>
    </row>
    <row r="49" spans="1:41" x14ac:dyDescent="0.2">
      <c r="A49" s="31" t="s">
        <v>283</v>
      </c>
      <c r="B49" s="31">
        <v>0.10630000000000001</v>
      </c>
      <c r="C49" s="35">
        <v>228.36244298118137</v>
      </c>
      <c r="D49" s="35">
        <f>(B49*'Fe contents'!BO203)/1000</f>
        <v>2.4274927688899581E-2</v>
      </c>
      <c r="E49" s="35">
        <f t="shared" si="5"/>
        <v>2.4274927688899581E-2</v>
      </c>
      <c r="F49" s="35"/>
      <c r="G49" s="31" t="s">
        <v>379</v>
      </c>
      <c r="H49" s="31">
        <v>0.23130000000000001</v>
      </c>
      <c r="I49" s="42">
        <v>224.83159758532557</v>
      </c>
      <c r="J49" s="31">
        <v>5.1999999999999998E-2</v>
      </c>
      <c r="K49" s="35">
        <f t="shared" si="2"/>
        <v>5.2003548521485803E-2</v>
      </c>
      <c r="M49" s="31" t="s">
        <v>430</v>
      </c>
      <c r="O49" s="31"/>
      <c r="P49" s="31"/>
      <c r="Q49" s="31"/>
      <c r="R49" s="31"/>
      <c r="S49" s="31" t="s">
        <v>163</v>
      </c>
      <c r="T49" s="31">
        <v>0.22900000000000001</v>
      </c>
      <c r="U49" s="35">
        <v>313.82141891429688</v>
      </c>
      <c r="V49" s="35">
        <f>(T49*'Fe contents'!BO83)/1000</f>
        <v>7.1865104931373991E-2</v>
      </c>
      <c r="W49" s="35">
        <f t="shared" si="6"/>
        <v>7.1865104931373991E-2</v>
      </c>
      <c r="X49" s="35"/>
      <c r="Y49" s="31" t="s">
        <v>223</v>
      </c>
      <c r="Z49" s="31">
        <v>0.2777</v>
      </c>
      <c r="AA49" s="35">
        <v>507.44272305887768</v>
      </c>
      <c r="AB49" s="35">
        <f>(Z49*'Fe contents'!BO143)/1000</f>
        <v>0.14091684419345035</v>
      </c>
      <c r="AC49" s="35">
        <f t="shared" si="7"/>
        <v>0.14091684419345035</v>
      </c>
      <c r="AD49" s="35"/>
      <c r="AE49" s="31" t="s">
        <v>490</v>
      </c>
      <c r="AF49" s="31">
        <v>0.15</v>
      </c>
      <c r="AG49" s="31"/>
      <c r="AH49" s="31"/>
      <c r="AI49" s="31"/>
      <c r="AK49" s="31" t="s">
        <v>550</v>
      </c>
      <c r="AL49" s="31">
        <v>0.18490000000000001</v>
      </c>
      <c r="AM49" s="31"/>
      <c r="AN49" s="31"/>
      <c r="AO49" s="31"/>
    </row>
    <row r="50" spans="1:41" x14ac:dyDescent="0.2">
      <c r="A50" s="31" t="s">
        <v>284</v>
      </c>
      <c r="B50" s="31">
        <v>0.1046</v>
      </c>
      <c r="C50" s="35">
        <v>224.623007686194</v>
      </c>
      <c r="D50" s="35">
        <f>(B50*'Fe contents'!BO204)/1000</f>
        <v>2.3495566603975893E-2</v>
      </c>
      <c r="E50" s="35">
        <f t="shared" si="5"/>
        <v>2.3495566603975893E-2</v>
      </c>
      <c r="F50" s="35"/>
      <c r="G50" s="31" t="s">
        <v>380</v>
      </c>
      <c r="H50" s="31">
        <v>0.23780000000000001</v>
      </c>
      <c r="I50" s="42">
        <v>242.12670219357352</v>
      </c>
      <c r="J50" s="31">
        <v>5.7599999999999998E-2</v>
      </c>
      <c r="K50" s="35">
        <f t="shared" si="2"/>
        <v>5.7577729781631788E-2</v>
      </c>
      <c r="M50" s="31" t="s">
        <v>431</v>
      </c>
      <c r="O50" s="31"/>
      <c r="P50" s="31"/>
      <c r="Q50" s="31"/>
      <c r="R50" s="31"/>
      <c r="S50" s="31" t="s">
        <v>164</v>
      </c>
      <c r="T50" s="31">
        <v>0.26819999999999999</v>
      </c>
      <c r="U50" s="35">
        <v>314.63943015865192</v>
      </c>
      <c r="V50" s="35">
        <f>(T50*'Fe contents'!BO84)/1000</f>
        <v>8.4386295168550451E-2</v>
      </c>
      <c r="W50" s="35">
        <f t="shared" si="6"/>
        <v>8.4386295168550451E-2</v>
      </c>
      <c r="X50" s="35"/>
      <c r="Y50" s="31" t="s">
        <v>224</v>
      </c>
      <c r="Z50" s="31">
        <v>0.26219999999999999</v>
      </c>
      <c r="AA50" s="35">
        <v>335.96331126994335</v>
      </c>
      <c r="AB50" s="35">
        <f>(Z50*'Fe contents'!BO144)/1000</f>
        <v>8.8089580214979132E-2</v>
      </c>
      <c r="AC50" s="35">
        <f t="shared" si="7"/>
        <v>8.8089580214979132E-2</v>
      </c>
      <c r="AD50" s="35"/>
      <c r="AE50" s="31" t="s">
        <v>491</v>
      </c>
      <c r="AF50" s="31">
        <v>0.19819999999999999</v>
      </c>
      <c r="AG50" s="31"/>
      <c r="AH50" s="31"/>
      <c r="AI50" s="31"/>
      <c r="AK50" s="31" t="s">
        <v>551</v>
      </c>
      <c r="AL50" s="31">
        <v>0.19670000000000001</v>
      </c>
      <c r="AM50" s="31"/>
      <c r="AN50" s="31"/>
      <c r="AO50" s="31"/>
    </row>
    <row r="51" spans="1:41" x14ac:dyDescent="0.2">
      <c r="A51" s="31" t="s">
        <v>285</v>
      </c>
      <c r="B51" s="31">
        <v>0.1061</v>
      </c>
      <c r="C51" s="35">
        <v>208.11000433916067</v>
      </c>
      <c r="D51" s="35">
        <f>(B51*'Fe contents'!BO205)/1000</f>
        <v>2.2080471460384946E-2</v>
      </c>
      <c r="E51" s="35">
        <f t="shared" si="5"/>
        <v>2.2080471460384946E-2</v>
      </c>
      <c r="F51" s="35"/>
      <c r="G51" s="31" t="s">
        <v>381</v>
      </c>
      <c r="H51" s="31">
        <v>0.21779999999999999</v>
      </c>
      <c r="I51" s="42">
        <v>353.36571586241155</v>
      </c>
      <c r="J51" s="31">
        <v>7.6999999999999999E-2</v>
      </c>
      <c r="K51" s="35">
        <f t="shared" si="2"/>
        <v>7.6963052914833227E-2</v>
      </c>
      <c r="M51" s="31" t="s">
        <v>432</v>
      </c>
      <c r="O51" s="31"/>
      <c r="P51" s="31"/>
      <c r="Q51" s="31"/>
      <c r="R51" s="31"/>
      <c r="S51" s="31" t="s">
        <v>165</v>
      </c>
      <c r="T51" s="31">
        <v>0.16009999999999999</v>
      </c>
      <c r="U51" s="35">
        <v>327.22695898554105</v>
      </c>
      <c r="V51" s="35">
        <f>(T51*'Fe contents'!BO85)/1000</f>
        <v>5.2389036133585122E-2</v>
      </c>
      <c r="W51" s="35">
        <f t="shared" si="6"/>
        <v>5.2389036133585122E-2</v>
      </c>
      <c r="X51" s="35"/>
      <c r="Y51" s="31" t="s">
        <v>225</v>
      </c>
      <c r="Z51" s="31">
        <v>0.29330000000000001</v>
      </c>
      <c r="AA51" s="35">
        <v>471.87365100284916</v>
      </c>
      <c r="AB51" s="35">
        <f>(Z51*'Fe contents'!BO145)/1000</f>
        <v>0.13840054183913567</v>
      </c>
      <c r="AC51" s="35">
        <f t="shared" si="7"/>
        <v>0.13840054183913567</v>
      </c>
      <c r="AD51" s="35"/>
      <c r="AE51" s="31" t="s">
        <v>492</v>
      </c>
      <c r="AF51" s="31">
        <v>0.16</v>
      </c>
      <c r="AG51" s="31"/>
      <c r="AH51" s="31"/>
      <c r="AI51" s="31"/>
      <c r="AK51" s="31" t="s">
        <v>552</v>
      </c>
      <c r="AL51" s="31">
        <v>0.1217</v>
      </c>
      <c r="AM51" s="31"/>
      <c r="AN51" s="31"/>
      <c r="AO51" s="31"/>
    </row>
    <row r="52" spans="1:41" x14ac:dyDescent="0.2">
      <c r="A52" s="31" t="s">
        <v>286</v>
      </c>
      <c r="B52" s="31">
        <v>0.12740000000000001</v>
      </c>
      <c r="C52" s="35">
        <v>254.32640510270656</v>
      </c>
      <c r="D52" s="35">
        <f>(B52*'Fe contents'!BO206)/1000</f>
        <v>3.2401184010084821E-2</v>
      </c>
      <c r="E52" s="35">
        <f t="shared" si="5"/>
        <v>3.2401184010084821E-2</v>
      </c>
      <c r="F52" s="35"/>
      <c r="G52" s="31" t="s">
        <v>382</v>
      </c>
      <c r="H52" s="31">
        <v>0.30009999999999998</v>
      </c>
      <c r="I52" s="42">
        <v>317.82775997331669</v>
      </c>
      <c r="J52" s="31">
        <v>9.5399999999999999E-2</v>
      </c>
      <c r="K52" s="35">
        <f t="shared" si="2"/>
        <v>9.538011076799234E-2</v>
      </c>
      <c r="M52" s="31" t="s">
        <v>433</v>
      </c>
      <c r="O52" s="31"/>
      <c r="P52" s="31"/>
      <c r="Q52" s="31"/>
      <c r="R52" s="31"/>
      <c r="S52" s="31" t="s">
        <v>166</v>
      </c>
      <c r="T52" s="31">
        <v>0.25929999999999997</v>
      </c>
      <c r="U52" s="35">
        <v>330.79284207514394</v>
      </c>
      <c r="V52" s="35">
        <f>(T52*'Fe contents'!BO86)/1000</f>
        <v>8.5774583950084818E-2</v>
      </c>
      <c r="W52" s="35">
        <f t="shared" si="6"/>
        <v>8.5774583950084818E-2</v>
      </c>
      <c r="X52" s="35"/>
      <c r="Y52" s="31" t="s">
        <v>226</v>
      </c>
      <c r="Z52" s="31">
        <v>0.2006</v>
      </c>
      <c r="AA52" s="35">
        <v>509.22261299575473</v>
      </c>
      <c r="AB52" s="35">
        <f>(Z52*'Fe contents'!BO146)/1000</f>
        <v>0.1021500561669484</v>
      </c>
      <c r="AC52" s="35">
        <f t="shared" si="7"/>
        <v>0.1021500561669484</v>
      </c>
      <c r="AD52" s="35"/>
      <c r="AE52" s="31" t="s">
        <v>493</v>
      </c>
      <c r="AF52" s="31">
        <v>0.23150000000000001</v>
      </c>
      <c r="AG52" s="31"/>
      <c r="AH52" s="31"/>
      <c r="AI52" s="31"/>
      <c r="AK52" s="31" t="s">
        <v>553</v>
      </c>
      <c r="AL52" s="31">
        <v>0.1605</v>
      </c>
      <c r="AM52" s="31"/>
      <c r="AN52" s="31"/>
      <c r="AO52" s="31"/>
    </row>
    <row r="53" spans="1:41" x14ac:dyDescent="0.2">
      <c r="A53" s="31" t="s">
        <v>287</v>
      </c>
      <c r="B53" s="31">
        <v>0.12330000000000001</v>
      </c>
      <c r="C53" s="35">
        <v>207.1580949639675</v>
      </c>
      <c r="D53" s="35">
        <f>(B53*'Fe contents'!BO207)/1000</f>
        <v>2.5542593109057193E-2</v>
      </c>
      <c r="E53" s="35">
        <f t="shared" si="5"/>
        <v>2.5542593109057193E-2</v>
      </c>
      <c r="F53" s="35"/>
      <c r="G53" s="31" t="s">
        <v>383</v>
      </c>
      <c r="H53" s="31">
        <v>0.22270000000000001</v>
      </c>
      <c r="I53" s="42">
        <v>249.05022297259345</v>
      </c>
      <c r="J53" s="31">
        <v>5.5500000000000001E-2</v>
      </c>
      <c r="K53" s="35">
        <f t="shared" si="2"/>
        <v>5.5463484655996556E-2</v>
      </c>
      <c r="M53" s="31" t="s">
        <v>434</v>
      </c>
      <c r="O53" s="31"/>
      <c r="P53" s="31"/>
      <c r="Q53" s="31"/>
      <c r="R53" s="31"/>
      <c r="S53" s="31" t="s">
        <v>167</v>
      </c>
      <c r="T53" s="31">
        <v>0.24360000000000001</v>
      </c>
      <c r="U53" s="35">
        <v>302.98090727252747</v>
      </c>
      <c r="V53" s="35">
        <f>(T53*'Fe contents'!BO87)/1000</f>
        <v>7.3806149011587691E-2</v>
      </c>
      <c r="W53" s="35">
        <f t="shared" si="6"/>
        <v>7.3806149011587691E-2</v>
      </c>
      <c r="X53" s="35"/>
      <c r="Y53" s="31" t="s">
        <v>227</v>
      </c>
      <c r="Z53" s="31">
        <v>0.32650000000000001</v>
      </c>
      <c r="AA53" s="35">
        <v>372.9760301246543</v>
      </c>
      <c r="AB53" s="35">
        <f>(Z53*'Fe contents'!BO147)/1000</f>
        <v>0.12177667383569964</v>
      </c>
      <c r="AC53" s="35">
        <f t="shared" si="7"/>
        <v>0.12177667383569964</v>
      </c>
      <c r="AD53" s="35"/>
      <c r="AE53" s="31" t="s">
        <v>494</v>
      </c>
      <c r="AF53" s="31">
        <v>0.2261</v>
      </c>
      <c r="AG53" s="31"/>
      <c r="AH53" s="31"/>
      <c r="AI53" s="31"/>
      <c r="AK53" s="31" t="s">
        <v>554</v>
      </c>
      <c r="AL53" s="31">
        <v>0.13639999999999999</v>
      </c>
      <c r="AM53" s="31"/>
      <c r="AN53" s="31"/>
      <c r="AO53" s="31"/>
    </row>
    <row r="54" spans="1:41" x14ac:dyDescent="0.2">
      <c r="A54" s="31" t="s">
        <v>288</v>
      </c>
      <c r="B54" s="31">
        <v>0.12180000000000001</v>
      </c>
      <c r="C54" s="35">
        <v>219.98487465249136</v>
      </c>
      <c r="D54" s="35">
        <f>(B54*'Fe contents'!BO208)/1000</f>
        <v>2.6794157732673449E-2</v>
      </c>
      <c r="E54" s="35">
        <f t="shared" si="5"/>
        <v>2.6794157732673449E-2</v>
      </c>
      <c r="F54" s="35"/>
      <c r="G54" s="31" t="s">
        <v>384</v>
      </c>
      <c r="H54" s="31">
        <v>0.30599999999999999</v>
      </c>
      <c r="I54" s="42">
        <v>232.74574096331293</v>
      </c>
      <c r="J54" s="31">
        <v>7.1199999999999999E-2</v>
      </c>
      <c r="K54" s="35">
        <f t="shared" si="2"/>
        <v>7.1220196734773755E-2</v>
      </c>
      <c r="M54" s="31" t="s">
        <v>435</v>
      </c>
      <c r="O54" s="31"/>
      <c r="P54" s="31"/>
      <c r="Q54" s="31"/>
      <c r="R54" s="31"/>
      <c r="S54" s="31" t="s">
        <v>168</v>
      </c>
      <c r="T54" s="31">
        <v>0.29509999999999997</v>
      </c>
      <c r="U54" s="35">
        <v>390.76814539186921</v>
      </c>
      <c r="V54" s="35">
        <f>(T54*'Fe contents'!BO88)/1000</f>
        <v>0.11531567970514059</v>
      </c>
      <c r="W54" s="35">
        <f t="shared" si="6"/>
        <v>0.11531567970514059</v>
      </c>
      <c r="X54" s="35"/>
      <c r="Y54" s="31" t="s">
        <v>228</v>
      </c>
      <c r="Z54" s="31">
        <v>0.31380000000000002</v>
      </c>
      <c r="AA54" s="35">
        <v>313.22105312251574</v>
      </c>
      <c r="AB54" s="35">
        <f>(Z54*'Fe contents'!BO148)/1000</f>
        <v>9.828876646984544E-2</v>
      </c>
      <c r="AC54" s="35">
        <f t="shared" si="7"/>
        <v>9.828876646984544E-2</v>
      </c>
      <c r="AD54" s="35"/>
      <c r="AE54" s="31" t="s">
        <v>495</v>
      </c>
      <c r="AF54" s="31">
        <v>0.20910000000000001</v>
      </c>
      <c r="AG54" s="31"/>
      <c r="AH54" s="31"/>
      <c r="AI54" s="31"/>
      <c r="AK54" s="31" t="s">
        <v>555</v>
      </c>
      <c r="AL54" s="31">
        <v>0.1467</v>
      </c>
      <c r="AM54" s="31"/>
      <c r="AN54" s="31"/>
      <c r="AO54" s="31"/>
    </row>
    <row r="55" spans="1:41" x14ac:dyDescent="0.2">
      <c r="A55" s="31" t="s">
        <v>289</v>
      </c>
      <c r="B55" s="31">
        <v>0.1216</v>
      </c>
      <c r="C55" s="35">
        <v>212.47563732441142</v>
      </c>
      <c r="D55" s="35">
        <f>(B55*'Fe contents'!BO209)/1000</f>
        <v>2.5837037498648428E-2</v>
      </c>
      <c r="E55" s="35">
        <f t="shared" si="5"/>
        <v>2.5837037498648428E-2</v>
      </c>
      <c r="F55" s="35"/>
      <c r="G55" s="31" t="s">
        <v>385</v>
      </c>
      <c r="H55" s="31">
        <v>0.20780000000000001</v>
      </c>
      <c r="I55" s="42">
        <v>232.04873028768196</v>
      </c>
      <c r="J55" s="31">
        <v>4.82E-2</v>
      </c>
      <c r="K55" s="35">
        <f t="shared" si="2"/>
        <v>4.8219726153780312E-2</v>
      </c>
      <c r="M55" s="31" t="s">
        <v>436</v>
      </c>
      <c r="O55" s="31"/>
      <c r="P55" s="31"/>
      <c r="Q55" s="31"/>
      <c r="R55" s="31"/>
      <c r="S55" s="31" t="s">
        <v>169</v>
      </c>
      <c r="T55" s="31">
        <v>0.28870000000000001</v>
      </c>
      <c r="U55" s="35">
        <v>291.26934333378182</v>
      </c>
      <c r="V55" s="35">
        <f>(T55*'Fe contents'!BO89)/1000</f>
        <v>8.4089459420462823E-2</v>
      </c>
      <c r="W55" s="35">
        <f t="shared" si="6"/>
        <v>8.4089459420462823E-2</v>
      </c>
      <c r="X55" s="35"/>
      <c r="Y55" s="31" t="s">
        <v>229</v>
      </c>
      <c r="Z55" s="31">
        <v>0.39750000000000002</v>
      </c>
      <c r="AA55" s="35">
        <v>407.75039802029869</v>
      </c>
      <c r="AB55" s="35">
        <f>(Z55*'Fe contents'!BO149)/1000</f>
        <v>0.16208078321306874</v>
      </c>
      <c r="AC55" s="35">
        <f t="shared" si="7"/>
        <v>0.16208078321306874</v>
      </c>
      <c r="AD55" s="35"/>
      <c r="AE55" s="31" t="s">
        <v>496</v>
      </c>
      <c r="AF55" s="31">
        <v>0.21579999999999999</v>
      </c>
      <c r="AG55" s="31"/>
      <c r="AH55" s="31"/>
      <c r="AI55" s="31"/>
      <c r="AK55" s="31" t="s">
        <v>556</v>
      </c>
      <c r="AL55" s="31">
        <v>0.2268</v>
      </c>
      <c r="AM55" s="31"/>
      <c r="AN55" s="31"/>
      <c r="AO55" s="31"/>
    </row>
    <row r="56" spans="1:41" x14ac:dyDescent="0.2">
      <c r="A56" s="31" t="s">
        <v>290</v>
      </c>
      <c r="B56" s="31">
        <v>0.1242</v>
      </c>
      <c r="C56" s="35">
        <v>265.97814338238538</v>
      </c>
      <c r="D56" s="35">
        <f>(B56*'Fe contents'!BO210)/1000</f>
        <v>3.3034485408092264E-2</v>
      </c>
      <c r="E56" s="35">
        <f t="shared" si="5"/>
        <v>3.3034485408092264E-2</v>
      </c>
      <c r="F56" s="35"/>
      <c r="G56" s="31" t="s">
        <v>386</v>
      </c>
      <c r="H56" s="31">
        <v>0.3115</v>
      </c>
      <c r="I56" s="42">
        <v>240.7613421494444</v>
      </c>
      <c r="J56" s="31">
        <v>7.4999999999999997E-2</v>
      </c>
      <c r="K56" s="35">
        <f t="shared" si="2"/>
        <v>7.4997158079551943E-2</v>
      </c>
      <c r="M56" s="31" t="s">
        <v>437</v>
      </c>
      <c r="O56" s="31"/>
      <c r="P56" s="31"/>
      <c r="Q56" s="31"/>
      <c r="R56" s="31"/>
      <c r="S56" s="31" t="s">
        <v>170</v>
      </c>
      <c r="T56" s="31">
        <v>0.314</v>
      </c>
      <c r="U56" s="35">
        <v>374.60243416113974</v>
      </c>
      <c r="V56" s="35">
        <f>(T56*'Fe contents'!BO90)/1000</f>
        <v>0.11762516432659788</v>
      </c>
      <c r="W56" s="35">
        <f t="shared" si="6"/>
        <v>0.11762516432659788</v>
      </c>
      <c r="X56" s="35"/>
      <c r="Y56" s="31" t="s">
        <v>230</v>
      </c>
      <c r="Z56" s="31">
        <v>0.35389999999999999</v>
      </c>
      <c r="AA56" s="35">
        <v>455.50590090771107</v>
      </c>
      <c r="AB56" s="35">
        <f>(Z56*'Fe contents'!BO150)/1000</f>
        <v>0.16120353833123893</v>
      </c>
      <c r="AC56" s="35">
        <f t="shared" si="7"/>
        <v>0.16120353833123893</v>
      </c>
      <c r="AD56" s="35"/>
      <c r="AE56" s="31" t="s">
        <v>497</v>
      </c>
      <c r="AF56" s="31">
        <v>0.22270000000000001</v>
      </c>
      <c r="AG56" s="31"/>
      <c r="AH56" s="31"/>
      <c r="AI56" s="31"/>
      <c r="AK56" s="31" t="s">
        <v>557</v>
      </c>
      <c r="AL56" s="31">
        <v>0.20499999999999999</v>
      </c>
      <c r="AM56" s="31"/>
      <c r="AN56" s="31"/>
      <c r="AO56" s="31"/>
    </row>
    <row r="57" spans="1:41" x14ac:dyDescent="0.2">
      <c r="A57" s="31" t="s">
        <v>291</v>
      </c>
      <c r="B57" s="31">
        <v>0.1303</v>
      </c>
      <c r="C57" s="35">
        <v>202.81261088339946</v>
      </c>
      <c r="D57" s="35">
        <f>(B57*'Fe contents'!BO211)/1000</f>
        <v>2.6426483198106952E-2</v>
      </c>
      <c r="E57" s="35">
        <f t="shared" si="5"/>
        <v>2.6426483198106952E-2</v>
      </c>
      <c r="F57" s="35"/>
      <c r="G57" s="31" t="s">
        <v>387</v>
      </c>
      <c r="H57" s="31">
        <v>0.314</v>
      </c>
      <c r="I57" s="42">
        <v>228.70304620423849</v>
      </c>
      <c r="J57" s="31">
        <v>7.1800000000000003E-2</v>
      </c>
      <c r="K57" s="35">
        <f t="shared" si="2"/>
        <v>7.181275650813089E-2</v>
      </c>
      <c r="M57" s="31" t="s">
        <v>438</v>
      </c>
      <c r="O57" s="31"/>
      <c r="P57" s="31"/>
      <c r="Q57" s="31"/>
      <c r="R57" s="31"/>
      <c r="S57" s="31" t="s">
        <v>171</v>
      </c>
      <c r="T57" s="31">
        <v>0.35570000000000002</v>
      </c>
      <c r="U57" s="35">
        <v>419.78042971379159</v>
      </c>
      <c r="V57" s="35">
        <f>(T57*'Fe contents'!BO91)/1000</f>
        <v>0.14931589884919566</v>
      </c>
      <c r="W57" s="35">
        <f t="shared" si="6"/>
        <v>0.14931589884919566</v>
      </c>
      <c r="X57" s="35"/>
      <c r="Y57" s="31" t="s">
        <v>231</v>
      </c>
      <c r="Z57" s="31">
        <v>0.34039999999999998</v>
      </c>
      <c r="AA57" s="34">
        <v>520.45299999999997</v>
      </c>
      <c r="AB57" s="35">
        <f>(Z57*'Fe contents'!BO151)/1000</f>
        <v>0.17716220119999998</v>
      </c>
      <c r="AC57" s="35">
        <f t="shared" si="7"/>
        <v>0.17716220119999998</v>
      </c>
      <c r="AD57" s="35"/>
      <c r="AE57" s="31" t="s">
        <v>498</v>
      </c>
      <c r="AF57" s="31">
        <v>0.1724</v>
      </c>
      <c r="AG57" s="31"/>
      <c r="AH57" s="31"/>
      <c r="AI57" s="31"/>
      <c r="AK57" s="31" t="s">
        <v>558</v>
      </c>
      <c r="AL57" s="31">
        <v>0.22450000000000001</v>
      </c>
      <c r="AM57" s="31"/>
      <c r="AN57" s="31"/>
      <c r="AO57" s="31"/>
    </row>
    <row r="58" spans="1:41" x14ac:dyDescent="0.2">
      <c r="A58" s="31" t="s">
        <v>292</v>
      </c>
      <c r="B58" s="31">
        <v>0.125</v>
      </c>
      <c r="C58" s="35">
        <v>327.15685677874347</v>
      </c>
      <c r="D58" s="35">
        <f>(B58*'Fe contents'!BO212)/1000</f>
        <v>4.0894607097342932E-2</v>
      </c>
      <c r="E58" s="35">
        <f t="shared" si="5"/>
        <v>4.0894607097342932E-2</v>
      </c>
      <c r="F58" s="35"/>
      <c r="G58" s="31" t="s">
        <v>388</v>
      </c>
      <c r="H58" s="31">
        <v>0.1822</v>
      </c>
      <c r="I58" s="42">
        <v>208.71153560048822</v>
      </c>
      <c r="J58" s="31">
        <v>3.7999999999999999E-2</v>
      </c>
      <c r="K58" s="35">
        <f t="shared" si="2"/>
        <v>3.8027241786408948E-2</v>
      </c>
      <c r="M58" s="31" t="s">
        <v>439</v>
      </c>
      <c r="O58" s="31"/>
      <c r="P58" s="31"/>
      <c r="Q58" s="31"/>
      <c r="R58" s="31"/>
      <c r="S58" s="31" t="s">
        <v>172</v>
      </c>
      <c r="T58" s="31">
        <v>0.27639999999999998</v>
      </c>
      <c r="U58" s="35">
        <v>378.85174835386567</v>
      </c>
      <c r="V58" s="35">
        <f>(T58*'Fe contents'!BO92)/1000</f>
        <v>0.10471462324500846</v>
      </c>
      <c r="W58" s="35">
        <f t="shared" si="6"/>
        <v>0.10471462324500846</v>
      </c>
      <c r="X58" s="35"/>
      <c r="Y58" s="31" t="s">
        <v>232</v>
      </c>
      <c r="Z58" s="31">
        <v>0.35520000000000002</v>
      </c>
      <c r="AA58" s="35">
        <v>351.04902510832773</v>
      </c>
      <c r="AB58" s="35">
        <f>(Z58*'Fe contents'!BO152)/1000</f>
        <v>0.12469261371847802</v>
      </c>
      <c r="AC58" s="35">
        <f t="shared" si="7"/>
        <v>0.12469261371847802</v>
      </c>
      <c r="AD58" s="35"/>
      <c r="AE58" s="31" t="s">
        <v>499</v>
      </c>
      <c r="AF58" s="31">
        <v>0.28760000000000002</v>
      </c>
      <c r="AG58" s="31"/>
      <c r="AH58" s="31"/>
      <c r="AI58" s="31"/>
      <c r="AK58" s="31" t="s">
        <v>559</v>
      </c>
      <c r="AL58" s="31">
        <v>0.23910000000000001</v>
      </c>
      <c r="AM58" s="31"/>
      <c r="AN58" s="31"/>
      <c r="AO58" s="31"/>
    </row>
    <row r="59" spans="1:41" x14ac:dyDescent="0.2">
      <c r="A59" s="31" t="s">
        <v>293</v>
      </c>
      <c r="B59" s="31">
        <v>0.12039999999999999</v>
      </c>
      <c r="C59" s="35">
        <v>210.71841153192651</v>
      </c>
      <c r="D59" s="35">
        <f>(B59*'Fe contents'!BO213)/1000</f>
        <v>2.5370496748443952E-2</v>
      </c>
      <c r="E59" s="35">
        <f t="shared" si="5"/>
        <v>2.5370496748443952E-2</v>
      </c>
      <c r="F59" s="35"/>
      <c r="G59" s="31" t="s">
        <v>389</v>
      </c>
      <c r="H59" s="31">
        <v>0.35110000000000002</v>
      </c>
      <c r="I59" s="42">
        <v>247.80220301361967</v>
      </c>
      <c r="J59" s="31">
        <v>8.6999999999999994E-2</v>
      </c>
      <c r="K59" s="35">
        <f t="shared" si="2"/>
        <v>8.7003353478081871E-2</v>
      </c>
      <c r="M59" s="31" t="s">
        <v>440</v>
      </c>
      <c r="O59" s="31"/>
      <c r="P59" s="31"/>
      <c r="Q59" s="31"/>
      <c r="R59" s="31"/>
      <c r="S59" s="31" t="s">
        <v>173</v>
      </c>
      <c r="T59" s="31">
        <v>0.36499999999999999</v>
      </c>
      <c r="U59" s="35">
        <v>325.97651014929573</v>
      </c>
      <c r="V59" s="35">
        <f>(T59*'Fe contents'!BO93)/1000</f>
        <v>0.11898142620449294</v>
      </c>
      <c r="W59" s="35">
        <f t="shared" si="6"/>
        <v>0.11898142620449294</v>
      </c>
      <c r="X59" s="35"/>
      <c r="Y59" s="31" t="s">
        <v>233</v>
      </c>
      <c r="Z59" s="31">
        <v>0.37109999999999999</v>
      </c>
      <c r="AA59" s="35">
        <v>430.36751887923111</v>
      </c>
      <c r="AB59" s="35">
        <f>(Z59*'Fe contents'!BO153)/1000</f>
        <v>0.15970938625608266</v>
      </c>
      <c r="AC59" s="35">
        <f t="shared" si="7"/>
        <v>0.15970938625608266</v>
      </c>
      <c r="AD59" s="35"/>
      <c r="AE59" s="31" t="s">
        <v>500</v>
      </c>
      <c r="AF59" s="31">
        <v>0.23300000000000001</v>
      </c>
      <c r="AG59" s="31"/>
      <c r="AH59" s="31"/>
      <c r="AI59" s="31"/>
      <c r="AK59" s="31" t="s">
        <v>560</v>
      </c>
      <c r="AL59" s="31">
        <v>0.16819999999999999</v>
      </c>
      <c r="AM59" s="31"/>
      <c r="AN59" s="31"/>
      <c r="AO59" s="31"/>
    </row>
    <row r="60" spans="1:41" x14ac:dyDescent="0.2">
      <c r="A60" s="31" t="s">
        <v>294</v>
      </c>
      <c r="B60" s="31">
        <v>0.129</v>
      </c>
      <c r="C60" s="35">
        <v>225.84884400389541</v>
      </c>
      <c r="D60" s="35">
        <f>(B60*'Fe contents'!BO214)/1000</f>
        <v>2.9134500876502507E-2</v>
      </c>
      <c r="E60" s="35">
        <f t="shared" si="5"/>
        <v>2.9134500876502507E-2</v>
      </c>
      <c r="F60" s="35"/>
      <c r="G60" s="31" t="s">
        <v>390</v>
      </c>
      <c r="H60" s="31">
        <v>0.38550000000000001</v>
      </c>
      <c r="I60" s="42">
        <v>224.60157448050009</v>
      </c>
      <c r="J60" s="31">
        <v>8.6599999999999996E-2</v>
      </c>
      <c r="K60" s="35">
        <f t="shared" si="2"/>
        <v>8.6583906962232782E-2</v>
      </c>
      <c r="M60" s="31" t="s">
        <v>441</v>
      </c>
      <c r="O60" s="31"/>
      <c r="P60" s="31"/>
      <c r="Q60" s="31"/>
      <c r="R60" s="31"/>
      <c r="S60" s="31" t="s">
        <v>174</v>
      </c>
      <c r="T60" s="31">
        <v>0.31430000000000002</v>
      </c>
      <c r="U60" s="35">
        <v>322.51417725752162</v>
      </c>
      <c r="V60" s="35">
        <f>(T60*'Fe contents'!BO94)/1000</f>
        <v>0.10136620591203906</v>
      </c>
      <c r="W60" s="35">
        <f t="shared" si="6"/>
        <v>0.10136620591203906</v>
      </c>
      <c r="X60" s="35"/>
      <c r="Y60" s="31" t="s">
        <v>234</v>
      </c>
      <c r="Z60" s="31">
        <v>0.3553</v>
      </c>
      <c r="AA60" s="35">
        <v>392.79950240742841</v>
      </c>
      <c r="AB60" s="35">
        <f>(Z60*'Fe contents'!BO154)/1000</f>
        <v>0.13956166320535932</v>
      </c>
      <c r="AC60" s="35">
        <f t="shared" si="7"/>
        <v>0.13956166320535932</v>
      </c>
      <c r="AD60" s="35"/>
      <c r="AE60" s="31" t="s">
        <v>501</v>
      </c>
      <c r="AF60" s="31">
        <v>0.22839999999999999</v>
      </c>
      <c r="AG60" s="31"/>
      <c r="AH60" s="31"/>
      <c r="AI60" s="31"/>
      <c r="AK60" s="31" t="s">
        <v>561</v>
      </c>
      <c r="AL60" s="31">
        <v>0.1676</v>
      </c>
      <c r="AM60" s="31"/>
      <c r="AN60" s="31"/>
      <c r="AO60" s="31"/>
    </row>
    <row r="61" spans="1:41" x14ac:dyDescent="0.2">
      <c r="A61" s="31" t="s">
        <v>295</v>
      </c>
      <c r="B61" s="31">
        <v>0.13669999999999999</v>
      </c>
      <c r="C61" s="35">
        <v>237.61916242308826</v>
      </c>
      <c r="D61" s="35">
        <f>(B61*'Fe contents'!BO215)/1000</f>
        <v>3.2482539503236159E-2</v>
      </c>
      <c r="E61" s="35">
        <f t="shared" si="5"/>
        <v>3.2482539503236159E-2</v>
      </c>
      <c r="F61" s="35"/>
      <c r="G61" s="31" t="s">
        <v>391</v>
      </c>
      <c r="H61" s="31">
        <v>0.39250000000000002</v>
      </c>
      <c r="I61" s="42">
        <v>338.61130507418289</v>
      </c>
      <c r="J61" s="31">
        <v>0.13289999999999999</v>
      </c>
      <c r="K61" s="35">
        <f t="shared" si="2"/>
        <v>0.13290493724161678</v>
      </c>
      <c r="M61" s="31" t="s">
        <v>442</v>
      </c>
      <c r="O61" s="31"/>
      <c r="P61" s="31"/>
      <c r="Q61" s="31"/>
      <c r="R61" s="31"/>
      <c r="S61" s="31" t="s">
        <v>175</v>
      </c>
      <c r="T61" s="31">
        <v>0.35199999999999998</v>
      </c>
      <c r="U61" s="35">
        <v>334.43333575470439</v>
      </c>
      <c r="V61" s="35">
        <f>(T61*'Fe contents'!BO95)/1000</f>
        <v>0.11772053418565594</v>
      </c>
      <c r="W61" s="35">
        <f t="shared" si="6"/>
        <v>0.11772053418565594</v>
      </c>
      <c r="X61" s="35"/>
      <c r="Y61" s="31" t="s">
        <v>235</v>
      </c>
      <c r="Z61" s="31">
        <v>0.16320000000000001</v>
      </c>
      <c r="AA61" s="35">
        <v>411.9267466425373</v>
      </c>
      <c r="AB61" s="35">
        <f>(Z61*'Fe contents'!BO155)/1000</f>
        <v>6.7226445052062087E-2</v>
      </c>
      <c r="AC61" s="35">
        <f t="shared" si="7"/>
        <v>6.7226445052062087E-2</v>
      </c>
      <c r="AD61" s="35"/>
      <c r="AE61" s="31" t="s">
        <v>502</v>
      </c>
      <c r="AF61" s="31">
        <v>0.2681</v>
      </c>
      <c r="AG61" s="31"/>
      <c r="AH61" s="31"/>
      <c r="AI61" s="31"/>
      <c r="AK61" s="31" t="s">
        <v>562</v>
      </c>
      <c r="AL61" s="31">
        <v>0.2034</v>
      </c>
      <c r="AM61" s="31"/>
      <c r="AN61" s="31"/>
      <c r="AO61" s="31"/>
    </row>
    <row r="62" spans="1:41" x14ac:dyDescent="0.2">
      <c r="A62" s="31" t="s">
        <v>296</v>
      </c>
      <c r="B62" s="31">
        <v>0.12740000000000001</v>
      </c>
      <c r="C62" s="35">
        <v>242.60972287639103</v>
      </c>
      <c r="D62" s="35">
        <f>(B62*'Fe contents'!BO216)/1000</f>
        <v>3.0908478694452221E-2</v>
      </c>
      <c r="E62" s="35">
        <f t="shared" si="5"/>
        <v>3.0908478694452221E-2</v>
      </c>
      <c r="F62" s="35"/>
      <c r="G62" s="31" t="s">
        <v>392</v>
      </c>
      <c r="H62" s="31">
        <v>0.4572</v>
      </c>
      <c r="I62" s="42">
        <v>253.88739349204297</v>
      </c>
      <c r="J62" s="31">
        <v>0.11609999999999999</v>
      </c>
      <c r="K62" s="35">
        <f t="shared" si="2"/>
        <v>0.11607731630456204</v>
      </c>
      <c r="M62" s="31" t="s">
        <v>443</v>
      </c>
      <c r="O62" s="31"/>
      <c r="P62" s="31"/>
      <c r="Q62" s="31"/>
      <c r="R62" s="31"/>
      <c r="S62" s="31" t="s">
        <v>176</v>
      </c>
      <c r="T62" s="31">
        <v>0.38979999999999998</v>
      </c>
      <c r="U62" s="35">
        <v>341.35919695190574</v>
      </c>
      <c r="V62" s="35">
        <f>(T62*'Fe contents'!BO96)/1000</f>
        <v>0.13306181497185285</v>
      </c>
      <c r="W62" s="35">
        <f t="shared" si="6"/>
        <v>0.13306181497185285</v>
      </c>
      <c r="X62" s="35"/>
      <c r="Y62" s="31" t="s">
        <v>236</v>
      </c>
      <c r="Z62" s="31">
        <v>0.1346</v>
      </c>
      <c r="AA62" s="35">
        <v>475.68115601975489</v>
      </c>
      <c r="AB62" s="35">
        <f>(Z62*'Fe contents'!BO156)/1000</f>
        <v>6.402668360025901E-2</v>
      </c>
      <c r="AC62" s="35">
        <f t="shared" si="7"/>
        <v>6.402668360025901E-2</v>
      </c>
      <c r="AD62" s="35"/>
      <c r="AE62" s="31" t="s">
        <v>503</v>
      </c>
      <c r="AF62" s="31">
        <v>0.27089999999999997</v>
      </c>
      <c r="AG62" s="31"/>
      <c r="AH62" s="31"/>
      <c r="AI62" s="31"/>
      <c r="AK62" s="31" t="s">
        <v>563</v>
      </c>
      <c r="AL62" s="31">
        <v>0.28989999999999999</v>
      </c>
      <c r="AN62" s="31"/>
      <c r="AO62" s="31"/>
    </row>
    <row r="63" spans="1:41" x14ac:dyDescent="0.2">
      <c r="A63" s="31" t="s">
        <v>297</v>
      </c>
      <c r="B63" s="31">
        <v>0.1221</v>
      </c>
      <c r="C63" s="35">
        <v>201.73421516680025</v>
      </c>
      <c r="D63" s="35">
        <f>(B63*'Fe contents'!BO217)/1000</f>
        <v>2.4631747671866312E-2</v>
      </c>
      <c r="E63" s="35">
        <f t="shared" si="5"/>
        <v>2.4631747671866312E-2</v>
      </c>
      <c r="F63" s="35"/>
      <c r="G63" s="31" t="s">
        <v>393</v>
      </c>
      <c r="H63" s="31">
        <v>0.45490000000000003</v>
      </c>
      <c r="I63" s="42">
        <v>222.15698511983655</v>
      </c>
      <c r="J63" s="31">
        <v>0.1011</v>
      </c>
      <c r="K63" s="35">
        <f t="shared" si="2"/>
        <v>0.10105921253101366</v>
      </c>
      <c r="M63" s="31" t="s">
        <v>444</v>
      </c>
      <c r="O63" s="31"/>
      <c r="P63" s="31"/>
      <c r="Q63" s="31"/>
      <c r="R63" s="31"/>
      <c r="S63" s="31" t="s">
        <v>177</v>
      </c>
      <c r="T63" s="31">
        <v>0.35420000000000001</v>
      </c>
      <c r="U63" s="35">
        <v>363.74525793316957</v>
      </c>
      <c r="V63" s="35">
        <f>(T63*'Fe contents'!BO97)/1000</f>
        <v>0.12883857035992866</v>
      </c>
      <c r="W63" s="35">
        <f t="shared" si="6"/>
        <v>0.12883857035992866</v>
      </c>
      <c r="X63" s="35"/>
      <c r="Y63" s="31" t="s">
        <v>237</v>
      </c>
      <c r="Z63" s="31">
        <v>0.13800000000000001</v>
      </c>
      <c r="AA63" s="35">
        <v>389.84725930917568</v>
      </c>
      <c r="AB63" s="35">
        <f>(Z63*'Fe contents'!BO157)/1000</f>
        <v>5.3798921784666248E-2</v>
      </c>
      <c r="AC63" s="35">
        <f t="shared" si="7"/>
        <v>5.3798921784666248E-2</v>
      </c>
      <c r="AD63" s="35"/>
      <c r="AE63" s="31" t="s">
        <v>504</v>
      </c>
      <c r="AF63" s="31">
        <v>0.22020000000000001</v>
      </c>
      <c r="AG63" s="31"/>
      <c r="AH63" s="31"/>
      <c r="AI63" s="31"/>
      <c r="AK63" s="31" t="s">
        <v>564</v>
      </c>
      <c r="AL63" s="31">
        <v>0.221</v>
      </c>
      <c r="AM63" s="31"/>
      <c r="AN63" s="31"/>
      <c r="AO63" s="31"/>
    </row>
    <row r="64" spans="1:41" x14ac:dyDescent="0.2">
      <c r="C64" s="10"/>
      <c r="U64" s="10"/>
      <c r="AA64" s="10"/>
    </row>
    <row r="65" spans="1:27" x14ac:dyDescent="0.2">
      <c r="C65" s="10"/>
      <c r="AA65" s="10"/>
    </row>
    <row r="66" spans="1:27" x14ac:dyDescent="0.2">
      <c r="B66" s="30"/>
      <c r="C66" s="30"/>
      <c r="AA66" s="10"/>
    </row>
    <row r="67" spans="1:27" ht="17" x14ac:dyDescent="0.2">
      <c r="A67" s="37" t="s">
        <v>573</v>
      </c>
      <c r="B67" s="36"/>
      <c r="C67" s="36"/>
    </row>
    <row r="68" spans="1:27" x14ac:dyDescent="0.2">
      <c r="B68" s="36"/>
      <c r="C68" s="36"/>
      <c r="D68" s="30"/>
      <c r="E68" s="30"/>
      <c r="F68" s="30"/>
      <c r="G68" s="4"/>
      <c r="H68" s="4"/>
      <c r="I68" s="51" t="s">
        <v>319</v>
      </c>
      <c r="J68" s="50"/>
      <c r="K68" s="50"/>
      <c r="L68" s="50"/>
      <c r="M68" s="50"/>
      <c r="N68" s="50"/>
      <c r="O68" s="51" t="s">
        <v>320</v>
      </c>
      <c r="P68" s="50"/>
      <c r="Q68" s="50"/>
      <c r="R68" s="50"/>
      <c r="S68" s="50"/>
      <c r="T68" s="50"/>
      <c r="U68" s="30"/>
      <c r="V68" s="30"/>
      <c r="W68" s="30"/>
    </row>
    <row r="69" spans="1:27" x14ac:dyDescent="0.2">
      <c r="A69" s="30" t="s">
        <v>322</v>
      </c>
      <c r="B69" s="30" t="s">
        <v>324</v>
      </c>
      <c r="C69" s="30" t="s">
        <v>578</v>
      </c>
      <c r="D69" s="30" t="s">
        <v>321</v>
      </c>
      <c r="E69" s="30" t="s">
        <v>323</v>
      </c>
      <c r="F69" s="30" t="s">
        <v>579</v>
      </c>
      <c r="G69" s="30" t="s">
        <v>580</v>
      </c>
      <c r="H69" s="30" t="s">
        <v>581</v>
      </c>
      <c r="I69" s="30" t="s">
        <v>324</v>
      </c>
      <c r="J69" s="30" t="s">
        <v>578</v>
      </c>
      <c r="K69" s="30" t="s">
        <v>321</v>
      </c>
      <c r="L69" s="30" t="s">
        <v>323</v>
      </c>
      <c r="M69" s="30" t="s">
        <v>579</v>
      </c>
      <c r="N69" s="30" t="s">
        <v>580</v>
      </c>
      <c r="O69" s="30" t="s">
        <v>581</v>
      </c>
      <c r="P69" s="30" t="s">
        <v>324</v>
      </c>
      <c r="Q69" s="30" t="s">
        <v>578</v>
      </c>
      <c r="R69" s="30" t="s">
        <v>321</v>
      </c>
      <c r="S69" s="30" t="s">
        <v>323</v>
      </c>
      <c r="T69" s="30" t="s">
        <v>579</v>
      </c>
      <c r="U69" s="30" t="s">
        <v>580</v>
      </c>
      <c r="V69" s="30" t="s">
        <v>581</v>
      </c>
      <c r="W69" s="30"/>
      <c r="X69" s="30"/>
      <c r="Y69" s="30"/>
      <c r="Z69" s="30"/>
      <c r="AA69" s="30"/>
    </row>
    <row r="70" spans="1:27" x14ac:dyDescent="0.2">
      <c r="A70" s="44">
        <v>0</v>
      </c>
      <c r="B70" s="45">
        <f>AVERAGE(E2:E4)</f>
        <v>1.0531414013461292E-2</v>
      </c>
      <c r="C70" s="45">
        <f>AVERAGE(K2:K4)</f>
        <v>1.2307215938585948E-2</v>
      </c>
      <c r="D70" s="45">
        <f>AVERAGE(W2:W4)</f>
        <v>1.5158128506955998E-2</v>
      </c>
      <c r="E70" s="45">
        <f>AVERAGE(AC2:AC4)</f>
        <v>1.6578917732083986E-2</v>
      </c>
      <c r="F70" s="35"/>
      <c r="G70" s="35"/>
      <c r="H70" s="35"/>
      <c r="I70" s="45">
        <f>STDEVA(E2:E4)</f>
        <v>9.4489241000843911E-4</v>
      </c>
      <c r="J70" s="45">
        <f>STDEVA(K2:K4)</f>
        <v>2.5559413592876187E-3</v>
      </c>
      <c r="K70" s="45">
        <f>STDEVA(W2:W4)</f>
        <v>4.3830002338079927E-3</v>
      </c>
      <c r="L70" s="45">
        <f>STDEVA(AC2:AC4)</f>
        <v>5.4469885908474975E-3</v>
      </c>
      <c r="M70" s="35"/>
      <c r="N70" s="35"/>
      <c r="O70" s="35"/>
      <c r="P70" s="35">
        <f>I70/SQRT(3)</f>
        <v>5.4553388727360654E-4</v>
      </c>
      <c r="Q70" s="35">
        <f t="shared" ref="Q70:S79" si="8">J70/SQRT(3)</f>
        <v>1.4756734318176047E-3</v>
      </c>
      <c r="R70" s="35">
        <f t="shared" si="8"/>
        <v>2.5305263648472374E-3</v>
      </c>
      <c r="S70" s="35">
        <f t="shared" si="8"/>
        <v>3.1448203291986232E-3</v>
      </c>
      <c r="T70" s="35"/>
      <c r="U70" s="35"/>
      <c r="V70" s="35"/>
      <c r="W70" s="35"/>
    </row>
    <row r="71" spans="1:27" x14ac:dyDescent="0.2">
      <c r="A71" s="44">
        <v>1</v>
      </c>
      <c r="B71" s="45">
        <f>AVERAGE(E5:E7)</f>
        <v>1.3931692629723685E-2</v>
      </c>
      <c r="C71" s="45">
        <f>AVERAGE(K5:K7)</f>
        <v>1.5998352004551825E-2</v>
      </c>
      <c r="D71" s="45">
        <f>AVERAGE(W5:W7)</f>
        <v>2.0263236312002653E-2</v>
      </c>
      <c r="E71" s="45">
        <f>AVERAGE(AC5:AC7)</f>
        <v>2.2147495225814901E-2</v>
      </c>
      <c r="F71" s="35"/>
      <c r="G71" s="35"/>
      <c r="H71" s="35"/>
      <c r="I71" s="45">
        <f>STDEVA(E5:E7)</f>
        <v>1.625876688221533E-3</v>
      </c>
      <c r="J71" s="45">
        <f>STDEVA(K5:K7)</f>
        <v>2.1830294650555765E-3</v>
      </c>
      <c r="K71" s="45">
        <f>STDEVA(W5:W7)</f>
        <v>7.0802303399314422E-3</v>
      </c>
      <c r="L71" s="45">
        <f>STDEVA(AC5:AC7)</f>
        <v>4.6537622950615981E-3</v>
      </c>
      <c r="M71" s="35"/>
      <c r="N71" s="35"/>
      <c r="O71" s="35"/>
      <c r="P71" s="35">
        <f t="shared" ref="P71:P79" si="9">I71/SQRT(3)</f>
        <v>9.3870034361383942E-4</v>
      </c>
      <c r="Q71" s="35">
        <f t="shared" si="8"/>
        <v>1.2603726492987218E-3</v>
      </c>
      <c r="R71" s="35">
        <f t="shared" si="8"/>
        <v>4.0877728926839735E-3</v>
      </c>
      <c r="S71" s="35">
        <f t="shared" si="8"/>
        <v>2.6868509137983445E-3</v>
      </c>
      <c r="T71" s="35"/>
      <c r="U71" s="35"/>
      <c r="V71" s="35"/>
      <c r="W71" s="35"/>
    </row>
    <row r="72" spans="1:27" x14ac:dyDescent="0.2">
      <c r="A72" s="44">
        <v>2</v>
      </c>
      <c r="B72" s="45">
        <f>AVERAGE(E8:E10)</f>
        <v>1.1065325783545741E-2</v>
      </c>
      <c r="C72" s="45">
        <f>AVERAGE(K8:K10)</f>
        <v>1.9102765495842607E-2</v>
      </c>
      <c r="D72" s="45">
        <f>AVERAGE(W8:W10)</f>
        <v>2.2057319526052842E-2</v>
      </c>
      <c r="E72" s="45">
        <f>AVERAGE(AC8:AC10)</f>
        <v>2.7873382640562865E-2</v>
      </c>
      <c r="F72" s="35"/>
      <c r="G72" s="35"/>
      <c r="H72" s="35"/>
      <c r="I72" s="45">
        <f>STDEVA(E8:E10)</f>
        <v>1.8231015330062749E-3</v>
      </c>
      <c r="J72" s="45">
        <f>STDEVA(K8:K10)</f>
        <v>1.0830469442054786E-3</v>
      </c>
      <c r="K72" s="45">
        <f>STDEVA(W8:W10)</f>
        <v>2.0576349578096181E-3</v>
      </c>
      <c r="L72" s="45">
        <f>STDEVA(AC8:AC10)</f>
        <v>6.7120423102931285E-3</v>
      </c>
      <c r="M72" s="35"/>
      <c r="N72" s="35"/>
      <c r="O72" s="35"/>
      <c r="P72" s="35">
        <f t="shared" si="9"/>
        <v>1.0525681608411922E-3</v>
      </c>
      <c r="Q72" s="35">
        <f t="shared" si="8"/>
        <v>6.2529744478203469E-4</v>
      </c>
      <c r="R72" s="35">
        <f t="shared" si="8"/>
        <v>1.1879760967853674E-3</v>
      </c>
      <c r="S72" s="35">
        <f t="shared" si="8"/>
        <v>3.8751994346598955E-3</v>
      </c>
      <c r="T72" s="35"/>
      <c r="U72" s="35"/>
      <c r="V72" s="35"/>
      <c r="W72" s="35"/>
    </row>
    <row r="73" spans="1:27" x14ac:dyDescent="0.2">
      <c r="A73" s="44">
        <v>3</v>
      </c>
      <c r="B73" s="45">
        <f>AVERAGE(E11:E13)</f>
        <v>1.4721143275627265E-2</v>
      </c>
      <c r="C73" s="45">
        <f>AVERAGE(K11:K13)</f>
        <v>2.7078561370948401E-2</v>
      </c>
      <c r="D73" s="45">
        <f>AVERAGE(W11:W13)</f>
        <v>3.9412179083265934E-2</v>
      </c>
      <c r="E73" s="45">
        <f>AVERAGE(AC11:AC13)</f>
        <v>4.1977698829294079E-2</v>
      </c>
      <c r="F73" s="35"/>
      <c r="G73" s="35"/>
      <c r="H73" s="35"/>
      <c r="I73" s="45">
        <f>STDEVA(E11:E13)</f>
        <v>5.8490381516788986E-3</v>
      </c>
      <c r="J73" s="45">
        <f>STDEVA(K11:K13)</f>
        <v>3.7870323167954103E-3</v>
      </c>
      <c r="K73" s="45">
        <f>STDEVA(W11:W13)</f>
        <v>3.951485369806852E-3</v>
      </c>
      <c r="L73" s="45">
        <f>STDEVA(AC11:AC13)</f>
        <v>8.2639723892795388E-3</v>
      </c>
      <c r="M73" s="35"/>
      <c r="N73" s="35"/>
      <c r="O73" s="35"/>
      <c r="P73" s="35">
        <f t="shared" si="9"/>
        <v>3.3769437513722035E-3</v>
      </c>
      <c r="Q73" s="35">
        <f t="shared" si="8"/>
        <v>2.1864441275316424E-3</v>
      </c>
      <c r="R73" s="35">
        <f t="shared" si="8"/>
        <v>2.2813911419568541E-3</v>
      </c>
      <c r="S73" s="35">
        <f t="shared" si="8"/>
        <v>4.7712066835261767E-3</v>
      </c>
      <c r="T73" s="35"/>
      <c r="U73" s="35"/>
      <c r="V73" s="35"/>
      <c r="W73" s="35"/>
    </row>
    <row r="74" spans="1:27" x14ac:dyDescent="0.2">
      <c r="A74" s="44">
        <v>4</v>
      </c>
      <c r="B74" s="45">
        <f>AVERAGE(E14:E16)</f>
        <v>1.1689088288064755E-2</v>
      </c>
      <c r="C74" s="45">
        <f>AVERAGE(K14:K16)</f>
        <v>3.352694435258529E-2</v>
      </c>
      <c r="D74" s="45">
        <f>AVERAGE(W14:W16)</f>
        <v>5.638068464782011E-2</v>
      </c>
      <c r="E74" s="45">
        <f>AVERAGE(AC14:AC16)</f>
        <v>4.9177410843317282E-2</v>
      </c>
      <c r="F74" s="35"/>
      <c r="G74" s="35"/>
      <c r="H74" s="35"/>
      <c r="I74" s="45">
        <f>STDEVA(E14:E16)</f>
        <v>8.5630459466826765E-4</v>
      </c>
      <c r="J74" s="45">
        <f>STDEVA(K14:K16)</f>
        <v>8.2589333679587429E-3</v>
      </c>
      <c r="K74" s="45">
        <f>STDEVA(W14:W16)</f>
        <v>8.1912908327929981E-3</v>
      </c>
      <c r="L74" s="45">
        <f>STDEVA(AC14:AC16)</f>
        <v>9.6425806650935388E-3</v>
      </c>
      <c r="M74" s="35"/>
      <c r="N74" s="35"/>
      <c r="O74" s="35"/>
      <c r="P74" s="35">
        <f t="shared" si="9"/>
        <v>4.9438768824003776E-4</v>
      </c>
      <c r="Q74" s="35">
        <f t="shared" si="8"/>
        <v>4.7682974032101626E-3</v>
      </c>
      <c r="R74" s="35">
        <f t="shared" si="8"/>
        <v>4.7292439673235513E-3</v>
      </c>
      <c r="S74" s="35">
        <f t="shared" si="8"/>
        <v>5.567146542674436E-3</v>
      </c>
      <c r="T74" s="35"/>
      <c r="U74" s="35"/>
      <c r="V74" s="35"/>
      <c r="W74" s="35"/>
    </row>
    <row r="75" spans="1:27" x14ac:dyDescent="0.2">
      <c r="A75" s="44">
        <v>5</v>
      </c>
      <c r="B75" s="45">
        <f>AVERAGE(E17:E19)</f>
        <v>1.163676463635821E-2</v>
      </c>
      <c r="C75" s="45">
        <f>AVERAGE(K17:K19)</f>
        <v>3.6188274083714257E-2</v>
      </c>
      <c r="D75" s="45">
        <f>AVERAGE(W17:W19)</f>
        <v>4.1804110141257095E-2</v>
      </c>
      <c r="E75" s="45">
        <f>AVERAGE(AC17:AC19)</f>
        <v>8.4083354083171788E-2</v>
      </c>
      <c r="F75" s="35"/>
      <c r="G75" s="35"/>
      <c r="H75" s="35"/>
      <c r="I75" s="45">
        <f>STDEVA(E17:E19)</f>
        <v>2.3860004424558659E-3</v>
      </c>
      <c r="J75" s="45">
        <f>STDEVA(K17:K19)</f>
        <v>1.1593932055028863E-2</v>
      </c>
      <c r="K75" s="45">
        <f>STDEVA(W17:W19)</f>
        <v>1.1410380697982447E-2</v>
      </c>
      <c r="L75" s="45">
        <f>STDEVA(AC17:AC19)</f>
        <v>6.9158905333426123E-3</v>
      </c>
      <c r="M75" s="35"/>
      <c r="N75" s="35"/>
      <c r="O75" s="35"/>
      <c r="P75" s="35">
        <f t="shared" si="9"/>
        <v>1.3775579977384604E-3</v>
      </c>
      <c r="Q75" s="35">
        <f t="shared" si="8"/>
        <v>6.6937597929371453E-3</v>
      </c>
      <c r="R75" s="35">
        <f t="shared" si="8"/>
        <v>6.5877863675362766E-3</v>
      </c>
      <c r="S75" s="35">
        <f t="shared" si="8"/>
        <v>3.9928912611113419E-3</v>
      </c>
      <c r="T75" s="35"/>
      <c r="U75" s="35"/>
      <c r="V75" s="35"/>
      <c r="W75" s="35"/>
    </row>
    <row r="76" spans="1:27" x14ac:dyDescent="0.2">
      <c r="A76" s="44">
        <v>6</v>
      </c>
      <c r="B76" s="45">
        <f>AVERAGE(E20:E22)</f>
        <v>1.2068649209371597E-2</v>
      </c>
      <c r="C76" s="45">
        <f>AVERAGE(K20:K22)</f>
        <v>4.1697422169777516E-2</v>
      </c>
      <c r="D76" s="45">
        <f>AVERAGE(W20:W22)</f>
        <v>7.208563152945989E-2</v>
      </c>
      <c r="E76" s="45">
        <f>AVERAGE(AC20:AC22)</f>
        <v>9.7927742233740053E-2</v>
      </c>
      <c r="F76" s="35"/>
      <c r="G76" s="35"/>
      <c r="H76" s="35"/>
      <c r="I76" s="45">
        <f>STDEVA(E20:E22)</f>
        <v>1.0393271902833226E-3</v>
      </c>
      <c r="J76" s="45">
        <f>STDEVA(K20:K22)</f>
        <v>1.9990314116653499E-3</v>
      </c>
      <c r="K76" s="45">
        <f>STDEVA(W20:W22)</f>
        <v>2.3527038833014352E-2</v>
      </c>
      <c r="L76" s="45">
        <f>STDEVA(AC20:AC22)</f>
        <v>2.7138045323102874E-2</v>
      </c>
      <c r="M76" s="35"/>
      <c r="N76" s="35"/>
      <c r="O76" s="35"/>
      <c r="P76" s="35">
        <f t="shared" si="9"/>
        <v>6.0005583308617367E-4</v>
      </c>
      <c r="Q76" s="35">
        <f t="shared" si="8"/>
        <v>1.1541413236435074E-3</v>
      </c>
      <c r="R76" s="35">
        <f t="shared" si="8"/>
        <v>1.3583342203475617E-2</v>
      </c>
      <c r="S76" s="35">
        <f t="shared" si="8"/>
        <v>1.5668157772573708E-2</v>
      </c>
      <c r="T76" s="35"/>
      <c r="U76" s="35"/>
      <c r="V76" s="35"/>
      <c r="W76" s="35"/>
    </row>
    <row r="77" spans="1:27" x14ac:dyDescent="0.2">
      <c r="A77" s="44">
        <v>7</v>
      </c>
      <c r="B77" s="45">
        <f>AVERAGE(E23:E25)</f>
        <v>1.2899142767720487E-2</v>
      </c>
      <c r="C77" s="45">
        <f>AVERAGE(K23:K25)</f>
        <v>4.3595629981637456E-2</v>
      </c>
      <c r="D77" s="45">
        <f>AVERAGE(W23:W25)</f>
        <v>8.225210558224795E-2</v>
      </c>
      <c r="E77" s="45">
        <f>AVERAGE(AC23:AC25)</f>
        <v>0.12072754870607928</v>
      </c>
      <c r="F77" s="35"/>
      <c r="G77" s="35"/>
      <c r="H77" s="35"/>
      <c r="I77" s="45">
        <f>STDEVA(E23:E25)</f>
        <v>2.4728821686162646E-3</v>
      </c>
      <c r="J77" s="45">
        <f>STDEVA(K23:K25)</f>
        <v>1.6184287561679809E-2</v>
      </c>
      <c r="K77" s="45">
        <f>STDEVA(W23:W25)</f>
        <v>1.0561699426243005E-2</v>
      </c>
      <c r="L77" s="45">
        <f>STDEVA(AC23:AC25)</f>
        <v>7.8538528689932191E-3</v>
      </c>
      <c r="M77" s="35"/>
      <c r="N77" s="35"/>
      <c r="O77" s="35"/>
      <c r="P77" s="35">
        <f t="shared" si="9"/>
        <v>1.427719185724826E-3</v>
      </c>
      <c r="Q77" s="35">
        <f t="shared" si="8"/>
        <v>9.3440027803781498E-3</v>
      </c>
      <c r="R77" s="35">
        <f t="shared" si="8"/>
        <v>6.0978000068413153E-3</v>
      </c>
      <c r="S77" s="35">
        <f t="shared" si="8"/>
        <v>4.5344240680889498E-3</v>
      </c>
      <c r="T77" s="35"/>
      <c r="U77" s="35"/>
      <c r="V77" s="35"/>
      <c r="W77" s="35"/>
    </row>
    <row r="78" spans="1:27" x14ac:dyDescent="0.2">
      <c r="A78" s="44">
        <v>8</v>
      </c>
      <c r="B78" s="45">
        <f>AVERAGE(E26:E28)</f>
        <v>1.2553577945627966E-2</v>
      </c>
      <c r="C78" s="45">
        <f>AVERAGE(K26:K28)</f>
        <v>5.1692761754118965E-2</v>
      </c>
      <c r="D78" s="45">
        <f>AVERAGE(W26:W28)</f>
        <v>8.7988971622924891E-2</v>
      </c>
      <c r="E78" s="45">
        <f>AVERAGE(AC26:AC28)</f>
        <v>0.14667180502449298</v>
      </c>
      <c r="F78" s="35"/>
      <c r="G78" s="35"/>
      <c r="H78" s="35"/>
      <c r="I78" s="45">
        <f>STDEVA(E26:E28)</f>
        <v>9.6679799091934954E-4</v>
      </c>
      <c r="J78" s="45">
        <f>STDEVA(K26:K28)</f>
        <v>2.3302296783883108E-2</v>
      </c>
      <c r="K78" s="45">
        <f>STDEVA(W26:W28)</f>
        <v>1.1458840089296115E-2</v>
      </c>
      <c r="L78" s="45">
        <f>STDEVA(AC26:AC28)</f>
        <v>8.9690278989627854E-3</v>
      </c>
      <c r="M78" s="35"/>
      <c r="N78" s="35"/>
      <c r="O78" s="35"/>
      <c r="P78" s="35">
        <f t="shared" si="9"/>
        <v>5.5818108030927587E-4</v>
      </c>
      <c r="Q78" s="35">
        <f t="shared" si="8"/>
        <v>1.3453587320911464E-2</v>
      </c>
      <c r="R78" s="35">
        <f t="shared" si="8"/>
        <v>6.6157644101559878E-3</v>
      </c>
      <c r="S78" s="35">
        <f t="shared" si="8"/>
        <v>5.178270671835428E-3</v>
      </c>
      <c r="T78" s="35"/>
      <c r="U78" s="35"/>
      <c r="V78" s="35"/>
      <c r="W78" s="35"/>
    </row>
    <row r="79" spans="1:27" x14ac:dyDescent="0.2">
      <c r="A79" s="44">
        <v>9</v>
      </c>
      <c r="B79" s="45">
        <f>AVERAGE(E29:E31)</f>
        <v>1.004290229758485E-2</v>
      </c>
      <c r="C79" s="45">
        <f>AVERAGE(K29:K31)</f>
        <v>7.2304329012968863E-2</v>
      </c>
      <c r="D79" s="45">
        <f>AVERAGE(W29:W31)</f>
        <v>0.11841671905930402</v>
      </c>
      <c r="E79" s="45">
        <f>AVERAGE(AC29:AC31)</f>
        <v>0.14112551789142316</v>
      </c>
      <c r="F79" s="35"/>
      <c r="G79" s="35"/>
      <c r="H79" s="35"/>
      <c r="I79" s="45">
        <f>STDEVA(E29:E31)</f>
        <v>9.9286565697334866E-4</v>
      </c>
      <c r="J79" s="45">
        <f>STDEVA(K29:K31)</f>
        <v>1.9506916816371525E-2</v>
      </c>
      <c r="K79" s="45">
        <f>STDEVA(W29:W31)</f>
        <v>1.5659172652405122E-2</v>
      </c>
      <c r="L79" s="45">
        <f>STDEVA(AC29:AC31)</f>
        <v>1.5535846458645695E-2</v>
      </c>
      <c r="M79" s="35"/>
      <c r="N79" s="35"/>
      <c r="O79" s="35"/>
      <c r="P79" s="35">
        <f t="shared" si="9"/>
        <v>5.7323125432269756E-4</v>
      </c>
      <c r="Q79" s="35">
        <f t="shared" si="8"/>
        <v>1.1262323674991739E-2</v>
      </c>
      <c r="R79" s="35">
        <f t="shared" si="8"/>
        <v>9.0408275461529245E-3</v>
      </c>
      <c r="S79" s="35">
        <f t="shared" si="8"/>
        <v>8.9696251349877867E-3</v>
      </c>
      <c r="T79" s="35"/>
      <c r="U79" s="35"/>
      <c r="V79" s="35"/>
      <c r="W79" s="35"/>
    </row>
    <row r="80" spans="1:27" ht="17" x14ac:dyDescent="0.2">
      <c r="A80" s="37"/>
      <c r="P80" s="35"/>
    </row>
    <row r="84" spans="1:27" ht="17" x14ac:dyDescent="0.2">
      <c r="A84" s="37" t="s">
        <v>574</v>
      </c>
    </row>
    <row r="85" spans="1:27" x14ac:dyDescent="0.2">
      <c r="B85" s="36"/>
      <c r="C85" s="36"/>
      <c r="D85" s="51"/>
      <c r="E85" s="51"/>
      <c r="F85" s="51"/>
      <c r="G85" s="50"/>
      <c r="H85" s="50"/>
      <c r="I85" s="50"/>
      <c r="J85" s="50"/>
      <c r="K85" s="50"/>
      <c r="L85" s="51" t="s">
        <v>320</v>
      </c>
      <c r="M85" s="51"/>
      <c r="N85" s="51"/>
      <c r="O85" s="48"/>
      <c r="P85" s="48"/>
      <c r="Q85" s="48"/>
      <c r="R85" s="48"/>
      <c r="S85" s="51"/>
      <c r="T85" s="51"/>
      <c r="U85" s="51"/>
      <c r="V85" s="51"/>
      <c r="W85" s="30"/>
    </row>
    <row r="86" spans="1:27" x14ac:dyDescent="0.2">
      <c r="A86" s="30" t="s">
        <v>322</v>
      </c>
      <c r="B86" s="30" t="s">
        <v>324</v>
      </c>
      <c r="C86" s="30" t="s">
        <v>578</v>
      </c>
      <c r="D86" s="30" t="s">
        <v>321</v>
      </c>
      <c r="E86" s="30" t="s">
        <v>323</v>
      </c>
      <c r="F86" s="30" t="s">
        <v>579</v>
      </c>
      <c r="G86" s="30" t="s">
        <v>580</v>
      </c>
      <c r="H86" s="30" t="s">
        <v>581</v>
      </c>
      <c r="I86" s="30" t="s">
        <v>324</v>
      </c>
      <c r="J86" s="30" t="s">
        <v>578</v>
      </c>
      <c r="K86" s="30" t="s">
        <v>321</v>
      </c>
      <c r="L86" s="30" t="s">
        <v>323</v>
      </c>
      <c r="M86" s="30" t="s">
        <v>579</v>
      </c>
      <c r="N86" s="30" t="s">
        <v>580</v>
      </c>
      <c r="O86" s="30" t="s">
        <v>581</v>
      </c>
      <c r="P86" s="30" t="s">
        <v>324</v>
      </c>
      <c r="Q86" s="30" t="s">
        <v>578</v>
      </c>
      <c r="R86" s="30" t="s">
        <v>321</v>
      </c>
      <c r="S86" s="30" t="s">
        <v>323</v>
      </c>
      <c r="T86" s="30" t="s">
        <v>579</v>
      </c>
      <c r="U86" s="30" t="s">
        <v>580</v>
      </c>
      <c r="V86" s="30" t="s">
        <v>581</v>
      </c>
      <c r="W86" s="30"/>
      <c r="X86" s="30"/>
      <c r="Y86" s="30"/>
      <c r="Z86" s="30"/>
      <c r="AA86" s="30"/>
    </row>
    <row r="87" spans="1:27" x14ac:dyDescent="0.2">
      <c r="A87" s="44">
        <v>0</v>
      </c>
      <c r="B87" s="45">
        <f>AVERAGE(E34:E36)</f>
        <v>1.446177415220048E-2</v>
      </c>
      <c r="C87" s="45">
        <f>AVERAGE(K34:K36)</f>
        <v>1.7849481041225409E-2</v>
      </c>
      <c r="D87" s="45">
        <f>AVERAGE(W34:W36)</f>
        <v>2.3401039264788134E-2</v>
      </c>
      <c r="E87" s="45">
        <f>AVERAGE(AC34:AC36)</f>
        <v>2.7665737629732439E-2</v>
      </c>
      <c r="F87" s="35"/>
      <c r="G87" s="35"/>
      <c r="H87" s="35"/>
      <c r="I87" s="45">
        <f>STDEVA(E34:E36)</f>
        <v>1.1206270996916377E-2</v>
      </c>
      <c r="J87" s="45">
        <f>STDEVA(K34:K36)</f>
        <v>1.0250093224133268E-2</v>
      </c>
      <c r="K87" s="45">
        <f>STDEVA(W34:W36)</f>
        <v>3.4279419483060354E-2</v>
      </c>
      <c r="L87" s="45">
        <f>STDEVA(AC34:AC36)</f>
        <v>4.8808650948913056E-3</v>
      </c>
      <c r="M87" s="45"/>
      <c r="N87" s="35"/>
      <c r="O87" s="35"/>
      <c r="P87" s="35">
        <f>I87/SQRT(3)</f>
        <v>6.4699435766815659E-3</v>
      </c>
      <c r="Q87" s="35">
        <f>J87/SQRT(3)</f>
        <v>5.9178940821721015E-3</v>
      </c>
      <c r="R87" s="35">
        <f>K87/SQRT(3)</f>
        <v>1.9791232066208999E-2</v>
      </c>
      <c r="S87" s="35">
        <f>L87/SQRT(3)</f>
        <v>2.8179687764137437E-3</v>
      </c>
      <c r="T87" s="35"/>
      <c r="U87" s="35"/>
      <c r="V87" s="35"/>
      <c r="W87" s="35"/>
    </row>
    <row r="88" spans="1:27" x14ac:dyDescent="0.2">
      <c r="A88" s="44">
        <v>1</v>
      </c>
      <c r="B88" s="45">
        <f>AVERAGE(E37:E39)</f>
        <v>3.0256979052272145E-2</v>
      </c>
      <c r="C88" s="45">
        <f>AVERAGE(K37:K39)</f>
        <v>2.4871911348877281E-2</v>
      </c>
      <c r="D88" s="45">
        <f>AVERAGE(W37:W39)</f>
        <v>3.7233459318563533E-2</v>
      </c>
      <c r="E88" s="45">
        <f>AVERAGE(AC37:AC39)</f>
        <v>4.205524997278981E-2</v>
      </c>
      <c r="F88" s="35"/>
      <c r="G88" s="35"/>
      <c r="H88" s="35"/>
      <c r="I88" s="45">
        <f>STDEVA(E37:E39)</f>
        <v>1.2411887740621802E-2</v>
      </c>
      <c r="J88" s="45">
        <f>STDEVA(K37:K39)</f>
        <v>1.0502575668043227E-2</v>
      </c>
      <c r="K88" s="45">
        <f>STDEVA(W37:W39)</f>
        <v>6.8609211367347189E-3</v>
      </c>
      <c r="L88" s="45">
        <f>STDEVA(AC37:AC39)</f>
        <v>1.3434621059866193E-2</v>
      </c>
      <c r="M88" s="45"/>
      <c r="N88" s="35"/>
      <c r="O88" s="35"/>
      <c r="P88" s="35">
        <f t="shared" ref="P88:P96" si="10">I88/SQRT(3)</f>
        <v>7.1660067281994139E-3</v>
      </c>
      <c r="Q88" s="35">
        <f t="shared" ref="Q88:Q96" si="11">J88/SQRT(3)</f>
        <v>6.0636648891291712E-3</v>
      </c>
      <c r="R88" s="35">
        <f t="shared" ref="R88:R96" si="12">K88/SQRT(3)</f>
        <v>3.9611546651825832E-3</v>
      </c>
      <c r="S88" s="35">
        <f t="shared" ref="S88:S96" si="13">L88/SQRT(3)</f>
        <v>7.7564820853743624E-3</v>
      </c>
      <c r="T88" s="35"/>
      <c r="U88" s="35"/>
      <c r="V88" s="35"/>
      <c r="W88" s="35"/>
    </row>
    <row r="89" spans="1:27" x14ac:dyDescent="0.2">
      <c r="A89" s="44">
        <v>2</v>
      </c>
      <c r="B89" s="45">
        <f>AVERAGE(E40:E42)</f>
        <v>2.3186066771188302E-2</v>
      </c>
      <c r="C89" s="45">
        <f>AVERAGE(K40:K42)</f>
        <v>2.9066680136013979E-2</v>
      </c>
      <c r="D89" s="45">
        <f>AVERAGE(W40:W42)</f>
        <v>4.135184066972019E-2</v>
      </c>
      <c r="E89" s="45">
        <f>AVERAGE(AC40:AC42)</f>
        <v>6.1843009020525058E-2</v>
      </c>
      <c r="F89" s="35"/>
      <c r="G89" s="35"/>
      <c r="H89" s="35"/>
      <c r="I89" s="45">
        <f>STDEVA(E40:E42)</f>
        <v>7.4912608500136511E-3</v>
      </c>
      <c r="J89" s="45">
        <f>STDEVA(K40:K42)</f>
        <v>5.4515329737664202E-3</v>
      </c>
      <c r="K89" s="45">
        <f>STDEVA(W40:W42)</f>
        <v>1.2830815564940923E-2</v>
      </c>
      <c r="L89" s="45">
        <f>STDEVA(AC40:AC42)</f>
        <v>1.1000464669582925E-2</v>
      </c>
      <c r="M89" s="45"/>
      <c r="N89" s="35"/>
      <c r="O89" s="35"/>
      <c r="P89" s="35">
        <f t="shared" si="10"/>
        <v>4.3250814683250868E-3</v>
      </c>
      <c r="Q89" s="35">
        <f t="shared" si="11"/>
        <v>3.1474440299001641E-3</v>
      </c>
      <c r="R89" s="35">
        <f t="shared" si="12"/>
        <v>7.4078748203410824E-3</v>
      </c>
      <c r="S89" s="35">
        <f t="shared" si="13"/>
        <v>6.3511212381946701E-3</v>
      </c>
      <c r="T89" s="35"/>
      <c r="U89" s="35"/>
      <c r="V89" s="35"/>
      <c r="W89" s="35"/>
    </row>
    <row r="90" spans="1:27" x14ac:dyDescent="0.2">
      <c r="A90" s="44">
        <v>3</v>
      </c>
      <c r="B90" s="45">
        <f>AVERAGE(E43:E45)</f>
        <v>2.615322317671186E-2</v>
      </c>
      <c r="C90" s="45">
        <f>AVERAGE(K43:K45)</f>
        <v>4.5989929067375535E-2</v>
      </c>
      <c r="D90" s="45">
        <f>AVERAGE(W43:W45)</f>
        <v>8.5019512373743403E-2</v>
      </c>
      <c r="E90" s="45">
        <f>AVERAGE(AC43:AC45)</f>
        <v>5.9331727545897765E-2</v>
      </c>
      <c r="F90" s="35"/>
      <c r="G90" s="35"/>
      <c r="H90" s="35"/>
      <c r="I90" s="45">
        <f>STDEVA(E43:E45)</f>
        <v>1.2136577452486564E-4</v>
      </c>
      <c r="J90" s="45">
        <f>STDEVA(K43:K45)</f>
        <v>5.7651735404462747E-3</v>
      </c>
      <c r="K90" s="45">
        <f>STDEVA(W43:W45)</f>
        <v>3.6169255713380838E-2</v>
      </c>
      <c r="L90" s="45">
        <f>STDEVA(AC43:AC45)</f>
        <v>1.5615012994275047E-2</v>
      </c>
      <c r="M90" s="45"/>
      <c r="N90" s="35"/>
      <c r="O90" s="35"/>
      <c r="P90" s="35">
        <f t="shared" si="10"/>
        <v>7.0070562592338613E-5</v>
      </c>
      <c r="Q90" s="35">
        <f t="shared" si="11"/>
        <v>3.3285244955015649E-3</v>
      </c>
      <c r="R90" s="35">
        <f t="shared" si="12"/>
        <v>2.0882329522508836E-2</v>
      </c>
      <c r="S90" s="35">
        <f t="shared" si="13"/>
        <v>9.0153319556442024E-3</v>
      </c>
      <c r="T90" s="35"/>
      <c r="U90" s="35"/>
      <c r="V90" s="35"/>
      <c r="W90" s="35"/>
    </row>
    <row r="91" spans="1:27" x14ac:dyDescent="0.2">
      <c r="A91" s="44">
        <v>4</v>
      </c>
      <c r="B91" s="45">
        <f>AVERAGE(E46:E48)</f>
        <v>2.9138702388270821E-2</v>
      </c>
      <c r="C91" s="45">
        <f>AVERAGE(K46:K48)</f>
        <v>7.4523869823902258E-2</v>
      </c>
      <c r="D91" s="45">
        <f>AVERAGE(W46:W48)</f>
        <v>7.7241640299329575E-2</v>
      </c>
      <c r="E91" s="45">
        <f>AVERAGE(AC46:AC48)</f>
        <v>8.3621050753254642E-2</v>
      </c>
      <c r="F91" s="35"/>
      <c r="G91" s="35"/>
      <c r="H91" s="35"/>
      <c r="I91" s="45">
        <f>STDEVA(E46:E48)</f>
        <v>5.1917177322282036E-3</v>
      </c>
      <c r="J91" s="45">
        <f>STDEVA(K46:K48)</f>
        <v>2.9764043062385687E-2</v>
      </c>
      <c r="K91" s="45">
        <f>STDEVA(W46:W48)</f>
        <v>1.5161843904590824E-2</v>
      </c>
      <c r="L91" s="45">
        <f>STDEVA(AC46:AC48)</f>
        <v>1.1137389014019016E-2</v>
      </c>
      <c r="M91" s="45"/>
      <c r="N91" s="35"/>
      <c r="O91" s="35"/>
      <c r="P91" s="35">
        <f t="shared" si="10"/>
        <v>2.997439630258507E-3</v>
      </c>
      <c r="Q91" s="35">
        <f t="shared" si="11"/>
        <v>1.7184278274239989E-2</v>
      </c>
      <c r="R91" s="35">
        <f t="shared" si="12"/>
        <v>8.7536946597265991E-3</v>
      </c>
      <c r="S91" s="35">
        <f t="shared" si="13"/>
        <v>6.4301745453134596E-3</v>
      </c>
      <c r="T91" s="35"/>
      <c r="U91" s="35"/>
      <c r="V91" s="35"/>
      <c r="W91" s="35"/>
    </row>
    <row r="92" spans="1:27" x14ac:dyDescent="0.2">
      <c r="A92" s="44">
        <v>5</v>
      </c>
      <c r="B92" s="45">
        <f>AVERAGE(E49:E51)</f>
        <v>2.3283655251086804E-2</v>
      </c>
      <c r="C92" s="45">
        <f>AVERAGE(K49:K51)</f>
        <v>6.2181443739316944E-2</v>
      </c>
      <c r="D92" s="45">
        <f>AVERAGE(W49:W51)</f>
        <v>6.9546812077836515E-2</v>
      </c>
      <c r="E92" s="45">
        <f>AVERAGE(AC49:AC51)</f>
        <v>0.12246898874918839</v>
      </c>
      <c r="F92" s="35"/>
      <c r="G92" s="35"/>
      <c r="H92" s="35"/>
      <c r="I92" s="45">
        <f>STDEVA(E49:E51)</f>
        <v>1.1124699325505976E-3</v>
      </c>
      <c r="J92" s="45">
        <f>STDEVA(K49:K51)</f>
        <v>1.3101139322345979E-2</v>
      </c>
      <c r="K92" s="45">
        <f>STDEVA(W49:W51)</f>
        <v>1.6124112619109902E-2</v>
      </c>
      <c r="L92" s="45">
        <f>STDEVA(AC49:AC51)</f>
        <v>2.9800012462348403E-2</v>
      </c>
      <c r="M92" s="45"/>
      <c r="N92" s="35"/>
      <c r="O92" s="35"/>
      <c r="P92" s="35">
        <f t="shared" si="10"/>
        <v>6.4228481502345239E-4</v>
      </c>
      <c r="Q92" s="35">
        <f t="shared" si="11"/>
        <v>7.5639463144472428E-3</v>
      </c>
      <c r="R92" s="35">
        <f t="shared" si="12"/>
        <v>9.3092607610869432E-3</v>
      </c>
      <c r="S92" s="35">
        <f t="shared" si="13"/>
        <v>1.7205045216991056E-2</v>
      </c>
      <c r="T92" s="35"/>
      <c r="U92" s="35"/>
      <c r="V92" s="35"/>
      <c r="W92" s="35"/>
    </row>
    <row r="93" spans="1:27" x14ac:dyDescent="0.2">
      <c r="A93" s="44">
        <v>6</v>
      </c>
      <c r="B93" s="45">
        <f>AVERAGE(E52:E54)</f>
        <v>2.8245978283938489E-2</v>
      </c>
      <c r="C93" s="45">
        <f>AVERAGE(K52:K54)</f>
        <v>7.4021264052920879E-2</v>
      </c>
      <c r="D93" s="45">
        <f>AVERAGE(W52:W54)</f>
        <v>9.1632137555604357E-2</v>
      </c>
      <c r="E93" s="45">
        <f>AVERAGE(AC52:AC54)</f>
        <v>0.10740516549083116</v>
      </c>
      <c r="F93" s="35"/>
      <c r="G93" s="35"/>
      <c r="H93" s="35"/>
      <c r="I93" s="45">
        <f>STDEVA(E52:E54)</f>
        <v>3.6525202903914698E-3</v>
      </c>
      <c r="J93" s="45">
        <f>STDEVA(K52:K54)</f>
        <v>2.0105191957099252E-2</v>
      </c>
      <c r="K93" s="45">
        <f>STDEVA(W52:W54)</f>
        <v>2.1365708162401329E-2</v>
      </c>
      <c r="L93" s="45">
        <f>STDEVA(AC52:AC54)</f>
        <v>1.2594942580703041E-2</v>
      </c>
      <c r="M93" s="45"/>
      <c r="N93" s="35"/>
      <c r="O93" s="35"/>
      <c r="P93" s="35">
        <f t="shared" si="10"/>
        <v>2.1087835728780852E-3</v>
      </c>
      <c r="Q93" s="35">
        <f t="shared" si="11"/>
        <v>1.1607737988540352E-2</v>
      </c>
      <c r="R93" s="35">
        <f t="shared" si="12"/>
        <v>1.2335497358989393E-2</v>
      </c>
      <c r="S93" s="35">
        <f t="shared" si="13"/>
        <v>7.271693489396781E-3</v>
      </c>
      <c r="T93" s="35"/>
      <c r="U93" s="35"/>
      <c r="V93" s="35"/>
      <c r="W93" s="35"/>
    </row>
    <row r="94" spans="1:27" x14ac:dyDescent="0.2">
      <c r="A94" s="44">
        <v>7</v>
      </c>
      <c r="B94" s="45">
        <f>AVERAGE(E55:E57)</f>
        <v>2.8432668701615881E-2</v>
      </c>
      <c r="C94" s="45">
        <f>AVERAGE(K55:K57)</f>
        <v>6.5009880247154386E-2</v>
      </c>
      <c r="D94" s="45">
        <f>AVERAGE(W55:W57)</f>
        <v>0.11701017419875211</v>
      </c>
      <c r="E94" s="45">
        <f>AVERAGE(AC55:AC57)</f>
        <v>0.16681550758143585</v>
      </c>
      <c r="F94" s="35"/>
      <c r="G94" s="35"/>
      <c r="H94" s="35"/>
      <c r="I94" s="45">
        <f>STDEVA(E55:E57)</f>
        <v>3.9961730828576968E-3</v>
      </c>
      <c r="J94" s="45">
        <f>STDEVA(K55:K57)</f>
        <v>1.4627612901681962E-2</v>
      </c>
      <c r="K94" s="45">
        <f>STDEVA(W55:W57)</f>
        <v>3.2617568268964371E-2</v>
      </c>
      <c r="L94" s="45">
        <f>STDEVA(AC55:AC57)</f>
        <v>8.9712285264059808E-3</v>
      </c>
      <c r="M94" s="45"/>
      <c r="N94" s="35"/>
      <c r="O94" s="35"/>
      <c r="P94" s="35">
        <f t="shared" si="10"/>
        <v>2.3071916051162281E-3</v>
      </c>
      <c r="Q94" s="35">
        <f t="shared" si="11"/>
        <v>8.4452562463877244E-3</v>
      </c>
      <c r="R94" s="35">
        <f t="shared" si="12"/>
        <v>1.8831761820397575E-2</v>
      </c>
      <c r="S94" s="35">
        <f t="shared" si="13"/>
        <v>5.1795412046821429E-3</v>
      </c>
      <c r="T94" s="35"/>
      <c r="U94" s="35"/>
      <c r="V94" s="35"/>
      <c r="W94" s="35"/>
    </row>
    <row r="95" spans="1:27" x14ac:dyDescent="0.2">
      <c r="A95" s="44">
        <v>8</v>
      </c>
      <c r="B95" s="45">
        <f>AVERAGE(E58:E60)</f>
        <v>3.1799868240763127E-2</v>
      </c>
      <c r="C95" s="45">
        <f>AVERAGE(K58:K60)</f>
        <v>7.0538167408907865E-2</v>
      </c>
      <c r="D95" s="45">
        <f>AVERAGE(W58:W60)</f>
        <v>0.10835408512051348</v>
      </c>
      <c r="E95" s="45">
        <f>AVERAGE(AC58:AC60)</f>
        <v>0.14132122105997333</v>
      </c>
      <c r="F95" s="35"/>
      <c r="G95" s="35"/>
      <c r="H95" s="35"/>
      <c r="I95" s="45">
        <f>STDEVA(E58:E60)</f>
        <v>8.0980020944086961E-3</v>
      </c>
      <c r="J95" s="45">
        <f>STDEVA(K58:K60)</f>
        <v>2.8156068572665793E-2</v>
      </c>
      <c r="K95" s="45">
        <f>STDEVA(W58:W60)</f>
        <v>9.3545848943371417E-3</v>
      </c>
      <c r="L95" s="45">
        <f>STDEVA(AC58:AC60)</f>
        <v>1.7574573184586623E-2</v>
      </c>
      <c r="M95" s="45"/>
      <c r="N95" s="35"/>
      <c r="O95" s="35"/>
      <c r="P95" s="35">
        <f t="shared" si="10"/>
        <v>4.6753836891050143E-3</v>
      </c>
      <c r="Q95" s="35">
        <f t="shared" si="11"/>
        <v>1.625591376975016E-2</v>
      </c>
      <c r="R95" s="35">
        <f t="shared" si="12"/>
        <v>5.4008721069027559E-3</v>
      </c>
      <c r="S95" s="35">
        <f t="shared" si="13"/>
        <v>1.0146684559013866E-2</v>
      </c>
      <c r="T95" s="35"/>
      <c r="U95" s="35"/>
      <c r="V95" s="35"/>
      <c r="W95" s="35"/>
    </row>
    <row r="96" spans="1:27" x14ac:dyDescent="0.2">
      <c r="A96" s="44">
        <v>9</v>
      </c>
      <c r="B96" s="45">
        <f>AVERAGE(E61:E63)</f>
        <v>2.9340921956518232E-2</v>
      </c>
      <c r="C96" s="45">
        <f>AVERAGE(K61:K63)</f>
        <v>0.11668048869239749</v>
      </c>
      <c r="D96" s="45">
        <f>AVERAGE(W61:W63)</f>
        <v>0.12654030650581249</v>
      </c>
      <c r="E96" s="45">
        <f>AVERAGE(AC61:AC63)</f>
        <v>6.1684016812329108E-2</v>
      </c>
      <c r="F96" s="35"/>
      <c r="G96" s="35"/>
      <c r="H96" s="35"/>
      <c r="I96" s="45">
        <f>STDEVA(E61:E63)</f>
        <v>4.1535116094526051E-3</v>
      </c>
      <c r="J96" s="45">
        <f>STDEVA(K61:K63)</f>
        <v>1.5931428318985405E-2</v>
      </c>
      <c r="K96" s="45">
        <f>STDEVA(W61:W63)</f>
        <v>7.924660030410537E-3</v>
      </c>
      <c r="L96" s="45">
        <f>STDEVA(AC61:AC63)</f>
        <v>7.0136054232874034E-3</v>
      </c>
      <c r="M96" s="35"/>
      <c r="N96" s="35"/>
      <c r="O96" s="35"/>
      <c r="P96" s="35">
        <f t="shared" si="10"/>
        <v>2.3980310457996975E-3</v>
      </c>
      <c r="Q96" s="35">
        <f t="shared" si="11"/>
        <v>9.1980144285414515E-3</v>
      </c>
      <c r="R96" s="35">
        <f t="shared" si="12"/>
        <v>4.5753046017937915E-3</v>
      </c>
      <c r="S96" s="35">
        <f t="shared" si="13"/>
        <v>4.049306979124802E-3</v>
      </c>
      <c r="T96" s="35"/>
      <c r="U96" s="35"/>
      <c r="V96" s="35"/>
      <c r="W96" s="35"/>
    </row>
  </sheetData>
  <mergeCells count="5">
    <mergeCell ref="D85:K85"/>
    <mergeCell ref="L85:R85"/>
    <mergeCell ref="S85:V85"/>
    <mergeCell ref="I68:N68"/>
    <mergeCell ref="O68:T68"/>
  </mergeCells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07456-E64E-E047-8CF1-4682118BE71A}">
  <dimension ref="B1:B189"/>
  <sheetViews>
    <sheetView workbookViewId="0">
      <selection activeCell="B1" sqref="B1:B189"/>
    </sheetView>
  </sheetViews>
  <sheetFormatPr baseColWidth="10" defaultRowHeight="15" x14ac:dyDescent="0.2"/>
  <sheetData>
    <row r="1" spans="2:2" x14ac:dyDescent="0.2">
      <c r="B1" s="10"/>
    </row>
    <row r="2" spans="2:2" x14ac:dyDescent="0.2">
      <c r="B2" s="10">
        <f t="shared" ref="B2" ca="1" si="0">(#REF!-AVERAGE(#REF!))*$C2*0.001/$B2</f>
        <v>68.969959537247902</v>
      </c>
    </row>
    <row r="3" spans="2:2" x14ac:dyDescent="0.2">
      <c r="B3" s="10">
        <f t="shared" ref="B3" ca="1" si="1">(#REF!-AVERAGE(#REF!))*$C3*0.001/$B3</f>
        <v>58.938123960625461</v>
      </c>
    </row>
    <row r="4" spans="2:2" x14ac:dyDescent="0.2">
      <c r="B4" s="10">
        <f t="shared" ref="B4" ca="1" si="2">(#REF!-AVERAGE(#REF!))*$C4*0.001/$B4</f>
        <v>77.359242393081871</v>
      </c>
    </row>
    <row r="5" spans="2:2" x14ac:dyDescent="0.2">
      <c r="B5" s="10">
        <f t="shared" ref="B5" ca="1" si="3">(#REF!-AVERAGE(#REF!))*$C5*0.001/$B5</f>
        <v>60.451678885987313</v>
      </c>
    </row>
    <row r="6" spans="2:2" x14ac:dyDescent="0.2">
      <c r="B6" s="10">
        <f t="shared" ref="B6" ca="1" si="4">(#REF!-AVERAGE(#REF!))*$C6*0.001/$B6</f>
        <v>65.358314037540069</v>
      </c>
    </row>
    <row r="7" spans="2:2" x14ac:dyDescent="0.2">
      <c r="B7" s="10">
        <f t="shared" ref="B7" ca="1" si="5">(#REF!-AVERAGE(#REF!))*$C7*0.001/$B7</f>
        <v>77.161397089736511</v>
      </c>
    </row>
    <row r="8" spans="2:2" x14ac:dyDescent="0.2">
      <c r="B8" s="10">
        <f t="shared" ref="B8" ca="1" si="6">(#REF!-AVERAGE(#REF!))*$C8*0.001/$B8</f>
        <v>71.359340949344997</v>
      </c>
    </row>
    <row r="9" spans="2:2" x14ac:dyDescent="0.2">
      <c r="B9" s="10">
        <f t="shared" ref="B9" ca="1" si="7">(#REF!-AVERAGE(#REF!))*$C9*0.001/$B9</f>
        <v>70.096551364743661</v>
      </c>
    </row>
    <row r="10" spans="2:2" x14ac:dyDescent="0.2">
      <c r="B10" s="10">
        <f t="shared" ref="B10" ca="1" si="8">(#REF!-AVERAGE(#REF!))*$C10*0.001/$B10</f>
        <v>82.961498990704044</v>
      </c>
    </row>
    <row r="11" spans="2:2" x14ac:dyDescent="0.2">
      <c r="B11" s="10">
        <f t="shared" ref="B11" ca="1" si="9">(#REF!-AVERAGE(#REF!))*$C11*0.001/$B11</f>
        <v>79.008713483342305</v>
      </c>
    </row>
    <row r="12" spans="2:2" x14ac:dyDescent="0.2">
      <c r="B12" s="10">
        <f t="shared" ref="B12" ca="1" si="10">(#REF!-AVERAGE(#REF!))*$C12*0.001/$B12</f>
        <v>89.59011004919968</v>
      </c>
    </row>
    <row r="13" spans="2:2" x14ac:dyDescent="0.2">
      <c r="B13" s="10">
        <f t="shared" ref="B13" ca="1" si="11">(#REF!-AVERAGE(#REF!))*$C13*0.001/$B13</f>
        <v>107.00593010015233</v>
      </c>
    </row>
    <row r="14" spans="2:2" x14ac:dyDescent="0.2">
      <c r="B14" s="10">
        <f t="shared" ref="B14" ca="1" si="12">(#REF!-AVERAGE(#REF!))*$C14*0.001/$B14</f>
        <v>87.598007721269809</v>
      </c>
    </row>
    <row r="15" spans="2:2" x14ac:dyDescent="0.2">
      <c r="B15" s="10">
        <f t="shared" ref="B15" ca="1" si="13">(#REF!-AVERAGE(#REF!))*$C15*0.001/$B15</f>
        <v>97.827149722041156</v>
      </c>
    </row>
    <row r="16" spans="2:2" x14ac:dyDescent="0.2">
      <c r="B16" s="10">
        <f t="shared" ref="B16" ca="1" si="14">(#REF!-AVERAGE(#REF!))*$C16*0.001/$B16</f>
        <v>82.900069771357977</v>
      </c>
    </row>
    <row r="17" spans="2:2" x14ac:dyDescent="0.2">
      <c r="B17" s="10">
        <f t="shared" ref="B17" ca="1" si="15">(#REF!-AVERAGE(#REF!))*$C17*0.001/$B17</f>
        <v>69.347851066786347</v>
      </c>
    </row>
    <row r="18" spans="2:2" x14ac:dyDescent="0.2">
      <c r="B18" s="10">
        <f t="shared" ref="B18" ca="1" si="16">(#REF!-AVERAGE(#REF!))*$C18*0.001/$B18</f>
        <v>62.881380981387565</v>
      </c>
    </row>
    <row r="19" spans="2:2" x14ac:dyDescent="0.2">
      <c r="B19" s="10">
        <f t="shared" ref="B19" ca="1" si="17">(#REF!-AVERAGE(#REF!))*$C19*0.001/$B19</f>
        <v>94.153369724057811</v>
      </c>
    </row>
    <row r="20" spans="2:2" x14ac:dyDescent="0.2">
      <c r="B20" s="10">
        <f t="shared" ref="B20" ca="1" si="18">(#REF!-AVERAGE(#REF!))*$C20*0.001/$B20</f>
        <v>76.826029918535141</v>
      </c>
    </row>
    <row r="21" spans="2:2" x14ac:dyDescent="0.2">
      <c r="B21" s="10">
        <f t="shared" ref="B21" ca="1" si="19">(#REF!-AVERAGE(#REF!))*$C21*0.001/$B21</f>
        <v>137.80206349170683</v>
      </c>
    </row>
    <row r="22" spans="2:2" x14ac:dyDescent="0.2">
      <c r="B22" s="10">
        <f t="shared" ref="B22" ca="1" si="20">(#REF!-AVERAGE(#REF!))*$C22*0.001/$B22</f>
        <v>120.44442939123317</v>
      </c>
    </row>
    <row r="23" spans="2:2" x14ac:dyDescent="0.2">
      <c r="B23" s="10">
        <f t="shared" ref="B23" ca="1" si="21">(#REF!-AVERAGE(#REF!))*$C23*0.001/$B23</f>
        <v>96.422080306671347</v>
      </c>
    </row>
    <row r="24" spans="2:2" x14ac:dyDescent="0.2">
      <c r="B24" s="10">
        <f t="shared" ref="B24" ca="1" si="22">(#REF!-AVERAGE(#REF!))*$C24*0.001/$B24</f>
        <v>91.686150454270162</v>
      </c>
    </row>
    <row r="25" spans="2:2" x14ac:dyDescent="0.2">
      <c r="B25" s="10">
        <f t="shared" ref="B25" ca="1" si="23">(#REF!-AVERAGE(#REF!))*$C25*0.001/$B25</f>
        <v>96.455072536237125</v>
      </c>
    </row>
    <row r="26" spans="2:2" x14ac:dyDescent="0.2">
      <c r="B26" s="10">
        <f t="shared" ref="B26" ca="1" si="24">(#REF!-AVERAGE(#REF!))*$C26*0.001/$B26</f>
        <v>97.847889225494526</v>
      </c>
    </row>
    <row r="27" spans="2:2" x14ac:dyDescent="0.2">
      <c r="B27" s="10">
        <f t="shared" ref="B27" ca="1" si="25">(#REF!-AVERAGE(#REF!))*$C27*0.001/$B27</f>
        <v>96.347395763568557</v>
      </c>
    </row>
    <row r="28" spans="2:2" x14ac:dyDescent="0.2">
      <c r="B28" s="10">
        <f t="shared" ref="B28" ca="1" si="26">(#REF!-AVERAGE(#REF!))*$C28*0.001/$B28</f>
        <v>115.88736711982595</v>
      </c>
    </row>
    <row r="29" spans="2:2" x14ac:dyDescent="0.2">
      <c r="B29" s="10">
        <f t="shared" ref="B29" ca="1" si="27">(#REF!-AVERAGE(#REF!))*$C29*0.001/$B29</f>
        <v>95.676295246721267</v>
      </c>
    </row>
    <row r="30" spans="2:2" x14ac:dyDescent="0.2">
      <c r="B30" s="10">
        <f t="shared" ref="B30" ca="1" si="28">(#REF!-AVERAGE(#REF!))*$C30*0.001/$B30</f>
        <v>156.62207453582062</v>
      </c>
    </row>
    <row r="31" spans="2:2" x14ac:dyDescent="0.2">
      <c r="B31" s="10">
        <f t="shared" ref="B31" ca="1" si="29">(#REF!-AVERAGE(#REF!))*$C31*0.001/$B31</f>
        <v>504.28136850125833</v>
      </c>
    </row>
    <row r="32" spans="2:2" x14ac:dyDescent="0.2">
      <c r="B32" s="10">
        <f t="shared" ref="B32" ca="1" si="30">(#REF!-AVERAGE(#REF!))*$C32*0.001/$B32</f>
        <v>540.56897131774917</v>
      </c>
    </row>
    <row r="33" spans="2:2" x14ac:dyDescent="0.2">
      <c r="B33" s="10">
        <f t="shared" ref="B33" ca="1" si="31">(#REF!-AVERAGE(#REF!))*$C33*0.001/$B33</f>
        <v>244.19640555838711</v>
      </c>
    </row>
    <row r="34" spans="2:2" x14ac:dyDescent="0.2">
      <c r="B34" s="10">
        <f t="shared" ref="B34" ca="1" si="32">(#REF!-AVERAGE(#REF!))*$C34*0.001/$B34</f>
        <v>313.38332982835931</v>
      </c>
    </row>
    <row r="35" spans="2:2" x14ac:dyDescent="0.2">
      <c r="B35" s="10">
        <f t="shared" ref="B35" ca="1" si="33">(#REF!-AVERAGE(#REF!))*$C35*0.001/$B35</f>
        <v>287.81755170763427</v>
      </c>
    </row>
    <row r="36" spans="2:2" x14ac:dyDescent="0.2">
      <c r="B36" s="10">
        <f t="shared" ref="B36" ca="1" si="34">(#REF!-AVERAGE(#REF!))*$C36*0.001/$B36</f>
        <v>331.86317837355074</v>
      </c>
    </row>
    <row r="37" spans="2:2" x14ac:dyDescent="0.2">
      <c r="B37" s="10">
        <f t="shared" ref="B37" ca="1" si="35">(#REF!-AVERAGE(#REF!))*$C37*0.001/$B37</f>
        <v>401.13616659276653</v>
      </c>
    </row>
    <row r="38" spans="2:2" x14ac:dyDescent="0.2">
      <c r="B38" s="10">
        <f t="shared" ref="B38" ca="1" si="36">(#REF!-AVERAGE(#REF!))*$C38*0.001/$B38</f>
        <v>326.59340188160581</v>
      </c>
    </row>
    <row r="39" spans="2:2" x14ac:dyDescent="0.2">
      <c r="B39" s="10">
        <f t="shared" ref="B39" ca="1" si="37">(#REF!-AVERAGE(#REF!))*$C39*0.001/$B39</f>
        <v>206.48757484542958</v>
      </c>
    </row>
    <row r="40" spans="2:2" x14ac:dyDescent="0.2">
      <c r="B40" s="10">
        <f t="shared" ref="B40" ca="1" si="38">(#REF!-AVERAGE(#REF!))*$C40*0.001/$B40</f>
        <v>379.77163797363335</v>
      </c>
    </row>
    <row r="41" spans="2:2" x14ac:dyDescent="0.2">
      <c r="B41" s="10">
        <f t="shared" ref="B41" ca="1" si="39">(#REF!-AVERAGE(#REF!))*$C41*0.001/$B41</f>
        <v>232.76142384229257</v>
      </c>
    </row>
    <row r="42" spans="2:2" x14ac:dyDescent="0.2">
      <c r="B42" s="10">
        <f t="shared" ref="B42" ca="1" si="40">(#REF!-AVERAGE(#REF!))*$C42*0.001/$B42</f>
        <v>520.27174353610383</v>
      </c>
    </row>
    <row r="43" spans="2:2" x14ac:dyDescent="0.2">
      <c r="B43" s="10">
        <f t="shared" ref="B43" ca="1" si="41">(#REF!-AVERAGE(#REF!))*$C43*0.001/$B43</f>
        <v>312.16969286766255</v>
      </c>
    </row>
    <row r="44" spans="2:2" x14ac:dyDescent="0.2">
      <c r="B44" s="10">
        <f t="shared" ref="B44" ca="1" si="42">(#REF!-AVERAGE(#REF!))*$C44*0.001/$B44</f>
        <v>334.21655803110497</v>
      </c>
    </row>
    <row r="45" spans="2:2" x14ac:dyDescent="0.2">
      <c r="B45" s="10">
        <f t="shared" ref="B45" ca="1" si="43">(#REF!-AVERAGE(#REF!))*$C45*0.001/$B45</f>
        <v>397.11044631869777</v>
      </c>
    </row>
    <row r="46" spans="2:2" x14ac:dyDescent="0.2">
      <c r="B46" s="10">
        <f t="shared" ref="B46" ca="1" si="44">(#REF!-AVERAGE(#REF!))*$C46*0.001/$B46</f>
        <v>313.82141891429688</v>
      </c>
    </row>
    <row r="47" spans="2:2" x14ac:dyDescent="0.2">
      <c r="B47" s="10">
        <f t="shared" ref="B47" ca="1" si="45">(#REF!-AVERAGE(#REF!))*$C47*0.001/$B47</f>
        <v>314.63943015865192</v>
      </c>
    </row>
    <row r="48" spans="2:2" x14ac:dyDescent="0.2">
      <c r="B48" s="10">
        <f t="shared" ref="B48" ca="1" si="46">(#REF!-AVERAGE(#REF!))*$C48*0.001/$B48</f>
        <v>327.22695898554105</v>
      </c>
    </row>
    <row r="49" spans="2:2" x14ac:dyDescent="0.2">
      <c r="B49" s="10">
        <f t="shared" ref="B49" ca="1" si="47">(#REF!-AVERAGE(#REF!))*$C49*0.001/$B49</f>
        <v>330.79284207514394</v>
      </c>
    </row>
    <row r="50" spans="2:2" x14ac:dyDescent="0.2">
      <c r="B50" s="10">
        <f t="shared" ref="B50" ca="1" si="48">(#REF!-AVERAGE(#REF!))*$C50*0.001/$B50</f>
        <v>302.98090727252747</v>
      </c>
    </row>
    <row r="51" spans="2:2" x14ac:dyDescent="0.2">
      <c r="B51" s="10">
        <f t="shared" ref="B51" ca="1" si="49">(#REF!-AVERAGE(#REF!))*$C51*0.001/$B51</f>
        <v>390.76814539186921</v>
      </c>
    </row>
    <row r="52" spans="2:2" x14ac:dyDescent="0.2">
      <c r="B52" s="10">
        <f t="shared" ref="B52" ca="1" si="50">(#REF!-AVERAGE(#REF!))*$C52*0.001/$B52</f>
        <v>291.26934333378182</v>
      </c>
    </row>
    <row r="53" spans="2:2" x14ac:dyDescent="0.2">
      <c r="B53" s="10">
        <f t="shared" ref="B53" ca="1" si="51">(#REF!-AVERAGE(#REF!))*$C53*0.001/$B53</f>
        <v>374.60243416113974</v>
      </c>
    </row>
    <row r="54" spans="2:2" x14ac:dyDescent="0.2">
      <c r="B54" s="10">
        <f t="shared" ref="B54" ca="1" si="52">(#REF!-AVERAGE(#REF!))*$C54*0.001/$B54</f>
        <v>419.78042971379159</v>
      </c>
    </row>
    <row r="55" spans="2:2" x14ac:dyDescent="0.2">
      <c r="B55" s="10">
        <f t="shared" ref="B55" ca="1" si="53">(#REF!-AVERAGE(#REF!))*$C55*0.001/$B55</f>
        <v>378.85174835386567</v>
      </c>
    </row>
    <row r="56" spans="2:2" x14ac:dyDescent="0.2">
      <c r="B56" s="10">
        <f t="shared" ref="B56" ca="1" si="54">(#REF!-AVERAGE(#REF!))*$C56*0.001/$B56</f>
        <v>325.97651014929573</v>
      </c>
    </row>
    <row r="57" spans="2:2" x14ac:dyDescent="0.2">
      <c r="B57" s="10">
        <f t="shared" ref="B57" ca="1" si="55">(#REF!-AVERAGE(#REF!))*$C57*0.001/$B57</f>
        <v>322.51417725752162</v>
      </c>
    </row>
    <row r="58" spans="2:2" x14ac:dyDescent="0.2">
      <c r="B58" s="10">
        <f t="shared" ref="B58" ca="1" si="56">(#REF!-AVERAGE(#REF!))*$C58*0.001/$B58</f>
        <v>334.43333575470439</v>
      </c>
    </row>
    <row r="59" spans="2:2" x14ac:dyDescent="0.2">
      <c r="B59" s="10">
        <f t="shared" ref="B59" ca="1" si="57">(#REF!-AVERAGE(#REF!))*$C59*0.001/$B59</f>
        <v>341.35919695190574</v>
      </c>
    </row>
    <row r="60" spans="2:2" x14ac:dyDescent="0.2">
      <c r="B60" s="10">
        <f t="shared" ref="B60" ca="1" si="58">(#REF!-AVERAGE(#REF!))*$C60*0.001/$B60</f>
        <v>363.74525793316957</v>
      </c>
    </row>
    <row r="61" spans="2:2" x14ac:dyDescent="0.2">
      <c r="B61" s="10">
        <f t="shared" ref="B61" ca="1" si="59">(#REF!-AVERAGE(#REF!))*$C61*0.001/$B61</f>
        <v>66.732176737763751</v>
      </c>
    </row>
    <row r="62" spans="2:2" x14ac:dyDescent="0.2">
      <c r="B62" s="10">
        <f t="shared" ref="B62" ca="1" si="60">(#REF!-AVERAGE(#REF!))*$C62*0.001/$B62</f>
        <v>70.491173624740696</v>
      </c>
    </row>
    <row r="63" spans="2:2" x14ac:dyDescent="0.2">
      <c r="B63" s="10">
        <f t="shared" ref="B63" ca="1" si="61">(#REF!-AVERAGE(#REF!))*$C63*0.001/$B63</f>
        <v>68.896610717026306</v>
      </c>
    </row>
    <row r="64" spans="2:2" x14ac:dyDescent="0.2">
      <c r="B64" s="10">
        <f t="shared" ref="B64" ca="1" si="62">(#REF!-AVERAGE(#REF!))*$C64*0.001/$B64</f>
        <v>78.424993107237086</v>
      </c>
    </row>
    <row r="65" spans="2:2" x14ac:dyDescent="0.2">
      <c r="B65" s="10">
        <f t="shared" ref="B65" ca="1" si="63">(#REF!-AVERAGE(#REF!))*$C65*0.001/$B65</f>
        <v>75.509822922312793</v>
      </c>
    </row>
    <row r="66" spans="2:2" x14ac:dyDescent="0.2">
      <c r="B66" s="10">
        <f t="shared" ref="B66" ca="1" si="64">(#REF!-AVERAGE(#REF!))*$C66*0.001/$B66</f>
        <v>66.864162540253417</v>
      </c>
    </row>
    <row r="67" spans="2:2" x14ac:dyDescent="0.2">
      <c r="B67" s="10">
        <f t="shared" ref="B67" ca="1" si="65">(#REF!-AVERAGE(#REF!))*$C67*0.001/$B67</f>
        <v>76.007914930637838</v>
      </c>
    </row>
    <row r="68" spans="2:2" x14ac:dyDescent="0.2">
      <c r="B68" s="10">
        <f t="shared" ref="B68" ca="1" si="66">(#REF!-AVERAGE(#REF!))*$C68*0.001/$B68</f>
        <v>74.808372127049751</v>
      </c>
    </row>
    <row r="69" spans="2:2" x14ac:dyDescent="0.2">
      <c r="B69" s="10">
        <f t="shared" ref="B69" ca="1" si="67">(#REF!-AVERAGE(#REF!))*$C69*0.001/$B69</f>
        <v>73.691129756276652</v>
      </c>
    </row>
    <row r="70" spans="2:2" x14ac:dyDescent="0.2">
      <c r="B70" s="10">
        <f t="shared" ref="B70" ca="1" si="68">(#REF!-AVERAGE(#REF!))*$C70*0.001/$B70</f>
        <v>110.04850828917971</v>
      </c>
    </row>
    <row r="71" spans="2:2" x14ac:dyDescent="0.2">
      <c r="B71" s="10">
        <f t="shared" ref="B71" ca="1" si="69">(#REF!-AVERAGE(#REF!))*$C71*0.001/$B71</f>
        <v>88.156071959157174</v>
      </c>
    </row>
    <row r="72" spans="2:2" x14ac:dyDescent="0.2">
      <c r="B72" s="10">
        <f t="shared" ref="B72" ca="1" si="70">(#REF!-AVERAGE(#REF!))*$C72*0.001/$B72</f>
        <v>105.55827295621954</v>
      </c>
    </row>
    <row r="73" spans="2:2" x14ac:dyDescent="0.2">
      <c r="B73" s="10">
        <f t="shared" ref="B73" ca="1" si="71">(#REF!-AVERAGE(#REF!))*$C73*0.001/$B73</f>
        <v>97.92764963639118</v>
      </c>
    </row>
    <row r="74" spans="2:2" x14ac:dyDescent="0.2">
      <c r="B74" s="10">
        <f t="shared" ref="B74" ca="1" si="72">(#REF!-AVERAGE(#REF!))*$C74*0.001/$B74</f>
        <v>92.523423071457159</v>
      </c>
    </row>
    <row r="75" spans="2:2" x14ac:dyDescent="0.2">
      <c r="B75" s="10">
        <f t="shared" ref="B75" ca="1" si="73">(#REF!-AVERAGE(#REF!))*$C75*0.001/$B75</f>
        <v>99.866088427611587</v>
      </c>
    </row>
    <row r="76" spans="2:2" x14ac:dyDescent="0.2">
      <c r="B76" s="10">
        <f t="shared" ref="B76" ca="1" si="74">(#REF!-AVERAGE(#REF!))*$C76*0.001/$B76</f>
        <v>157.24777808648517</v>
      </c>
    </row>
    <row r="77" spans="2:2" x14ac:dyDescent="0.2">
      <c r="B77" s="10">
        <f t="shared" ref="B77" ca="1" si="75">(#REF!-AVERAGE(#REF!))*$C77*0.001/$B77</f>
        <v>121.6480352180978</v>
      </c>
    </row>
    <row r="78" spans="2:2" x14ac:dyDescent="0.2">
      <c r="B78" s="10">
        <f t="shared" ref="B78" ca="1" si="76">(#REF!-AVERAGE(#REF!))*$C78*0.001/$B78</f>
        <v>130.87511676441434</v>
      </c>
    </row>
    <row r="79" spans="2:2" x14ac:dyDescent="0.2">
      <c r="B79" s="10">
        <f t="shared" ref="B79" ca="1" si="77">(#REF!-AVERAGE(#REF!))*$C79*0.001/$B79</f>
        <v>156.72979612666572</v>
      </c>
    </row>
    <row r="80" spans="2:2" x14ac:dyDescent="0.2">
      <c r="B80" s="10">
        <f t="shared" ref="B80" ca="1" si="78">(#REF!-AVERAGE(#REF!))*$C80*0.001/$B80</f>
        <v>154.39057015619187</v>
      </c>
    </row>
    <row r="81" spans="2:2" x14ac:dyDescent="0.2">
      <c r="B81" s="10">
        <f t="shared" ref="B81" ca="1" si="79">(#REF!-AVERAGE(#REF!))*$C81*0.001/$B81</f>
        <v>101.00964944022427</v>
      </c>
    </row>
    <row r="82" spans="2:2" x14ac:dyDescent="0.2">
      <c r="B82" s="10">
        <f t="shared" ref="B82" ca="1" si="80">(#REF!-AVERAGE(#REF!))*$C82*0.001/$B82</f>
        <v>166.83711583543402</v>
      </c>
    </row>
    <row r="83" spans="2:2" x14ac:dyDescent="0.2">
      <c r="B83" s="10">
        <f t="shared" ref="B83" ca="1" si="81">(#REF!-AVERAGE(#REF!))*$C83*0.001/$B83</f>
        <v>134.69412634721334</v>
      </c>
    </row>
    <row r="84" spans="2:2" x14ac:dyDescent="0.2">
      <c r="B84" s="10">
        <f t="shared" ref="B84" ca="1" si="82">(#REF!-AVERAGE(#REF!))*$C84*0.001/$B84</f>
        <v>145.99942869553641</v>
      </c>
    </row>
    <row r="85" spans="2:2" x14ac:dyDescent="0.2">
      <c r="B85" s="10">
        <f t="shared" ref="B85" ca="1" si="83">(#REF!-AVERAGE(#REF!))*$C85*0.001/$B85</f>
        <v>171.60549154770018</v>
      </c>
    </row>
    <row r="86" spans="2:2" x14ac:dyDescent="0.2">
      <c r="B86" s="10">
        <f t="shared" ref="B86" ca="1" si="84">(#REF!-AVERAGE(#REF!))*$C86*0.001/$B86</f>
        <v>145.41015457132767</v>
      </c>
    </row>
    <row r="87" spans="2:2" x14ac:dyDescent="0.2">
      <c r="B87" s="10">
        <f t="shared" ref="B87" ca="1" si="85">(#REF!-AVERAGE(#REF!))*$C87*0.001/$B87</f>
        <v>161.88914727721718</v>
      </c>
    </row>
    <row r="88" spans="2:2" x14ac:dyDescent="0.2">
      <c r="B88" s="10">
        <f t="shared" ref="B88" ca="1" si="86">(#REF!-AVERAGE(#REF!))*$C88*0.001/$B88</f>
        <v>119.33274056972655</v>
      </c>
    </row>
    <row r="89" spans="2:2" x14ac:dyDescent="0.2">
      <c r="B89" s="10">
        <f t="shared" ref="B89" ca="1" si="87">(#REF!-AVERAGE(#REF!))*$C89*0.001/$B89</f>
        <v>181.76448622703046</v>
      </c>
    </row>
    <row r="90" spans="2:2" x14ac:dyDescent="0.2">
      <c r="B90" s="10">
        <f t="shared" ref="B90" ca="1" si="88">(#REF!-AVERAGE(#REF!))*$C90*0.001/$B90</f>
        <v>155.63734353565232</v>
      </c>
    </row>
    <row r="91" spans="2:2" x14ac:dyDescent="0.2">
      <c r="B91" s="10">
        <f t="shared" ref="B91" ca="1" si="89">(#REF!-AVERAGE(#REF!))*$C91*0.001/$B91</f>
        <v>329.28802694467805</v>
      </c>
    </row>
    <row r="92" spans="2:2" x14ac:dyDescent="0.2">
      <c r="B92" s="10">
        <f t="shared" ref="B92" ca="1" si="90">(#REF!-AVERAGE(#REF!))*$C92*0.001/$B92</f>
        <v>255.88088827811742</v>
      </c>
    </row>
    <row r="93" spans="2:2" x14ac:dyDescent="0.2">
      <c r="B93" s="10">
        <f t="shared" ref="B93" ca="1" si="91">(#REF!-AVERAGE(#REF!))*$C93*0.001/$B93</f>
        <v>346.30609375671963</v>
      </c>
    </row>
    <row r="94" spans="2:2" x14ac:dyDescent="0.2">
      <c r="B94" s="10">
        <f t="shared" ref="B94" ca="1" si="92">(#REF!-AVERAGE(#REF!))*$C94*0.001/$B94</f>
        <v>316.26648944234898</v>
      </c>
    </row>
    <row r="95" spans="2:2" x14ac:dyDescent="0.2">
      <c r="B95" s="10">
        <f t="shared" ref="B95" ca="1" si="93">(#REF!-AVERAGE(#REF!))*$C95*0.001/$B95</f>
        <v>336.10060655340646</v>
      </c>
    </row>
    <row r="96" spans="2:2" x14ac:dyDescent="0.2">
      <c r="B96" s="10">
        <f t="shared" ref="B96" ca="1" si="94">(#REF!-AVERAGE(#REF!))*$C96*0.001/$B96</f>
        <v>257.33985055569815</v>
      </c>
    </row>
    <row r="97" spans="2:2" x14ac:dyDescent="0.2">
      <c r="B97" s="10">
        <f t="shared" ref="B97" ca="1" si="95">(#REF!-AVERAGE(#REF!))*$C97*0.001/$B97</f>
        <v>444.05521036419879</v>
      </c>
    </row>
    <row r="98" spans="2:2" x14ac:dyDescent="0.2">
      <c r="B98" s="10">
        <f t="shared" ref="B98" ca="1" si="96">(#REF!-AVERAGE(#REF!))*$C98*0.001/$B98</f>
        <v>337.5564801624742</v>
      </c>
    </row>
    <row r="99" spans="2:2" x14ac:dyDescent="0.2">
      <c r="B99" s="10">
        <f t="shared" ref="B99" ca="1" si="97">(#REF!-AVERAGE(#REF!))*$C99*0.001/$B99</f>
        <v>312.60202954572037</v>
      </c>
    </row>
    <row r="100" spans="2:2" x14ac:dyDescent="0.2">
      <c r="B100" s="10">
        <f t="shared" ref="B100" ca="1" si="98">(#REF!-AVERAGE(#REF!))*$C100*0.001/$B100</f>
        <v>252.84776999383806</v>
      </c>
    </row>
    <row r="101" spans="2:2" x14ac:dyDescent="0.2">
      <c r="B101" s="10">
        <f t="shared" ref="B101" ca="1" si="99">(#REF!-AVERAGE(#REF!))*$C101*0.001/$B101</f>
        <v>263.54611867747934</v>
      </c>
    </row>
    <row r="102" spans="2:2" x14ac:dyDescent="0.2">
      <c r="B102" s="10">
        <f t="shared" ref="B102" ca="1" si="100">(#REF!-AVERAGE(#REF!))*$C102*0.001/$B102</f>
        <v>409.35718007108449</v>
      </c>
    </row>
    <row r="103" spans="2:2" x14ac:dyDescent="0.2">
      <c r="B103" s="10">
        <f t="shared" ref="B103" ca="1" si="101">(#REF!-AVERAGE(#REF!))*$C103*0.001/$B103</f>
        <v>360.76261096218803</v>
      </c>
    </row>
    <row r="104" spans="2:2" x14ac:dyDescent="0.2">
      <c r="B104" s="10">
        <f t="shared" ref="B104" ca="1" si="102">(#REF!-AVERAGE(#REF!))*$C104*0.001/$B104</f>
        <v>329.00781614390769</v>
      </c>
    </row>
    <row r="105" spans="2:2" x14ac:dyDescent="0.2">
      <c r="B105" s="10">
        <f t="shared" ref="B105" ca="1" si="103">(#REF!-AVERAGE(#REF!))*$C105*0.001/$B105</f>
        <v>290.89863824203951</v>
      </c>
    </row>
    <row r="106" spans="2:2" x14ac:dyDescent="0.2">
      <c r="B106" s="10">
        <f t="shared" ref="B106" ca="1" si="104">(#REF!-AVERAGE(#REF!))*$C106*0.001/$B106</f>
        <v>507.44272305887768</v>
      </c>
    </row>
    <row r="107" spans="2:2" x14ac:dyDescent="0.2">
      <c r="B107" s="10">
        <f t="shared" ref="B107" ca="1" si="105">(#REF!-AVERAGE(#REF!))*$C107*0.001/$B107</f>
        <v>335.96331126994335</v>
      </c>
    </row>
    <row r="108" spans="2:2" x14ac:dyDescent="0.2">
      <c r="B108" s="10">
        <f t="shared" ref="B108" ca="1" si="106">(#REF!-AVERAGE(#REF!))*$C108*0.001/$B108</f>
        <v>471.87365100284916</v>
      </c>
    </row>
    <row r="109" spans="2:2" x14ac:dyDescent="0.2">
      <c r="B109" s="10">
        <f t="shared" ref="B109" ca="1" si="107">(#REF!-AVERAGE(#REF!))*$C109*0.001/$B109</f>
        <v>509.22261299575473</v>
      </c>
    </row>
    <row r="110" spans="2:2" x14ac:dyDescent="0.2">
      <c r="B110" s="10">
        <f t="shared" ref="B110" ca="1" si="108">(#REF!-AVERAGE(#REF!))*$C110*0.001/$B110</f>
        <v>372.9760301246543</v>
      </c>
    </row>
    <row r="111" spans="2:2" x14ac:dyDescent="0.2">
      <c r="B111" s="10">
        <f t="shared" ref="B111" ca="1" si="109">(#REF!-AVERAGE(#REF!))*$C111*0.001/$B111</f>
        <v>313.22105312251574</v>
      </c>
    </row>
    <row r="112" spans="2:2" x14ac:dyDescent="0.2">
      <c r="B112" s="10">
        <f t="shared" ref="B112" ca="1" si="110">(#REF!-AVERAGE(#REF!))*$C112*0.001/$B112</f>
        <v>407.75039802029869</v>
      </c>
    </row>
    <row r="113" spans="2:2" x14ac:dyDescent="0.2">
      <c r="B113" s="10">
        <f t="shared" ref="B113" ca="1" si="111">(#REF!-AVERAGE(#REF!))*$C113*0.001/$B113</f>
        <v>455.50590090771107</v>
      </c>
    </row>
    <row r="114" spans="2:2" x14ac:dyDescent="0.2">
      <c r="B114" s="10">
        <f t="shared" ref="B114" ca="1" si="112">(#REF!-AVERAGE(#REF!))*$C114*0.001/$B114</f>
        <v>607.47160512441815</v>
      </c>
    </row>
    <row r="115" spans="2:2" x14ac:dyDescent="0.2">
      <c r="B115" s="10">
        <f t="shared" ref="B115" ca="1" si="113">(#REF!-AVERAGE(#REF!))*$C115*0.001/$B115</f>
        <v>351.04902510832773</v>
      </c>
    </row>
    <row r="116" spans="2:2" x14ac:dyDescent="0.2">
      <c r="B116" s="10">
        <f t="shared" ref="B116" ca="1" si="114">(#REF!-AVERAGE(#REF!))*$C116*0.001/$B116</f>
        <v>430.36751887923111</v>
      </c>
    </row>
    <row r="117" spans="2:2" x14ac:dyDescent="0.2">
      <c r="B117" s="10">
        <f t="shared" ref="B117" ca="1" si="115">(#REF!-AVERAGE(#REF!))*$C117*0.001/$B117</f>
        <v>392.79950240742841</v>
      </c>
    </row>
    <row r="118" spans="2:2" x14ac:dyDescent="0.2">
      <c r="B118" s="10">
        <f t="shared" ref="B118" ca="1" si="116">(#REF!-AVERAGE(#REF!))*$C118*0.001/$B118</f>
        <v>411.9267466425373</v>
      </c>
    </row>
    <row r="119" spans="2:2" x14ac:dyDescent="0.2">
      <c r="B119" s="10">
        <f t="shared" ref="B119" ca="1" si="117">(#REF!-AVERAGE(#REF!))*$C119*0.001/$B119</f>
        <v>475.68115601975489</v>
      </c>
    </row>
    <row r="120" spans="2:2" x14ac:dyDescent="0.2">
      <c r="B120" s="10">
        <f t="shared" ref="B120" ca="1" si="118">(#REF!-AVERAGE(#REF!))*$C120*0.001/$B120</f>
        <v>389.84725930917568</v>
      </c>
    </row>
    <row r="121" spans="2:2" x14ac:dyDescent="0.2">
      <c r="B121" s="10">
        <f t="shared" ref="B121" ca="1" si="119">(#REF!-AVERAGE(#REF!))*$C121*0.001/$B121</f>
        <v>65.629194040161551</v>
      </c>
    </row>
    <row r="122" spans="2:2" x14ac:dyDescent="0.2">
      <c r="B122" s="10">
        <f t="shared" ref="B122" ca="1" si="120">(#REF!-AVERAGE(#REF!))*$C122*0.001/$B122</f>
        <v>64.111924968754892</v>
      </c>
    </row>
    <row r="123" spans="2:2" x14ac:dyDescent="0.2">
      <c r="B123" s="10">
        <f t="shared" ref="B123" ca="1" si="121">(#REF!-AVERAGE(#REF!))*$C123*0.001/$B123</f>
        <v>90.241722711816209</v>
      </c>
    </row>
    <row r="124" spans="2:2" x14ac:dyDescent="0.2">
      <c r="B124" s="10">
        <f t="shared" ref="B124" ca="1" si="122">(#REF!-AVERAGE(#REF!))*$C124*0.001/$B124</f>
        <v>73.862935745620973</v>
      </c>
    </row>
    <row r="125" spans="2:2" x14ac:dyDescent="0.2">
      <c r="B125" s="10">
        <f t="shared" ref="B125" ca="1" si="123">(#REF!-AVERAGE(#REF!))*$C125*0.001/$B125</f>
        <v>93.589691977345566</v>
      </c>
    </row>
    <row r="126" spans="2:2" x14ac:dyDescent="0.2">
      <c r="B126" s="10">
        <f t="shared" ref="B126" ca="1" si="124">(#REF!-AVERAGE(#REF!))*$C126*0.001/$B126</f>
        <v>86.642513313244052</v>
      </c>
    </row>
    <row r="127" spans="2:2" x14ac:dyDescent="0.2">
      <c r="B127" s="10">
        <f t="shared" ref="B127" ca="1" si="125">(#REF!-AVERAGE(#REF!))*$C127*0.001/$B127</f>
        <v>63.9895642880075</v>
      </c>
    </row>
    <row r="128" spans="2:2" x14ac:dyDescent="0.2">
      <c r="B128" s="10">
        <f t="shared" ref="B128" ca="1" si="126">(#REF!-AVERAGE(#REF!))*$C128*0.001/$B128</f>
        <v>75.821702401637296</v>
      </c>
    </row>
    <row r="129" spans="2:2" x14ac:dyDescent="0.2">
      <c r="B129" s="10">
        <f t="shared" ref="B129" ca="1" si="127">(#REF!-AVERAGE(#REF!))*$C129*0.001/$B129</f>
        <v>65.011621137268534</v>
      </c>
    </row>
    <row r="130" spans="2:2" x14ac:dyDescent="0.2">
      <c r="B130" s="10">
        <f t="shared" ref="B130" ca="1" si="128">(#REF!-AVERAGE(#REF!))*$C130*0.001/$B130</f>
        <v>68.265160495894946</v>
      </c>
    </row>
    <row r="131" spans="2:2" x14ac:dyDescent="0.2">
      <c r="B131" s="10">
        <f t="shared" ref="B131" ca="1" si="129">(#REF!-AVERAGE(#REF!))*$C131*0.001/$B131</f>
        <v>74.994099111395656</v>
      </c>
    </row>
    <row r="132" spans="2:2" x14ac:dyDescent="0.2">
      <c r="B132" s="10">
        <f t="shared" ref="B132" ca="1" si="130">(#REF!-AVERAGE(#REF!))*$C132*0.001/$B132</f>
        <v>129.00486206027338</v>
      </c>
    </row>
    <row r="133" spans="2:2" x14ac:dyDescent="0.2">
      <c r="B133" s="10">
        <f t="shared" ref="B133" ca="1" si="131">(#REF!-AVERAGE(#REF!))*$C133*0.001/$B133</f>
        <v>70.619570258166064</v>
      </c>
    </row>
    <row r="134" spans="2:2" x14ac:dyDescent="0.2">
      <c r="B134" s="10">
        <f t="shared" ref="B134" ca="1" si="132">(#REF!-AVERAGE(#REF!))*$C134*0.001/$B134</f>
        <v>76.046293914638895</v>
      </c>
    </row>
    <row r="135" spans="2:2" x14ac:dyDescent="0.2">
      <c r="B135" s="10">
        <f t="shared" ref="B135" ca="1" si="133">(#REF!-AVERAGE(#REF!))*$C135*0.001/$B135</f>
        <v>65.49016184615688</v>
      </c>
    </row>
    <row r="136" spans="2:2" x14ac:dyDescent="0.2">
      <c r="B136" s="10">
        <f t="shared" ref="B136" ca="1" si="134">(#REF!-AVERAGE(#REF!))*$C136*0.001/$B136</f>
        <v>83.677896994470672</v>
      </c>
    </row>
    <row r="137" spans="2:2" x14ac:dyDescent="0.2">
      <c r="B137" s="10">
        <f t="shared" ref="B137" ca="1" si="135">(#REF!-AVERAGE(#REF!))*$C137*0.001/$B137</f>
        <v>79.862966819323674</v>
      </c>
    </row>
    <row r="138" spans="2:2" x14ac:dyDescent="0.2">
      <c r="B138" s="10">
        <f t="shared" ref="B138" ca="1" si="136">(#REF!-AVERAGE(#REF!))*$C138*0.001/$B138</f>
        <v>55.012911912250409</v>
      </c>
    </row>
    <row r="139" spans="2:2" x14ac:dyDescent="0.2">
      <c r="B139" s="10">
        <f t="shared" ref="B139" ca="1" si="137">(#REF!-AVERAGE(#REF!))*$C139*0.001/$B139</f>
        <v>64.66808426027967</v>
      </c>
    </row>
    <row r="140" spans="2:2" x14ac:dyDescent="0.2">
      <c r="B140" s="10">
        <f t="shared" ref="B140" ca="1" si="138">(#REF!-AVERAGE(#REF!))*$C140*0.001/$B140</f>
        <v>74.787019832212238</v>
      </c>
    </row>
    <row r="141" spans="2:2" x14ac:dyDescent="0.2">
      <c r="B141" s="10">
        <f t="shared" ref="B141" ca="1" si="139">(#REF!-AVERAGE(#REF!))*$C141*0.001/$B141</f>
        <v>66.686455631268402</v>
      </c>
    </row>
    <row r="142" spans="2:2" x14ac:dyDescent="0.2">
      <c r="B142" s="10">
        <f t="shared" ref="B142" ca="1" si="140">(#REF!-AVERAGE(#REF!))*$C142*0.001/$B142</f>
        <v>62.211324276755576</v>
      </c>
    </row>
    <row r="143" spans="2:2" x14ac:dyDescent="0.2">
      <c r="B143" s="10">
        <f t="shared" ref="B143" ca="1" si="141">(#REF!-AVERAGE(#REF!))*$C143*0.001/$B143</f>
        <v>91.616251969324907</v>
      </c>
    </row>
    <row r="144" spans="2:2" x14ac:dyDescent="0.2">
      <c r="B144" s="10">
        <f t="shared" ref="B144" ca="1" si="142">(#REF!-AVERAGE(#REF!))*$C144*0.001/$B144</f>
        <v>82.032001461582325</v>
      </c>
    </row>
    <row r="145" spans="2:2" x14ac:dyDescent="0.2">
      <c r="B145" s="10">
        <f t="shared" ref="B145" ca="1" si="143">(#REF!-AVERAGE(#REF!))*$C145*0.001/$B145</f>
        <v>75.015010786344007</v>
      </c>
    </row>
    <row r="146" spans="2:2" x14ac:dyDescent="0.2">
      <c r="B146" s="10">
        <f t="shared" ref="B146" ca="1" si="144">(#REF!-AVERAGE(#REF!))*$C146*0.001/$B146</f>
        <v>68.857567635680553</v>
      </c>
    </row>
    <row r="147" spans="2:2" x14ac:dyDescent="0.2">
      <c r="B147" s="10">
        <f t="shared" ref="B147" ca="1" si="145">(#REF!-AVERAGE(#REF!))*$C147*0.001/$B147</f>
        <v>79.217206933714166</v>
      </c>
    </row>
    <row r="148" spans="2:2" x14ac:dyDescent="0.2">
      <c r="B148" s="40">
        <f t="shared" ref="B148" ca="1" si="146">(#REF!-AVERAGE(#REF!))*$C148*0.001/$B148</f>
        <v>297.02312383760614</v>
      </c>
    </row>
    <row r="149" spans="2:2" x14ac:dyDescent="0.2">
      <c r="B149" s="10">
        <f t="shared" ref="B149" ca="1" si="147">(#REF!-AVERAGE(#REF!))*$C149*0.001/$B149</f>
        <v>58.454703926821061</v>
      </c>
    </row>
    <row r="150" spans="2:2" x14ac:dyDescent="0.2">
      <c r="B150" s="10">
        <f t="shared" ref="B150" ca="1" si="148">(#REF!-AVERAGE(#REF!))*$C150*0.001/$B150</f>
        <v>55.390693548901261</v>
      </c>
    </row>
    <row r="151" spans="2:2" x14ac:dyDescent="0.2">
      <c r="B151" s="10">
        <f t="shared" ref="B151" ca="1" si="149">(#REF!-AVERAGE(#REF!))*$C151*0.001/$B151</f>
        <v>332.90518303251503</v>
      </c>
    </row>
    <row r="152" spans="2:2" x14ac:dyDescent="0.2">
      <c r="B152" s="40">
        <f t="shared" ref="B152" ca="1" si="150">(#REF!-AVERAGE(#REF!))*$C152*0.001/$B152</f>
        <v>351.03558654436534</v>
      </c>
    </row>
    <row r="153" spans="2:2" x14ac:dyDescent="0.2">
      <c r="B153" s="10">
        <f t="shared" ref="B153" ca="1" si="151">(#REF!-AVERAGE(#REF!))*$C153*0.001/$B153</f>
        <v>266.16225816486059</v>
      </c>
    </row>
    <row r="154" spans="2:2" x14ac:dyDescent="0.2">
      <c r="B154" s="10">
        <f t="shared" ref="B154" ca="1" si="152">(#REF!-AVERAGE(#REF!))*$C154*0.001/$B154</f>
        <v>286.15233730607395</v>
      </c>
    </row>
    <row r="155" spans="2:2" x14ac:dyDescent="0.2">
      <c r="B155" s="10">
        <f t="shared" ref="B155" ca="1" si="153">(#REF!-AVERAGE(#REF!))*$C155*0.001/$B155</f>
        <v>311.7256412651866</v>
      </c>
    </row>
    <row r="156" spans="2:2" x14ac:dyDescent="0.2">
      <c r="B156" s="10">
        <f t="shared" ref="B156" ca="1" si="154">(#REF!-AVERAGE(#REF!))*$C156*0.001/$B156</f>
        <v>138.54932498021549</v>
      </c>
    </row>
    <row r="157" spans="2:2" x14ac:dyDescent="0.2">
      <c r="B157" s="10">
        <f t="shared" ref="B157" ca="1" si="155">(#REF!-AVERAGE(#REF!))*$C157*0.001/$B157</f>
        <v>256.24921078105945</v>
      </c>
    </row>
    <row r="158" spans="2:2" x14ac:dyDescent="0.2">
      <c r="B158" s="10">
        <f t="shared" ref="B158" ca="1" si="156">(#REF!-AVERAGE(#REF!))*$C158*0.001/$B158</f>
        <v>276.86814621832576</v>
      </c>
    </row>
    <row r="159" spans="2:2" x14ac:dyDescent="0.2">
      <c r="B159" s="10">
        <f t="shared" ref="B159" ca="1" si="157">(#REF!-AVERAGE(#REF!))*$C159*0.001/$B159</f>
        <v>169.00855565646347</v>
      </c>
    </row>
    <row r="160" spans="2:2" x14ac:dyDescent="0.2">
      <c r="B160" s="10">
        <f t="shared" ref="B160" ca="1" si="158">(#REF!-AVERAGE(#REF!))*$C160*0.001/$B160</f>
        <v>213.40424427988643</v>
      </c>
    </row>
    <row r="161" spans="2:2" x14ac:dyDescent="0.2">
      <c r="B161" s="10">
        <f t="shared" ref="B161" ca="1" si="159">(#REF!-AVERAGE(#REF!))*$C161*0.001/$B161</f>
        <v>254.72371883703323</v>
      </c>
    </row>
    <row r="162" spans="2:2" x14ac:dyDescent="0.2">
      <c r="B162" s="10">
        <f t="shared" ref="B162" ca="1" si="160">(#REF!-AVERAGE(#REF!))*$C162*0.001/$B162</f>
        <v>244.94531880563565</v>
      </c>
    </row>
    <row r="163" spans="2:2" x14ac:dyDescent="0.2">
      <c r="B163" s="10">
        <f t="shared" ref="B163" ca="1" si="161">(#REF!-AVERAGE(#REF!))*$C163*0.001/$B163</f>
        <v>248.87555324826218</v>
      </c>
    </row>
    <row r="164" spans="2:2" x14ac:dyDescent="0.2">
      <c r="B164" s="10">
        <f t="shared" ref="B164" ca="1" si="162">(#REF!-AVERAGE(#REF!))*$C164*0.001/$B164</f>
        <v>251.25843801510979</v>
      </c>
    </row>
    <row r="165" spans="2:2" x14ac:dyDescent="0.2">
      <c r="B165" s="10">
        <f t="shared" ref="B165" ca="1" si="163">(#REF!-AVERAGE(#REF!))*$C165*0.001/$B165</f>
        <v>221.9406779531715</v>
      </c>
    </row>
    <row r="166" spans="2:2" x14ac:dyDescent="0.2">
      <c r="B166" s="10">
        <f t="shared" ref="B166" ca="1" si="164">(#REF!-AVERAGE(#REF!))*$C166*0.001/$B166</f>
        <v>228.36244298118137</v>
      </c>
    </row>
    <row r="167" spans="2:2" x14ac:dyDescent="0.2">
      <c r="B167" s="10">
        <f t="shared" ref="B167" ca="1" si="165">(#REF!-AVERAGE(#REF!))*$C167*0.001/$B167</f>
        <v>224.623007686194</v>
      </c>
    </row>
    <row r="168" spans="2:2" x14ac:dyDescent="0.2">
      <c r="B168" s="10">
        <f t="shared" ref="B168" ca="1" si="166">(#REF!-AVERAGE(#REF!))*$C168*0.001/$B168</f>
        <v>208.11000433916067</v>
      </c>
    </row>
    <row r="169" spans="2:2" x14ac:dyDescent="0.2">
      <c r="B169" s="10">
        <f t="shared" ref="B169" ca="1" si="167">(#REF!-AVERAGE(#REF!))*$C169*0.001/$B169</f>
        <v>254.32640510270656</v>
      </c>
    </row>
    <row r="170" spans="2:2" x14ac:dyDescent="0.2">
      <c r="B170" s="10">
        <f t="shared" ref="B170" ca="1" si="168">(#REF!-AVERAGE(#REF!))*$C170*0.001/$B170</f>
        <v>207.1580949639675</v>
      </c>
    </row>
    <row r="171" spans="2:2" x14ac:dyDescent="0.2">
      <c r="B171" s="10">
        <f t="shared" ref="B171" ca="1" si="169">(#REF!-AVERAGE(#REF!))*$C171*0.001/$B171</f>
        <v>219.98487465249136</v>
      </c>
    </row>
    <row r="172" spans="2:2" x14ac:dyDescent="0.2">
      <c r="B172" s="10">
        <f t="shared" ref="B172" ca="1" si="170">(#REF!-AVERAGE(#REF!))*$C172*0.001/$B172</f>
        <v>212.47563732441142</v>
      </c>
    </row>
    <row r="173" spans="2:2" x14ac:dyDescent="0.2">
      <c r="B173" s="10">
        <f t="shared" ref="B173" ca="1" si="171">(#REF!-AVERAGE(#REF!))*$C173*0.001/$B173</f>
        <v>265.97814338238538</v>
      </c>
    </row>
    <row r="174" spans="2:2" x14ac:dyDescent="0.2">
      <c r="B174" s="10">
        <f t="shared" ref="B174" ca="1" si="172">(#REF!-AVERAGE(#REF!))*$C174*0.001/$B174</f>
        <v>202.81261088339946</v>
      </c>
    </row>
    <row r="175" spans="2:2" x14ac:dyDescent="0.2">
      <c r="B175" s="10">
        <f t="shared" ref="B175" ca="1" si="173">(#REF!-AVERAGE(#REF!))*$C175*0.001/$B175</f>
        <v>327.15685677874347</v>
      </c>
    </row>
    <row r="176" spans="2:2" x14ac:dyDescent="0.2">
      <c r="B176" s="10">
        <f t="shared" ref="B176" ca="1" si="174">(#REF!-AVERAGE(#REF!))*$C176*0.001/$B176</f>
        <v>210.71841153192651</v>
      </c>
    </row>
    <row r="177" spans="2:2" x14ac:dyDescent="0.2">
      <c r="B177" s="10">
        <f t="shared" ref="B177" ca="1" si="175">(#REF!-AVERAGE(#REF!))*$C177*0.001/$B177</f>
        <v>225.84884400389541</v>
      </c>
    </row>
    <row r="178" spans="2:2" x14ac:dyDescent="0.2">
      <c r="B178" s="10">
        <f t="shared" ref="B178" ca="1" si="176">(#REF!-AVERAGE(#REF!))*$C178*0.001/$B178</f>
        <v>237.61916242308826</v>
      </c>
    </row>
    <row r="179" spans="2:2" x14ac:dyDescent="0.2">
      <c r="B179" s="10">
        <f t="shared" ref="B179" ca="1" si="177">(#REF!-AVERAGE(#REF!))*$C179*0.001/$B179</f>
        <v>242.60972287639103</v>
      </c>
    </row>
    <row r="180" spans="2:2" x14ac:dyDescent="0.2">
      <c r="B180" s="10">
        <f t="shared" ref="B180" ca="1" si="178">(#REF!-AVERAGE(#REF!))*$C180*0.001/$B180</f>
        <v>201.73421516680025</v>
      </c>
    </row>
    <row r="181" spans="2:2" x14ac:dyDescent="0.2">
      <c r="B181" s="10">
        <f t="shared" ref="B181" ca="1" si="179">(#REF!-AVERAGE(#REF!))*$C181*0.001/$B181</f>
        <v>62.141950588593019</v>
      </c>
    </row>
    <row r="182" spans="2:2" x14ac:dyDescent="0.2">
      <c r="B182" s="10">
        <f t="shared" ref="B182" ca="1" si="180">(#REF!-AVERAGE(#REF!))*$C182*0.001/$B182</f>
        <v>75.304476570944871</v>
      </c>
    </row>
    <row r="183" spans="2:2" x14ac:dyDescent="0.2">
      <c r="B183" s="10">
        <f t="shared" ref="B183" ca="1" si="181">(#REF!-AVERAGE(#REF!))*$C183*0.001/$B183</f>
        <v>70.981632314813382</v>
      </c>
    </row>
    <row r="184" spans="2:2" x14ac:dyDescent="0.2">
      <c r="B184" s="10">
        <f t="shared" ref="B184" ca="1" si="182">(#REF!-AVERAGE(#REF!))*$C184*0.001/$B184</f>
        <v>89.478663627813134</v>
      </c>
    </row>
    <row r="185" spans="2:2" x14ac:dyDescent="0.2">
      <c r="B185" s="10">
        <f t="shared" ref="B185" ca="1" si="183">(#REF!-AVERAGE(#REF!))*$C185*0.001/$B185</f>
        <v>90.911253064659135</v>
      </c>
    </row>
    <row r="186" spans="2:2" x14ac:dyDescent="0.2">
      <c r="B186" s="10">
        <f t="shared" ref="B186" ca="1" si="184">(#REF!-AVERAGE(#REF!))*$C186*0.001/$B186</f>
        <v>97.707011259466242</v>
      </c>
    </row>
    <row r="187" spans="2:2" x14ac:dyDescent="0.2">
      <c r="B187" s="10">
        <f t="shared" ref="B187" ca="1" si="185">(#REF!-AVERAGE(#REF!))*$C187*0.001/$B187</f>
        <v>82.368812202616084</v>
      </c>
    </row>
    <row r="188" spans="2:2" x14ac:dyDescent="0.2">
      <c r="B188" s="10">
        <f t="shared" ref="B188" ca="1" si="186">(#REF!-AVERAGE(#REF!))*$C188*0.001/$B188</f>
        <v>106.61192601148838</v>
      </c>
    </row>
    <row r="189" spans="2:2" x14ac:dyDescent="0.2">
      <c r="B189" s="10">
        <f t="shared" ref="B189" ca="1" si="187">(#REF!-AVERAGE(#REF!))*$C189*0.001/$B189</f>
        <v>94.085636967658658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Exported Labbook</vt:lpstr>
      <vt:lpstr>Fe contents</vt:lpstr>
      <vt:lpstr>Sheet1</vt:lpstr>
      <vt:lpstr>Final results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BO6 GATEWAY</dc:creator>
  <cp:lastModifiedBy>Microsoft Office User</cp:lastModifiedBy>
  <dcterms:created xsi:type="dcterms:W3CDTF">2022-06-24T12:48:40Z</dcterms:created>
  <dcterms:modified xsi:type="dcterms:W3CDTF">2023-02-09T15:41:26Z</dcterms:modified>
</cp:coreProperties>
</file>