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4" sheetId="4" r:id="rId1"/>
  </sheets>
  <definedNames>
    <definedName name="_xlnm._FilterDatabase" localSheetId="0" hidden="1">Лист4!$A$1:$Q$101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4" l="1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D2" i="4"/>
  <c r="AC2" i="4"/>
  <c r="AB2" i="4"/>
  <c r="Z3" i="4"/>
  <c r="AA3" i="4"/>
  <c r="Z4" i="4"/>
  <c r="AA4" i="4"/>
  <c r="Z5" i="4"/>
  <c r="AA5" i="4"/>
  <c r="Z6" i="4"/>
  <c r="AA6" i="4"/>
  <c r="Z7" i="4"/>
  <c r="AA7" i="4"/>
  <c r="Z8" i="4"/>
  <c r="AA8" i="4"/>
  <c r="Z9" i="4"/>
  <c r="AA9" i="4"/>
  <c r="Z10" i="4"/>
  <c r="AA10" i="4"/>
  <c r="Z11" i="4"/>
  <c r="AA11" i="4"/>
  <c r="Z12" i="4"/>
  <c r="AA12" i="4"/>
  <c r="Z13" i="4"/>
  <c r="AA13" i="4"/>
  <c r="Z14" i="4"/>
  <c r="AA14" i="4"/>
  <c r="Z15" i="4"/>
  <c r="AA15" i="4"/>
  <c r="Z16" i="4"/>
  <c r="AA16" i="4"/>
  <c r="Z17" i="4"/>
  <c r="AA17" i="4"/>
  <c r="Z18" i="4"/>
  <c r="AA18" i="4"/>
  <c r="Z19" i="4"/>
  <c r="AA19" i="4"/>
  <c r="Z20" i="4"/>
  <c r="AA20" i="4"/>
  <c r="Z21" i="4"/>
  <c r="AA21" i="4"/>
  <c r="Z22" i="4"/>
  <c r="AA22" i="4"/>
  <c r="Z23" i="4"/>
  <c r="AA23" i="4"/>
  <c r="Z24" i="4"/>
  <c r="AA24" i="4"/>
  <c r="Z25" i="4"/>
  <c r="AA25" i="4"/>
  <c r="Z26" i="4"/>
  <c r="AA26" i="4"/>
  <c r="Z27" i="4"/>
  <c r="AA27" i="4"/>
  <c r="Z28" i="4"/>
  <c r="AA28" i="4"/>
  <c r="Z29" i="4"/>
  <c r="AA29" i="4"/>
  <c r="Z30" i="4"/>
  <c r="AA30" i="4"/>
  <c r="Z31" i="4"/>
  <c r="AA31" i="4"/>
  <c r="Z32" i="4"/>
  <c r="AA32" i="4"/>
  <c r="Z33" i="4"/>
  <c r="AA33" i="4"/>
  <c r="Z34" i="4"/>
  <c r="AA34" i="4"/>
  <c r="Z35" i="4"/>
  <c r="AA35" i="4"/>
  <c r="Z36" i="4"/>
  <c r="AA36" i="4"/>
  <c r="Z37" i="4"/>
  <c r="AA37" i="4"/>
  <c r="Z38" i="4"/>
  <c r="AA38" i="4"/>
  <c r="Z39" i="4"/>
  <c r="AA39" i="4"/>
  <c r="Z40" i="4"/>
  <c r="AA40" i="4"/>
  <c r="Z41" i="4"/>
  <c r="AA41" i="4"/>
  <c r="Z42" i="4"/>
  <c r="AA42" i="4"/>
  <c r="Z43" i="4"/>
  <c r="AA43" i="4"/>
  <c r="Z44" i="4"/>
  <c r="AA44" i="4"/>
  <c r="Z45" i="4"/>
  <c r="AA45" i="4"/>
  <c r="Z46" i="4"/>
  <c r="AA46" i="4"/>
  <c r="Z47" i="4"/>
  <c r="AA47" i="4"/>
  <c r="Z48" i="4"/>
  <c r="AA48" i="4"/>
  <c r="Z49" i="4"/>
  <c r="AA49" i="4"/>
  <c r="Z50" i="4"/>
  <c r="AA50" i="4"/>
  <c r="Z51" i="4"/>
  <c r="AA51" i="4"/>
  <c r="Z52" i="4"/>
  <c r="AA52" i="4"/>
  <c r="Z53" i="4"/>
  <c r="AA53" i="4"/>
  <c r="Z54" i="4"/>
  <c r="AA54" i="4"/>
  <c r="Z55" i="4"/>
  <c r="AA55" i="4"/>
  <c r="Z56" i="4"/>
  <c r="AA56" i="4"/>
  <c r="Z57" i="4"/>
  <c r="AA57" i="4"/>
  <c r="Z58" i="4"/>
  <c r="AA58" i="4"/>
  <c r="Z59" i="4"/>
  <c r="AA59" i="4"/>
  <c r="Z60" i="4"/>
  <c r="AA60" i="4"/>
  <c r="Z61" i="4"/>
  <c r="AA61" i="4"/>
  <c r="Z62" i="4"/>
  <c r="AA62" i="4"/>
  <c r="Z63" i="4"/>
  <c r="AA63" i="4"/>
  <c r="Z64" i="4"/>
  <c r="AA64" i="4"/>
  <c r="Z65" i="4"/>
  <c r="AA65" i="4"/>
  <c r="Z66" i="4"/>
  <c r="AA66" i="4"/>
  <c r="Z67" i="4"/>
  <c r="AA67" i="4"/>
  <c r="Z68" i="4"/>
  <c r="AA68" i="4"/>
  <c r="Z69" i="4"/>
  <c r="AA69" i="4"/>
  <c r="Z70" i="4"/>
  <c r="AA70" i="4"/>
  <c r="Z71" i="4"/>
  <c r="AA71" i="4"/>
  <c r="Z72" i="4"/>
  <c r="AA72" i="4"/>
  <c r="Z73" i="4"/>
  <c r="AA73" i="4"/>
  <c r="Z74" i="4"/>
  <c r="AA74" i="4"/>
  <c r="Z75" i="4"/>
  <c r="AA75" i="4"/>
  <c r="Z76" i="4"/>
  <c r="AA76" i="4"/>
  <c r="Z77" i="4"/>
  <c r="AA77" i="4"/>
  <c r="Z78" i="4"/>
  <c r="AA78" i="4"/>
  <c r="Z79" i="4"/>
  <c r="AA79" i="4"/>
  <c r="Z80" i="4"/>
  <c r="AA80" i="4"/>
  <c r="Z81" i="4"/>
  <c r="AA81" i="4"/>
  <c r="Z82" i="4"/>
  <c r="AA82" i="4"/>
  <c r="Z83" i="4"/>
  <c r="AA83" i="4"/>
  <c r="Z84" i="4"/>
  <c r="AA84" i="4"/>
  <c r="Z85" i="4"/>
  <c r="AA85" i="4"/>
  <c r="Z86" i="4"/>
  <c r="AA86" i="4"/>
  <c r="Z87" i="4"/>
  <c r="AA87" i="4"/>
  <c r="Z88" i="4"/>
  <c r="AA88" i="4"/>
  <c r="Z89" i="4"/>
  <c r="AA89" i="4"/>
  <c r="Z90" i="4"/>
  <c r="AA90" i="4"/>
  <c r="Z91" i="4"/>
  <c r="AA91" i="4"/>
  <c r="Z92" i="4"/>
  <c r="AA92" i="4"/>
  <c r="Z93" i="4"/>
  <c r="AA93" i="4"/>
  <c r="Z94" i="4"/>
  <c r="AA94" i="4"/>
  <c r="Z95" i="4"/>
  <c r="AA95" i="4"/>
  <c r="Z96" i="4"/>
  <c r="AA96" i="4"/>
  <c r="Z97" i="4"/>
  <c r="AA97" i="4"/>
  <c r="Z98" i="4"/>
  <c r="AA98" i="4"/>
  <c r="Z99" i="4"/>
  <c r="AA99" i="4"/>
  <c r="Z100" i="4"/>
  <c r="AA100" i="4"/>
  <c r="Z101" i="4"/>
  <c r="AA101" i="4"/>
  <c r="Z2" i="4"/>
  <c r="AA2" i="4"/>
  <c r="T3" i="4" l="1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K2" i="4"/>
  <c r="J2" i="4"/>
</calcChain>
</file>

<file path=xl/sharedStrings.xml><?xml version="1.0" encoding="utf-8"?>
<sst xmlns="http://schemas.openxmlformats.org/spreadsheetml/2006/main" count="530" uniqueCount="327">
  <si>
    <t>Реквизиты документа на включение в реестр</t>
  </si>
  <si>
    <t>Дата включения юридического лица в реестр</t>
  </si>
  <si>
    <t>Наименование владельца СВХ</t>
  </si>
  <si>
    <t>Местонахождение владельца СВХ, контакты</t>
  </si>
  <si>
    <t>УНП, РНН (БИН), ИНН</t>
  </si>
  <si>
    <t>Вид транспорта, которым возможна доставка</t>
  </si>
  <si>
    <t>Региональный таможенный орган</t>
  </si>
  <si>
    <t>Россия</t>
  </si>
  <si>
    <t>10009/011212/10043</t>
  </si>
  <si>
    <t>ОБЩЕСТВО С ОГРАНИЧЕННОЙ ОТВЕТСТВЕННОСТЬЮ "ТАМАРИКС"</t>
  </si>
  <si>
    <t>194292, Санкт-Петербург, пр. Культуры, д. 40, литер А</t>
  </si>
  <si>
    <t>Автодорожный транспорт, за исключением транспортных средств, указанных под кодами 31, 32, Состав транспортных средств (тягач с полуприцепом или прицепом), Состав транспортных средств (тягач с прицепом (-ами) и полуприцепом (-ами), Транспортное средство, перемещающееся в качестве товара своим ходом</t>
  </si>
  <si>
    <t>10113/171210/10034</t>
  </si>
  <si>
    <t>ОБЩЕСТВО С ОГРАНИЧЕННОЙ ОТВЕТСТВЕННОСТЬЮ "РОСЛАВЛЬ-ТЕРМИНАЛ"</t>
  </si>
  <si>
    <t>216500, Смоленская облласть, г. Рославль, ул. Карла Маркса, дом 166</t>
  </si>
  <si>
    <t>Автодорожный транспорт, за исключением транспортных средств, указанных под кодами 31, 32</t>
  </si>
  <si>
    <t>10113/261110/10021</t>
  </si>
  <si>
    <t>ОБЩЕСТВО С ОГРАНИЧЕННОЙ ОТВЕТСТВЕННОСТЬЮ "ВЯЗЕМСКИЙ ТЕРМИНАЛ"</t>
  </si>
  <si>
    <t>215119, СМОЛЕНСКАЯ ОБЛАСТЬ, Г. ВЯЗЬМА, УЛ. ЭЛЕВАТОРНАЯ, ДОМ 12</t>
  </si>
  <si>
    <t>10113/301110/10022</t>
  </si>
  <si>
    <t>ООО "СКЛАД ВРЕМЕННОГО ХРАНЕНИЯ "ЕЛТРАНС+"</t>
  </si>
  <si>
    <t>215805, Смоленская область, город Ярцево, ул. 2-ая Машиностроительная, строение 5/3</t>
  </si>
  <si>
    <t>10113/221214/10043</t>
  </si>
  <si>
    <t>ООО "ТЕРМИНАЛ НИКОЛЬСКИЙ"</t>
  </si>
  <si>
    <t>214530,Смоленская область, Смоленский район, д. Никольское, д,3</t>
  </si>
  <si>
    <t>10009/061210/10011</t>
  </si>
  <si>
    <t>ОБЩЕСТВО С ОГРАНИЧЕННОЙ ОТВЕТСТВЕННОСТЬЮ "ТЭК КАРГО ТРАНС"</t>
  </si>
  <si>
    <t>143080, Московская область, г. Одинцово, дачный поселок Лесной городок, ул. Энергетиков, д. 10</t>
  </si>
  <si>
    <t>10115/071210/10029</t>
  </si>
  <si>
    <t>ОБЩЕСТВО С ОГРАНИЧЕННОЙ ОТВЕТСТВЕННОСТЬЮ "ВОЛЖСКИЙ ТЕРМИНАЛ"</t>
  </si>
  <si>
    <t>170040, г.Тверь, Борихино поле, 17</t>
  </si>
  <si>
    <t>10115/101210/10026</t>
  </si>
  <si>
    <t>ОБЩЕСТВО С ОГРАНИЧЕННОЙ ОТВЕТСТВЕННОСТЬЮ "ТВЕРСКОЙ ТАМОЖЕННЫЙ ТЕРМИНАЛ"</t>
  </si>
  <si>
    <t>170000 Г.ТВЕРЬ, ВОЛОКОЛАМСКОЕ ШОССЕ, 49</t>
  </si>
  <si>
    <t>Железнодорожный транспорт, Автодорожный транспорт, за исключением транспортных средств, указанных под кодами 31, 32</t>
  </si>
  <si>
    <t>10115/241210/10027</t>
  </si>
  <si>
    <t>ОБЩЕСТВО С ОГРАНИЧЕННОЙ ОТВЕТСТВЕННОСТЬЮ "ОПЦИОН"</t>
  </si>
  <si>
    <t>170033, Тверская область, г. Тверь, Волоколамский проспект, д. 20 корп. 1, помещение 5</t>
  </si>
  <si>
    <t>10116/211210/10001</t>
  </si>
  <si>
    <t>ОБЩЕСТВО С ОГРАНИЧЕННОЙ ОТВЕТСТВЕННОСТЬЮ "РОССФЕРА"</t>
  </si>
  <si>
    <t>300041, г. Тула, ул. Путейская, д. 23</t>
  </si>
  <si>
    <t>10116/281210/20002</t>
  </si>
  <si>
    <t>ОБЩЕСТВО С ОГРАНИЧЕННОЙ ОТВЕТСТВЕННОСТЬЮ "КНАУФ ГИПС НОВОМОСКОВСК"</t>
  </si>
  <si>
    <t>301661, ТУЛЬСКАЯ ОБЛ., Г. НОВОМОСКОВСК, УЛ. ГРАЖДАНСКАЯ , 14</t>
  </si>
  <si>
    <t>10117/281210/20033</t>
  </si>
  <si>
    <t>ПУБЛИЧНОЕ АКЦИОНЕРНОЕ ОБЩЕСТВО "ОДК-САТУРН"</t>
  </si>
  <si>
    <t>152903, ЯРОСЛАВСКАЯ ОБЛ.,Г. РЫБИНСК, ПР. ЛЕНИНА, Д. 163</t>
  </si>
  <si>
    <t>Автодорожный транспорт, за исключением транспортных средств, указанных под кодами 31, 32, Состав транспортных средств (тягач с полуприцепом или прицепом), Состав транспортных средств (тягач с прицепом (-ами) и полуприцепом (-ами)</t>
  </si>
  <si>
    <t>10129/151110/20023</t>
  </si>
  <si>
    <t>ОТКРЫТОЕ АКЦИОНЕРНОЕ ОБЩЕСТВО АГЕНТСТВО"РАСПРОСТРАНЕНИЕ,ОБРАБОТКА,СБОР ПЕЧАТИ"</t>
  </si>
  <si>
    <t>123995, ГСП-5, Д 308, Г. МОСКВА, ПРОСПЕКТ МАРШАЛА ЖУКОВА, Д. 4</t>
  </si>
  <si>
    <t>10129/161210/20029</t>
  </si>
  <si>
    <t>АО "ДХЛ ИНТЕРНЕШНЛ"</t>
  </si>
  <si>
    <t>196240, г. Санкт-Петербург, 5-ый Предпортовый проезд, д. 22, литера А</t>
  </si>
  <si>
    <t>10116/281210/10003</t>
  </si>
  <si>
    <t>10117/010910/20032</t>
  </si>
  <si>
    <t>АКЦИОНЕРНОЕ ОБЩЕСТВО "ХРОМ"</t>
  </si>
  <si>
    <t>RU,150001,Г.ЯРОСЛАВЛЬ,УЛ.Б.ФЕДОРОВСКАЯ, Д.44</t>
  </si>
  <si>
    <t>10117/301210/20025</t>
  </si>
  <si>
    <t>ПАО "АВТОДИЗЕЛЬ" (ЯРОСЛАВСКИЙ МОТОРНЫЙ ЗАВОД)</t>
  </si>
  <si>
    <t>150040, г. Ярославль, пр-т Октября, 75</t>
  </si>
  <si>
    <t>10009/081211/10037</t>
  </si>
  <si>
    <t>АКЦИОНЕРНОЕ ОБЩЕСТВО "ТАСКОМ"</t>
  </si>
  <si>
    <t>249020, Калужская обл., Боровский р-н, с. Ворсино, территория Северная промышленная зона, владение 6, строение 1</t>
  </si>
  <si>
    <t>10129/021210/10042</t>
  </si>
  <si>
    <t>ЗАКРЫТОЕ АКЦИОНЕРНОЕ ОБЩЕСТВО "НОРД-ОСТ"</t>
  </si>
  <si>
    <t>115563, г. Москва, ул. Генерала Белова, д. 16 строение 4</t>
  </si>
  <si>
    <t>10117/231210/20023</t>
  </si>
  <si>
    <t>ПУБЛИЧНОЕ АКЦИОНЕРНОЕ ОБЩЕСТВО "СЛАВНЕФТЬ-ЯРОСЛАВНЕФТЕОРГСИНТЕЗ"</t>
  </si>
  <si>
    <t>150023, ЯРОСЛАВЛЬ, МОСКОВСКИЙ ПРОСПЕКТ, Д.130</t>
  </si>
  <si>
    <t>10117/231210/20009</t>
  </si>
  <si>
    <t>АКЦИОНЕРНОЕ ОБЩЕСТВО "ОРТАТ"</t>
  </si>
  <si>
    <t>157092, КОСТРОМСКАЯ ОБЛ., СУСАНИНСКИЙ Р-ОН, С.СЕВЕРНОЕ, М/Р-Н ХАРИТОНОВО</t>
  </si>
  <si>
    <t>10013/200111/10004</t>
  </si>
  <si>
    <t>ЗАКРЫТОЕ АКЦИОНЕРНОЕ ОБЩЕСТВО "АЙТЕМС СКЛАДЫ"</t>
  </si>
  <si>
    <t>121059, г. Москва, ул. Брянская, д. 12</t>
  </si>
  <si>
    <t>10013/200111/10045</t>
  </si>
  <si>
    <t>ООО "ОСТ-ТЕРМИНАЛ"</t>
  </si>
  <si>
    <t>143090, МО, Г. КРАСНОЗНАМЕНСК, УЛ. БЕРЕЗОВАЯ АЛЛЕЯ, ДОМ 5</t>
  </si>
  <si>
    <t>10129/271210/20047</t>
  </si>
  <si>
    <t>ОБЩЕСТВО С ОГРАНИЧЕННОЙ ОТВЕТСТВЕННОСТЬЮ "ТНТ ЭКСПРЕСС УОРЛДУАЙД (СНГ)"</t>
  </si>
  <si>
    <t>123458, Москва, ул. 2-я Лыковская, д. 63, стр. 10</t>
  </si>
  <si>
    <t>10013/200111/10101</t>
  </si>
  <si>
    <t>ОБЩЕСТВО С ОГРАНИЧЕННОЙ ОТВЕТСТВЕННОСТЬЮ "СКЛАД ВРЕМЕННОГО ХРАНЕНИЯ "ГУЖОН"</t>
  </si>
  <si>
    <t>143022, Московская область, Одинцовский район, пос.Летний отдых, Звенигородское шоссе, влад.3, стр.1, пом.205</t>
  </si>
  <si>
    <t>10009/091210/10013</t>
  </si>
  <si>
    <t>ОБЩЕСТВО С ОГРАНИЧЕННОЙ ОТВЕТСТВЕННОСТЬЮ "МИКОМ"</t>
  </si>
  <si>
    <t>180006, г. Псков, ул. Верхнебереговая, д. 3, пом. 1005</t>
  </si>
  <si>
    <t>10013/200111/10099</t>
  </si>
  <si>
    <t>ОБЩЕСТВО С ОГРАНИЧЕННОЙ ОТВЕТСТВЕННОСТЬЮ "ОБЪЕДИНЁННАЯ ТАМОЖЕННО-ЛОГИСТИЧЕСКАЯ КОМПАНИЯ"</t>
  </si>
  <si>
    <t>142000, Московская область, г. Домодедово, ул. Логистическая, д.1/6 корп.7 "Б"</t>
  </si>
  <si>
    <t>Морской/речной транспорт, Автодорожный транспорт, за исключением транспортных средств, указанных под кодами 31, 32</t>
  </si>
  <si>
    <t>10129/241110/10025</t>
  </si>
  <si>
    <t>ОБЩЕСТВО С ОГРАНИЧЕННОЙ ОТВЕТСТВЕННОСТЬЮ "ЭКСПОВЕСТРАНС"</t>
  </si>
  <si>
    <t>123100, г. Москва, Краснопресненская наб., д. 14</t>
  </si>
  <si>
    <t>10009/091210/10012</t>
  </si>
  <si>
    <t>ООО "АВТОЛОГИСТИКА"</t>
  </si>
  <si>
    <t>141580, Московская область, г.о. Солнечногорск, д. Пикино, ул. Транспортная, стр. 1</t>
  </si>
  <si>
    <t>10013/200111/10084</t>
  </si>
  <si>
    <t>ЗАО "ВОСТОКТРАНС"</t>
  </si>
  <si>
    <t>143550, МОСКОВСКАЯ ОБЛ., г.Истра, п. ПЕРВОМАЙСКИЙ, стр. 35</t>
  </si>
  <si>
    <t>Железнодорожный транспорт, Прочие</t>
  </si>
  <si>
    <t>10013/200111/10112</t>
  </si>
  <si>
    <t>141580, МОСКОВСКАЯ ОБЛ., г.СОЛНЕЧНОГОРСК, Д. ПИКИНО, УЛ. ТРАНСПОРТНАЯ, СТР.1</t>
  </si>
  <si>
    <t>Прочие</t>
  </si>
  <si>
    <t>10013/180714/10135</t>
  </si>
  <si>
    <t>НЕПУБЛИЧНОЕ АКЦИОНЕРНОЕ ОБЩЕСТВО "НОРСТОН"</t>
  </si>
  <si>
    <t>121609, Г. МОСКВА, Осенний бульвар, Д. 23, комната 17</t>
  </si>
  <si>
    <t>10013/200111/10089</t>
  </si>
  <si>
    <t>ОБЩЕСТВО С ОГРАНИЧЕННОЙ ОТВЕТСТВЕННОСТЬЮ "ИСТРА-ТЕРМИНАЛ"</t>
  </si>
  <si>
    <t>143550,Московская область, г.Истра, п. Первомайский, стр.35</t>
  </si>
  <si>
    <t>10130/200111/10103</t>
  </si>
  <si>
    <t>ЗАО "СМАРТ ЛОДЖИСТИК ГРУПП"</t>
  </si>
  <si>
    <t>123001, г.Москва, Гранитный переулок, д.12</t>
  </si>
  <si>
    <t>10013/200111/10109</t>
  </si>
  <si>
    <t>115201, Г. МОСКВА, Каширский проезд, д.17, строение 5, комн. 60, пом.1</t>
  </si>
  <si>
    <t>10013/200111/10110</t>
  </si>
  <si>
    <t>ООО "ТАМОЖЕННО-ЛОГИСТИЧЕСКИЙ КОНТЕЙНЕРНЫЙ ТЕРМИНАЛ"</t>
  </si>
  <si>
    <t>город Москва, внутригородская территория поселение Вороновское, квартал 138, дом 1, строение 22.</t>
  </si>
  <si>
    <t>10013/200111/10107</t>
  </si>
  <si>
    <t>ООО "КВ ТЕРМИНАЛ"</t>
  </si>
  <si>
    <t>141400, МОСКОВСКАЯ ОБЛ., Г.ХИМКИ, ВАШУТИНСКОЕ Ш., Д.20, КОРП.1</t>
  </si>
  <si>
    <t>10013/260214/10130</t>
  </si>
  <si>
    <t>ЗАО "ЛОГИСТИЧЕСКИЙ ЦЕНТР "ЗАПАДНЫЕ ВОРОТА"</t>
  </si>
  <si>
    <t>143203, Московская область, город Можайск, деревня Отяково</t>
  </si>
  <si>
    <t>10013/200111/10118</t>
  </si>
  <si>
    <t>ООО "КРОКУС ИНТЕРСЕРВИС"</t>
  </si>
  <si>
    <t>143002, МОСКОВСКАЯ ОБЛ., г. ОДИНЦОВО, С. АКУЛОВО, УЛ. НОВАЯ, Д.137</t>
  </si>
  <si>
    <t>10013/200111/20031</t>
  </si>
  <si>
    <t>ОБЩЕСТВО С ОГРАНИЧЕННОЙ ОТВЕТСТВЕННОСТЬЮ КНАУФГИПС</t>
  </si>
  <si>
    <t>143400, МОСКОВСКАЯ ОБЛ., Г. КРАСНОГОРСК, УЛ. ЦЕНТРАЛЬНАЯ, Д.139</t>
  </si>
  <si>
    <t>10013/200111/20091</t>
  </si>
  <si>
    <t>ООО"ОБЪЕДИНЕНАЯ ТАМОЖЕННО-ЛОГИСТИЧЕСКАЯ ККОМПАНИЯ"</t>
  </si>
  <si>
    <t>142000, Московская область, г.Домодедово, ул.,Логистическая, д.1/6 корп.7 "Б"</t>
  </si>
  <si>
    <t>10013/200111/20034</t>
  </si>
  <si>
    <t>ООО "КРКА-РУС"</t>
  </si>
  <si>
    <t>143500, МОСКОВСКАЯ ОБЛАСТЬ, Г. ИСТРА, УЛ. МОСКОВСКАЯ, Д.50.</t>
  </si>
  <si>
    <t>10009/120412/10040</t>
  </si>
  <si>
    <t>ОБЩЕСТВО С ОГРАНИЧЕННОЙ ОТВЕТСТВЕННОСТЬЮ "ПАРГОЛОВСКИЙ ТЛК"</t>
  </si>
  <si>
    <t>194362, Санкт-Петербург, пос.Парголово, Горское ш., д.4, литер А помещение 1-н № части помещения 132</t>
  </si>
  <si>
    <t>10206/101210/10024</t>
  </si>
  <si>
    <t>НЕПУБЛИЧНОЕ АКЦИОНЕРНОЕ ОБЩЕСТВО "ВОСХОД"</t>
  </si>
  <si>
    <t>188908, Ленинградская область, м.р-н Выборгский, с.п. Селезнёвское</t>
  </si>
  <si>
    <t>10206/040214/10038</t>
  </si>
  <si>
    <t>ТАМОЖЕННО-ЛОГИСТИЧЕСКИЙ ТЕРМИНАЛ "СКАНДИНАВИЯ"</t>
  </si>
  <si>
    <t>188800, Ленинградская обл., г. Выборг, проезд 4-й Инженерный, д.1</t>
  </si>
  <si>
    <t>10206/231210/10025</t>
  </si>
  <si>
    <t>ОБЩЕСТВО С ОГРАНИЧЕННОЙ ОТВЕТСТВЕННОСТЬЮ "ВЫБОРГ-ТЕРМИНАЛ"</t>
  </si>
  <si>
    <t>188800, ЛЕНИНГРАДСКАЯ ОБЛ., ВЫБОРГСКИЙ РАЙОН, Г. ВЫБОРГ, УЛ. ТРАНСПОРТНАЯ, Д. 12</t>
  </si>
  <si>
    <t>10206/311210/10030</t>
  </si>
  <si>
    <t>НЕПУБЛИЧНОЕ АКЦИОНЕРНОЕ ОБЩЕСТВО "СИЛЬВАМО КОРПОРЕЙШН РУС"</t>
  </si>
  <si>
    <t>188991,ЛЕНИНГРАДСКАЯ ОБЛ, ВЫБОРГСКИЙ РАЙОН,Г. СВЕТОГОРСК,УЛ. ЗАВОДСКАЯ, ДОМ №17</t>
  </si>
  <si>
    <t>10009/131210/10014</t>
  </si>
  <si>
    <t>ЗАКРЫТОЕ АКЦИОНЕРНОЕ ОБЩЕСТВО "АЛЬЯНС"</t>
  </si>
  <si>
    <t>601655, Владимирская область, район Александровский, г. Александров, ул. Южный проезд, д. 10</t>
  </si>
  <si>
    <t>Железнодорожный транспорт, Автодорожный транспорт, за исключением транспортных средств, указанных под кодами 31, 32, Состав транспортных средств (тягач с полуприцепом или прицепом), Состав транспортных средств (тягач с прицепом (-ами) и полуприцепом (-ами), Транспортное средство, перемещающееся в качестве товара своим ходом</t>
  </si>
  <si>
    <t>10206/311210/20031</t>
  </si>
  <si>
    <t>ПУБЛИЧНОЕ АКЦИОНЕРНОЕ ОБЩЕСТВО "ВЫБОРГСКИЙ СУДОСТРОИТЕЛЬНЫЙ ЗАВОД"</t>
  </si>
  <si>
    <t>188800, ЛЕНИНГРАДСКАЯ ОБЛАСТЬ,ВЫБОРГ,ПРИМОРСКОЕ ШОССЕ Д.2Б</t>
  </si>
  <si>
    <t>Морской/речной транспорт, Железнодорожный транспорт, Автодорожный транспорт, за исключением транспортных средств, указанных под кодами 31, 32</t>
  </si>
  <si>
    <t>10207/171210/10014</t>
  </si>
  <si>
    <t>АО"АЭРОПОРТ МУРМАНСК"</t>
  </si>
  <si>
    <t>184355, МУРМАНСКАЯ ОБЛ., Кольский район, поселок Мурмаши, аэропорт</t>
  </si>
  <si>
    <t>10207/130912/20022</t>
  </si>
  <si>
    <t>АО "КОЛЬСКАЯ ГОРНО-МЕТАЛЛУРГИЧЕСКАЯ КОМПАНИЯ" КОМБИНАТ "ПЕЧЕНГАНИКЕЛЬ"</t>
  </si>
  <si>
    <t>RU,184511, МУРМАНСКАЯ ОБЛ., г. МОНЧЕГОРСК</t>
  </si>
  <si>
    <t>10207/280111/20016</t>
  </si>
  <si>
    <t>АО "АПАТИТ"</t>
  </si>
  <si>
    <t>162622, Вологодская обл., г. Череповец, Северное шоссе, д. 75</t>
  </si>
  <si>
    <t>10207/170611/20018</t>
  </si>
  <si>
    <t>10207/291210/20015</t>
  </si>
  <si>
    <t>ОБЩЕСТВО С ОГРАНИЧЕННОЙ ОТВЕТСТВЕННОСТЬЮ "ТРАНСПОРТНО-ПЕРЕГРУЗОЧНЫЙ КОМПЛЕКС СЕВРЫБА"</t>
  </si>
  <si>
    <t>RU,183016, Г. МУРМАНСК, УЛ.СОФЬИ ПЕРОВСКОЙ, Д.2</t>
  </si>
  <si>
    <t>10209/031111/10040</t>
  </si>
  <si>
    <t>ОБЩЕСТВО С ОГРАНИЧЕННОЙ ОТВЕТСТВЕННОСТЬЮ "НСУ ЛОГИСТИК"</t>
  </si>
  <si>
    <t>142100, Московская область, г.Подольск, ул.Комсомольская, д.1</t>
  </si>
  <si>
    <t>Автодорожный транспорт, за исключением транспортных средств, указанных под кодами 31, 32, Состав транспортных средств (тягач с полуприцепом или прицепом)</t>
  </si>
  <si>
    <t>10209/140512/10043</t>
  </si>
  <si>
    <t>000 "БАЛТИЯ+"</t>
  </si>
  <si>
    <t>143400, Московская обл., г.Красногорск, ул.Комсомольская, 23</t>
  </si>
  <si>
    <t>Железнодорожный транспорт, Автодорожный транспорт, за исключением транспортных средств, указанных под кодами 31, 32, Состав транспортных средств (тягач с полуприцепом или прицепом)</t>
  </si>
  <si>
    <t>10209/190412/10042</t>
  </si>
  <si>
    <t>ОБЩЕСТВО С ОГРАНИЧЕННОЙ ОТВЕТСТВЕННОСТЬЮ "ТРАНЗИТ-ТЕРМИНАЛ"</t>
  </si>
  <si>
    <t>180007, Псковская область, г.Псков ул.Горького, 1, офис 115</t>
  </si>
  <si>
    <t>10209/071210/10027</t>
  </si>
  <si>
    <t>ЗАКРЫТОЕ АКЦИОНЕРНОЕ ОБЩЕСТВО "СЕВЕРО-ЗАПАДНЫЙ СВХ"</t>
  </si>
  <si>
    <t>180005, г. Псков, ул. экипажа Гудина, д. 7</t>
  </si>
  <si>
    <t>10209/080312/10041</t>
  </si>
  <si>
    <t>ОБЩЕСТВО С ОГРАНИЧЕННОЙ ОТВЕТСТВЕННОСТЬЮ "ЭЛКОМ-ТЕРМИНАЛ"</t>
  </si>
  <si>
    <t>180005, гор.Псков, Зональное шоссе 46</t>
  </si>
  <si>
    <t>10209/100812/10044</t>
  </si>
  <si>
    <t>10009/151210/10017</t>
  </si>
  <si>
    <t>ООО "РУССКИЙ СТАНДАРТ ВОДКА"</t>
  </si>
  <si>
    <t>196140, Санкт-Петербург, Пулковское шоссе, д. 46, корп. 2</t>
  </si>
  <si>
    <t>10210/061210/10068</t>
  </si>
  <si>
    <t>АО "СОВАВТО - САНКТ-ПЕТЕРБУРГ"</t>
  </si>
  <si>
    <t>196105, Санкт-Петербург, Витебский пр., д. 3, литер А</t>
  </si>
  <si>
    <t>10210/061210/10100</t>
  </si>
  <si>
    <t>ОАО "СЕВЕРСТАЛЬ-МЕТИЗ"</t>
  </si>
  <si>
    <t>162610, Вологодская обл., г.Череповец,ул. 50-летияОктября, д1/33</t>
  </si>
  <si>
    <t>10210/161210/10104</t>
  </si>
  <si>
    <t>АКЦИОНЕРНОЕ ОБЩЕСТВО "МОНДИ СЫКТЫВКАРСКИЙ ЛПК"</t>
  </si>
  <si>
    <t>167026, Республика Коми, г. Сыктывкар, пр. Бумажников, 2,</t>
  </si>
  <si>
    <t>10210/171210/20071</t>
  </si>
  <si>
    <t>ОАО "АДМИРАЛТЕЙСКИЕ ВЕРФИ"</t>
  </si>
  <si>
    <t>RU,190121, ГОРОД САНКТ-ПЕТЕРБУРГ, НАБ. РЕКИ ФОНТАНКИ.,Д.203</t>
  </si>
  <si>
    <t>10210/171210/20101</t>
  </si>
  <si>
    <t>ПАО "СЕВЕРСТАЛЬ"</t>
  </si>
  <si>
    <t>162608, Вологодская область, г. Череповец, ул. Мира, д. 30</t>
  </si>
  <si>
    <t>10009/161210/10019</t>
  </si>
  <si>
    <t>ОБЩЕСТВО С ОГРАНИЧЕННОЙ ОТВЕТСТВЕННОСТЬЮ "СВХ МЕГА"</t>
  </si>
  <si>
    <t>142000, ул. Краснодарская, д. 17, г. Домодедово, Московская область</t>
  </si>
  <si>
    <t>10210/201210/10088</t>
  </si>
  <si>
    <t>ОБЩЕСТВО С ОГРАНИЧЕННОЙ ОТВЕТСТВЕННОСТЬЮ "МОДУЛЬ ТЕРМИНАЛ"</t>
  </si>
  <si>
    <t>195112, г. Санкт-Петербург, Малоохтинский проспект, д. 64, лит. Б, пом. 18Н</t>
  </si>
  <si>
    <t>10210/281210/10087</t>
  </si>
  <si>
    <t>ООО "ТРАНСБАЛТ"</t>
  </si>
  <si>
    <t>RU,191036, Г. САНКТ-ПЕТЕРБУРГ, УЛ. ГОНЧАРНАЯ, Д.23,ЛИТ.В, ПОМ.1Н</t>
  </si>
  <si>
    <t>10210/271213/20113</t>
  </si>
  <si>
    <t>ООО ПИВОВАРЕННАЯ КОМПАНИЯ БАЛТИКА</t>
  </si>
  <si>
    <t>RU,194292,САНКТ-ПЕТЕРБУРГ,САНКТ-ПЕТЕРБУРГ,6- Й ВЕРХНИЙ ПЕРЕУЛОК Д3</t>
  </si>
  <si>
    <t>10210/301110/20067</t>
  </si>
  <si>
    <t>ОБЩЕСТВО С ОГРАНИЧЕННОЙ ОТВЕТСТВЕННОСТЬЮ "ПРОИЗВОДСТВЕННОЕ ОБЪЕДИНЕНИЕ "КИРИШИНЕФТЕОРГСИНТЕЗ"</t>
  </si>
  <si>
    <t>RU,187110, ЛЕНИНГРАДСКАЯ ОБЛАСТЬ,Г.КИРИШИ,Ш.ЭНТУЗИАСТОВ,1</t>
  </si>
  <si>
    <t>10210/301210/10082</t>
  </si>
  <si>
    <t>ОБЩЕСТВО С ОГРАНИЧЕННОЙ ОТВЕТСТВЕННОСТЬЮ "ВОСХОД"</t>
  </si>
  <si>
    <t>191144, ГОРОД САНКТ-ПЕТЕРБУРГ ФЕДЕРАЛЬНОГО ЗН.,САНКТ-ПЕТЕРБУРГ,УЛ. НОВГОРОДСКАЯ, Д. 14, .ЛИТ. А</t>
  </si>
  <si>
    <t>Железнодорожный транспорт, Состав транспортных средств (тягач с полуприцепом или прицепом), Состав транспортных средств (тягач с прицепом (-ами) и полуприцепом (-ами)</t>
  </si>
  <si>
    <t>10009/201210/10020</t>
  </si>
  <si>
    <t>ОБЩЕСТВО С ОГРАНИЧЕННОЙ ОТВЕТСТВЕННОСТЬЮ "АЛЬФА ТРАНС ТЕРМИНАЛ"</t>
  </si>
  <si>
    <t>214550, Смоленская область, Смоленский район, д. Стабна, ул. Заозерная, д.35</t>
  </si>
  <si>
    <t>10216/101210/20031</t>
  </si>
  <si>
    <t>АКЦИОНЕРНОЕ ОБЩЕСТВО "САНКТ-ПЕТЕРБУРГСКИЙ "ИЗОТОП"</t>
  </si>
  <si>
    <t>188663, Ленинградская обл., Всеволожский р-н, г.п.Кузьмоловский, ул.Заводская, д.5</t>
  </si>
  <si>
    <t>10218/141211/10008</t>
  </si>
  <si>
    <t>ОБЩЕСТВО С ОГРАНИЧЕННОЙ ОТВЕТСТВЕННОСТЬЮ "ТЕРМИНАЛ И К"</t>
  </si>
  <si>
    <t>188480, Ленинградская область, Кингисеппский район, г.Кингисепп, 3-й проезд, дом 10, корпус 1</t>
  </si>
  <si>
    <t>10221/281210/10017</t>
  </si>
  <si>
    <t>АКЦИОНЕРНОЕ ОБЩЕСТВО "ГРУЗОВОЙ ТЕРМИНАЛ ПУЛКОВО"</t>
  </si>
  <si>
    <t>196210, г. Санкт-Петербург, Пулковское шоссе, д. 37, кор. 4</t>
  </si>
  <si>
    <t>Автодорожный транспорт, за исключением транспортных средств, указанных под кодами 31, 32, Воздушный транспорт</t>
  </si>
  <si>
    <t>10001/190811/20004</t>
  </si>
  <si>
    <t>ООО "РЕГСТАЭР-М"</t>
  </si>
  <si>
    <t>119027,г. Москва, ул. 2-Рейсовая, д.2, корп.3</t>
  </si>
  <si>
    <t>10227/051012/20019</t>
  </si>
  <si>
    <t>ООО "АЕК"</t>
  </si>
  <si>
    <t>186930 Республика Карелия г.Костомукша ш. Горняков, 34</t>
  </si>
  <si>
    <t>10209/100512/10051</t>
  </si>
  <si>
    <t>ОБЩЕСТВО С ОГРАНИЧЕННОЙ ОТВЕТСТВЕННОСТЬЮ "РОСТЭК - НЕЗАВИСИМЫЙ ТАМОЖЕННЫЙ БРОКЕР"</t>
  </si>
  <si>
    <t>180006, Псковская область, г.Псков, ул.Труда д.15</t>
  </si>
  <si>
    <t>10209/101210/10049</t>
  </si>
  <si>
    <t>ООО "РУС-СЕРВИС ТЕРМИНАЛ"</t>
  </si>
  <si>
    <t>182294, Псковская область, м. р-н Себежский, городское поселение Сосновый Бор, территория «Автодорога Москва-Балтия», км 616, дом 2, строение 1</t>
  </si>
  <si>
    <t>10009/201210/10021</t>
  </si>
  <si>
    <t>ОБЩЕСТВО С ОГРАНИЧЕННОЙ ОТВЕТСТВЕННОСТЬЮ "ИНТЕРТРЕЙД"</t>
  </si>
  <si>
    <t>241029, г. Брянск, ул. Олега Кошевого, д. 34 Д</t>
  </si>
  <si>
    <t>10309/100113/10137</t>
  </si>
  <si>
    <t>ООО "ВНЕШТОРГЛОГИСТИК"</t>
  </si>
  <si>
    <t>350072, Краснодар, ул. Тополиная, д. 4, помещение 26</t>
  </si>
  <si>
    <t>10309/180211/20130</t>
  </si>
  <si>
    <t>ООО "КЛААС"</t>
  </si>
  <si>
    <t>350039, г. Краснодар, проезд Мирный, 16</t>
  </si>
  <si>
    <t>10309/291210/10136</t>
  </si>
  <si>
    <t>ОБЩЕСТВО С ОГРАНИЧЕННОЙ ОТВЕТСТВЕННОСТЬЮ "ЮЖНЫЙ ТЕРМИНАЛ"</t>
  </si>
  <si>
    <t>Краснодарский край. г. Славянск-на-Кубани ул. Пограничная 3.</t>
  </si>
  <si>
    <t>10309/010611/20133</t>
  </si>
  <si>
    <t>ООО "АБИНСКИЙ ЭЛЕКТРОМЕТАЛЛУРГИЧЕСКИЙ ЗАВОД"</t>
  </si>
  <si>
    <t>353320, Краснодарский край, г. Абинск, ул. Промышленная, д. 4</t>
  </si>
  <si>
    <t>10009/231210/10024</t>
  </si>
  <si>
    <t>ОБЩЕСТВО С ОГРАНИЧЕННОЙ ОТВЕТСТВЕННОСТЬЮ "ТЕРМИНАЛ СЕЛЯТИНО"</t>
  </si>
  <si>
    <t>143345, Московская обл., г.о. Наро-Фоминский, р.п. Селятино, ул. Спортивная, стр. 4А/4Б</t>
  </si>
  <si>
    <t>10309/291210/10128</t>
  </si>
  <si>
    <t>АКЦИОНЕРНОЕ ОБЩЕСТВО "МЕЖДУНАРОДНЫЙ АЭРОПОРТ "КРАСНОДАР"</t>
  </si>
  <si>
    <t>Краснодар, ул. им. Евдокии Бершанской 355.</t>
  </si>
  <si>
    <t>10311/170913/10044</t>
  </si>
  <si>
    <t>ПУБЛИЧНОЕ АКЦИОНЕРНОЕ ОБЩЕСТВО "МЕЖДУНАРОДНЫЙ АЭРОПОРТ ВОЛГОГРАД"</t>
  </si>
  <si>
    <t>шоссе Авиаторов, 161, г. Волгоград</t>
  </si>
  <si>
    <t>10309/250614/10140</t>
  </si>
  <si>
    <t>ОБЩЕСТВО С ОГРАНИЧЕННОЙ ОТВЕТСТВЕННОСТЬЮ "КРЫМСКИЙ ТАМОЖЕННЫЙ ТЕРМИНАЛ"</t>
  </si>
  <si>
    <t>353351, Краснодарский край, Крымский район, пос. Жемчужный, 1-б.</t>
  </si>
  <si>
    <t>10311/261212/20031</t>
  </si>
  <si>
    <t>АКЦИОНЕРНОЕ ОБЩЕСТВО "ВОЛЖСКИЙ ТРУБНЫЙ ЗАВОД"</t>
  </si>
  <si>
    <t>404119, Волгоградская обл., г.Волжский, проспект Металлургов 6</t>
  </si>
  <si>
    <t>10311/261212/20028</t>
  </si>
  <si>
    <t>ООО "ИНТЕРНЭШНЛ ТОБАККО ГРУПП ВОЛГА"</t>
  </si>
  <si>
    <t>г.Волгоград, ул.Томская, 7</t>
  </si>
  <si>
    <t>10311/160311/10021</t>
  </si>
  <si>
    <t>ООО ПКФ "ЦЕНТРАЛЬНЫЙ ГРУЗОВОЙ ПОРТ"</t>
  </si>
  <si>
    <t>Г.АСТРАХАНЬ, 414040, УЛ. АДМИРАЛТЕЙСКАЯ, Д 53</t>
  </si>
  <si>
    <t>10311/261212/10039</t>
  </si>
  <si>
    <t>АО"СЕБРЯКОВЦЕМЕНТ"</t>
  </si>
  <si>
    <t>403342, Волгоградская обл., г.Михайловка, ул.Индустриальная, д.2</t>
  </si>
  <si>
    <t>10311/261212/20033</t>
  </si>
  <si>
    <t>10311/261212/20032</t>
  </si>
  <si>
    <t>10311/261212/20037</t>
  </si>
  <si>
    <t>АКЦИОНЕРНОЕ ОБЩЕСТВО "КАУСТИК"</t>
  </si>
  <si>
    <t>400097, г.Волгоград, ул.40 лет ВЛКСМ, 57</t>
  </si>
  <si>
    <t>10311/261212/20038</t>
  </si>
  <si>
    <t>АО "ОБЪЕДИНЕННАЯ КОМПАНИЯ РУСАЛ УРАЛЬСКИЙ АЛЮМИНИЙ"</t>
  </si>
  <si>
    <t>623406, Свердловская область, г.Каменск-Уральский, ул.Октябрьская, д.40</t>
  </si>
  <si>
    <t>10009/231210/10025</t>
  </si>
  <si>
    <t>ЗАКРЫТОЕ АКЦИОНЕРНОЕ ОБЩЕСТВО "ТЕРМИНАЛ ЗЕЛЕНОГРАД - М"</t>
  </si>
  <si>
    <t>124460, Москва, г. Зеленоград, 2-й Западный проезд, д. 3, стр. 1</t>
  </si>
  <si>
    <t>10313/101210/20062</t>
  </si>
  <si>
    <t>ОБЩЕСТВО С ОГРАНИЧЕННОЙ ОТВЕТСТВЕННОСТЬЮ "КОМБАЙНОВЫЙ ЗАВОД "РОСТСЕЛЬМАШ"</t>
  </si>
  <si>
    <t>344029,РОСТОВСКАЯ ОБЛАСТЬ, Г. РОСТОВ-НА-ДОНУ, УЛ. МЕНЖИНСКОГО, 2</t>
  </si>
  <si>
    <t>10311/280214/10048</t>
  </si>
  <si>
    <t>ОБЩЕСТВО С ОГРАНИЧЕННОЙ ОТВЕТСТВЕННОСТЬЮ "ТС ТЕРМИНАЛ"</t>
  </si>
  <si>
    <t>414042 г.Астрахань, пл. Нефтянников, 2</t>
  </si>
  <si>
    <t>Страна резидент</t>
  </si>
  <si>
    <t>Общая площадь СВХ, м2</t>
  </si>
  <si>
    <t>ОБЩЕСТВО С ОГРАНИЧЕННОЙ ОТВЕТСТВЕННОСТЬЮ "ИНТЕРЛАЙН"</t>
  </si>
  <si>
    <t>Количество товарных партий, поступающих на склад в день</t>
  </si>
  <si>
    <t>Издержки на складе КПП 1, руб.\день</t>
  </si>
  <si>
    <t>Издержки на складе КПП 2, руб.\день</t>
  </si>
  <si>
    <t>Издержки на складе ДИСПЕТЧЕРСКАЯ, руб.\день</t>
  </si>
  <si>
    <t>Количество сотрудников КПП 1\день</t>
  </si>
  <si>
    <t>Количество сотрудников КПП 2\день</t>
  </si>
  <si>
    <t>Количество сотрудников Диспетчерской\день</t>
  </si>
  <si>
    <t>Затраты на содержание сотрудников КПП 1\месяц</t>
  </si>
  <si>
    <t>Затраты на содержание сотрудников КПП 2\месяц</t>
  </si>
  <si>
    <t>Затраты на содержание сотрудников Диспетчерской\месяц</t>
  </si>
  <si>
    <t>Количество товаров, поступающих на СВХ в день</t>
  </si>
  <si>
    <t>Стоимость заезда товарной партии на СВХ</t>
  </si>
  <si>
    <t>Стоимость закупки и внедрения АСУ "ВЕСЫ 1"</t>
  </si>
  <si>
    <t>Стоимость интегрированного ПО "ВЕСЫ 1" на 10 рабочих мест</t>
  </si>
  <si>
    <t>Стоимость ежемесячного обслуживания "ВЕСЫ 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</si>
</sst>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14" fontId="3" fillId="3" borderId="0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2"/>
  <sheetViews>
    <sheetView tabSelected="1" topLeftCell="N1" zoomScale="80" zoomScaleNormal="80" workbookViewId="0">
      <selection activeCell="AF4" sqref="AF4"/>
    </sheetView>
  </sheetViews>
  <sheetFormatPr defaultRowHeight="14.4" x14ac:dyDescent="0.3"/>
  <cols>
    <col min="1" max="1" width="7.109375" style="8" customWidth="1"/>
    <col min="2" max="2" width="18.33203125" style="13" bestFit="1" customWidth="1"/>
    <col min="3" max="3" width="12.88671875" style="13" customWidth="1"/>
    <col min="4" max="4" width="24.21875" style="13" customWidth="1"/>
    <col min="5" max="5" width="23.77734375" style="13" customWidth="1"/>
    <col min="6" max="6" width="11" style="13" bestFit="1" customWidth="1"/>
    <col min="7" max="7" width="10.21875" style="13" bestFit="1" customWidth="1"/>
    <col min="8" max="8" width="25.6640625" style="4" customWidth="1"/>
    <col min="9" max="9" width="14.21875" style="8" customWidth="1"/>
    <col min="10" max="10" width="13" style="8" customWidth="1"/>
    <col min="11" max="11" width="9" style="8" bestFit="1" customWidth="1"/>
    <col min="12" max="12" width="11.33203125" style="8" customWidth="1"/>
    <col min="13" max="15" width="12.6640625" style="8" customWidth="1"/>
    <col min="16" max="16" width="14.88671875" style="8" customWidth="1"/>
    <col min="17" max="17" width="13" style="8" customWidth="1"/>
    <col min="18" max="18" width="11.5546875" style="8" customWidth="1"/>
    <col min="19" max="19" width="12.5546875" style="8" customWidth="1"/>
    <col min="20" max="20" width="12.88671875" style="8" customWidth="1"/>
    <col min="22" max="22" width="15.77734375" customWidth="1"/>
    <col min="23" max="23" width="17" customWidth="1"/>
    <col min="24" max="24" width="13.21875" customWidth="1"/>
    <col min="25" max="25" width="11.33203125" customWidth="1"/>
    <col min="26" max="26" width="11.6640625" customWidth="1"/>
    <col min="27" max="27" width="13.88671875" customWidth="1"/>
    <col min="28" max="28" width="12.5546875" customWidth="1"/>
    <col min="29" max="29" width="13.44140625" customWidth="1"/>
    <col min="30" max="30" width="18.77734375" customWidth="1"/>
  </cols>
  <sheetData>
    <row r="1" spans="1:30" s="15" customFormat="1" ht="72" customHeight="1" x14ac:dyDescent="0.25">
      <c r="A1" s="14" t="s">
        <v>309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310</v>
      </c>
      <c r="H1" s="14" t="s">
        <v>5</v>
      </c>
      <c r="I1" s="14" t="s">
        <v>6</v>
      </c>
      <c r="J1" s="14" t="s">
        <v>313</v>
      </c>
      <c r="K1" s="14" t="s">
        <v>314</v>
      </c>
      <c r="L1" s="14" t="s">
        <v>315</v>
      </c>
      <c r="M1" s="14" t="s">
        <v>316</v>
      </c>
      <c r="N1" s="14" t="s">
        <v>317</v>
      </c>
      <c r="O1" s="14" t="s">
        <v>318</v>
      </c>
      <c r="P1" s="14" t="s">
        <v>312</v>
      </c>
      <c r="Q1" s="14" t="s">
        <v>319</v>
      </c>
      <c r="R1" s="14" t="s">
        <v>320</v>
      </c>
      <c r="S1" s="14" t="s">
        <v>321</v>
      </c>
      <c r="T1" s="14" t="s">
        <v>322</v>
      </c>
      <c r="U1" s="14" t="s">
        <v>323</v>
      </c>
      <c r="V1" s="14" t="s">
        <v>324</v>
      </c>
      <c r="W1" s="14" t="s">
        <v>325</v>
      </c>
      <c r="X1" s="14" t="s">
        <v>326</v>
      </c>
      <c r="Y1" s="14" t="s">
        <v>316</v>
      </c>
      <c r="Z1" s="14" t="s">
        <v>317</v>
      </c>
      <c r="AA1" s="14" t="s">
        <v>318</v>
      </c>
      <c r="AB1" s="14" t="s">
        <v>319</v>
      </c>
      <c r="AC1" s="14" t="s">
        <v>320</v>
      </c>
      <c r="AD1" s="14" t="s">
        <v>321</v>
      </c>
    </row>
    <row r="2" spans="1:30" ht="102" x14ac:dyDescent="0.3">
      <c r="A2" s="5" t="s">
        <v>7</v>
      </c>
      <c r="B2" s="6" t="s">
        <v>8</v>
      </c>
      <c r="C2" s="7">
        <v>42216</v>
      </c>
      <c r="D2" s="5" t="s">
        <v>9</v>
      </c>
      <c r="E2" s="5" t="s">
        <v>10</v>
      </c>
      <c r="F2" s="5">
        <v>7811527560</v>
      </c>
      <c r="G2" s="5">
        <v>7500</v>
      </c>
      <c r="H2" s="1" t="s">
        <v>11</v>
      </c>
      <c r="I2" s="5">
        <v>10009000</v>
      </c>
      <c r="J2" s="2">
        <f>G2*1.5</f>
        <v>11250</v>
      </c>
      <c r="K2" s="2">
        <f>G2*1.73</f>
        <v>12975</v>
      </c>
      <c r="L2" s="8">
        <f>G2*2.15</f>
        <v>16125</v>
      </c>
      <c r="M2" s="8">
        <v>3</v>
      </c>
      <c r="N2" s="8">
        <v>3</v>
      </c>
      <c r="O2" s="8">
        <v>7</v>
      </c>
      <c r="P2" s="9">
        <v>75</v>
      </c>
      <c r="Q2" s="8">
        <v>300000</v>
      </c>
      <c r="R2" s="8">
        <v>300000</v>
      </c>
      <c r="S2" s="8">
        <v>910000</v>
      </c>
      <c r="T2" s="8">
        <f>P2*100*4+58</f>
        <v>30058</v>
      </c>
      <c r="U2" s="8">
        <v>8500</v>
      </c>
      <c r="V2" s="8">
        <v>1800000</v>
      </c>
      <c r="W2" s="8">
        <v>120000</v>
      </c>
      <c r="X2" s="8">
        <v>15000</v>
      </c>
      <c r="Y2" s="8">
        <v>0</v>
      </c>
      <c r="Z2" s="8">
        <f>N2-1</f>
        <v>2</v>
      </c>
      <c r="AA2" s="8">
        <f>O2-2</f>
        <v>5</v>
      </c>
      <c r="AB2" s="16">
        <f>50000*Y2*2</f>
        <v>0</v>
      </c>
      <c r="AC2" s="16">
        <f>50000*Z2*2</f>
        <v>200000</v>
      </c>
      <c r="AD2" s="16">
        <f>65000*AA2*2</f>
        <v>650000</v>
      </c>
    </row>
    <row r="3" spans="1:30" ht="52.8" x14ac:dyDescent="0.3">
      <c r="A3" s="5" t="s">
        <v>7</v>
      </c>
      <c r="B3" s="6" t="s">
        <v>12</v>
      </c>
      <c r="C3" s="7">
        <v>41264</v>
      </c>
      <c r="D3" s="5" t="s">
        <v>13</v>
      </c>
      <c r="E3" s="5" t="s">
        <v>14</v>
      </c>
      <c r="F3" s="5">
        <v>6725015407</v>
      </c>
      <c r="G3" s="5">
        <v>8100</v>
      </c>
      <c r="H3" s="1" t="s">
        <v>15</v>
      </c>
      <c r="I3" s="5">
        <v>10113000</v>
      </c>
      <c r="J3" s="2">
        <f t="shared" ref="J3:J66" si="0">G3*1.5</f>
        <v>12150</v>
      </c>
      <c r="K3" s="2">
        <f t="shared" ref="K3:K66" si="1">G3*1.73</f>
        <v>14013</v>
      </c>
      <c r="L3" s="8">
        <f t="shared" ref="L3:L66" si="2">G3*2.15</f>
        <v>17415</v>
      </c>
      <c r="M3" s="8">
        <v>3</v>
      </c>
      <c r="N3" s="8">
        <v>3</v>
      </c>
      <c r="O3" s="8">
        <v>7</v>
      </c>
      <c r="P3" s="9">
        <v>81</v>
      </c>
      <c r="Q3" s="8">
        <v>300000</v>
      </c>
      <c r="R3" s="8">
        <v>300000</v>
      </c>
      <c r="S3" s="8">
        <v>910000</v>
      </c>
      <c r="T3" s="8">
        <f t="shared" ref="T3:T66" si="3">P3*100*4+58</f>
        <v>32458</v>
      </c>
      <c r="U3" s="8">
        <v>8500</v>
      </c>
      <c r="V3" s="8">
        <v>1800000</v>
      </c>
      <c r="W3" s="8">
        <v>120000</v>
      </c>
      <c r="X3" s="8">
        <v>15000</v>
      </c>
      <c r="Y3" s="8">
        <v>0</v>
      </c>
      <c r="Z3" s="8">
        <f t="shared" ref="Z3:Z66" si="4">N3-1</f>
        <v>2</v>
      </c>
      <c r="AA3" s="8">
        <f t="shared" ref="AA3:AA66" si="5">O3-2</f>
        <v>5</v>
      </c>
      <c r="AB3" s="16">
        <f t="shared" ref="AB3:AB66" si="6">50000*Y3*2</f>
        <v>0</v>
      </c>
      <c r="AC3" s="16">
        <f t="shared" ref="AC3:AC66" si="7">50000*Z3*2</f>
        <v>200000</v>
      </c>
      <c r="AD3" s="16">
        <f t="shared" ref="AD3:AD66" si="8">65000*AA3*2</f>
        <v>650000</v>
      </c>
    </row>
    <row r="4" spans="1:30" ht="52.8" x14ac:dyDescent="0.3">
      <c r="A4" s="5" t="s">
        <v>7</v>
      </c>
      <c r="B4" s="6" t="s">
        <v>28</v>
      </c>
      <c r="C4" s="7">
        <v>44313</v>
      </c>
      <c r="D4" s="5" t="s">
        <v>29</v>
      </c>
      <c r="E4" s="5" t="s">
        <v>30</v>
      </c>
      <c r="F4" s="5">
        <v>6904043062</v>
      </c>
      <c r="G4" s="5">
        <v>4310</v>
      </c>
      <c r="H4" s="1" t="s">
        <v>15</v>
      </c>
      <c r="I4" s="5">
        <v>10113000</v>
      </c>
      <c r="J4" s="2">
        <f t="shared" si="0"/>
        <v>6465</v>
      </c>
      <c r="K4" s="2">
        <f t="shared" si="1"/>
        <v>7456.3</v>
      </c>
      <c r="L4" s="8">
        <f t="shared" si="2"/>
        <v>9266.5</v>
      </c>
      <c r="M4" s="8">
        <v>2</v>
      </c>
      <c r="N4" s="8">
        <v>2</v>
      </c>
      <c r="O4" s="8">
        <v>6</v>
      </c>
      <c r="P4" s="9">
        <v>43.1</v>
      </c>
      <c r="Q4" s="8">
        <v>200000</v>
      </c>
      <c r="R4" s="8">
        <v>200000</v>
      </c>
      <c r="S4" s="8">
        <v>780000</v>
      </c>
      <c r="T4" s="8">
        <f t="shared" si="3"/>
        <v>17298</v>
      </c>
      <c r="U4" s="8">
        <v>8500</v>
      </c>
      <c r="V4" s="8">
        <v>1800000</v>
      </c>
      <c r="W4" s="8">
        <v>120000</v>
      </c>
      <c r="X4" s="8">
        <v>15000</v>
      </c>
      <c r="Y4" s="8">
        <v>0</v>
      </c>
      <c r="Z4" s="8">
        <f t="shared" si="4"/>
        <v>1</v>
      </c>
      <c r="AA4" s="8">
        <f t="shared" si="5"/>
        <v>4</v>
      </c>
      <c r="AB4" s="16">
        <f t="shared" si="6"/>
        <v>0</v>
      </c>
      <c r="AC4" s="16">
        <f t="shared" si="7"/>
        <v>100000</v>
      </c>
      <c r="AD4" s="16">
        <f t="shared" si="8"/>
        <v>520000</v>
      </c>
    </row>
    <row r="5" spans="1:30" ht="79.2" x14ac:dyDescent="0.3">
      <c r="A5" s="5" t="s">
        <v>7</v>
      </c>
      <c r="B5" s="6" t="s">
        <v>31</v>
      </c>
      <c r="C5" s="7">
        <v>44105</v>
      </c>
      <c r="D5" s="5" t="s">
        <v>32</v>
      </c>
      <c r="E5" s="5" t="s">
        <v>33</v>
      </c>
      <c r="F5" s="5">
        <v>6904042333</v>
      </c>
      <c r="G5" s="5">
        <v>5430</v>
      </c>
      <c r="H5" s="1" t="s">
        <v>34</v>
      </c>
      <c r="I5" s="5">
        <v>10113000</v>
      </c>
      <c r="J5" s="2">
        <f t="shared" si="0"/>
        <v>8145</v>
      </c>
      <c r="K5" s="2">
        <f t="shared" si="1"/>
        <v>9393.9</v>
      </c>
      <c r="L5" s="8">
        <f t="shared" si="2"/>
        <v>11674.5</v>
      </c>
      <c r="M5" s="8">
        <v>2</v>
      </c>
      <c r="N5" s="8">
        <v>2</v>
      </c>
      <c r="O5" s="8">
        <v>6</v>
      </c>
      <c r="P5" s="9">
        <v>54.300000000000004</v>
      </c>
      <c r="Q5" s="8">
        <v>200000</v>
      </c>
      <c r="R5" s="8">
        <v>200000</v>
      </c>
      <c r="S5" s="8">
        <v>780000</v>
      </c>
      <c r="T5" s="8">
        <f t="shared" si="3"/>
        <v>21778</v>
      </c>
      <c r="U5" s="8">
        <v>8500</v>
      </c>
      <c r="V5" s="8">
        <v>1800000</v>
      </c>
      <c r="W5" s="8">
        <v>120000</v>
      </c>
      <c r="X5" s="8">
        <v>15000</v>
      </c>
      <c r="Y5" s="8">
        <v>0</v>
      </c>
      <c r="Z5" s="8">
        <f t="shared" si="4"/>
        <v>1</v>
      </c>
      <c r="AA5" s="8">
        <f t="shared" si="5"/>
        <v>4</v>
      </c>
      <c r="AB5" s="16">
        <f t="shared" si="6"/>
        <v>0</v>
      </c>
      <c r="AC5" s="16">
        <f t="shared" si="7"/>
        <v>100000</v>
      </c>
      <c r="AD5" s="16">
        <f t="shared" si="8"/>
        <v>520000</v>
      </c>
    </row>
    <row r="6" spans="1:30" ht="52.8" x14ac:dyDescent="0.3">
      <c r="A6" s="5" t="s">
        <v>7</v>
      </c>
      <c r="B6" s="6" t="s">
        <v>19</v>
      </c>
      <c r="C6" s="7">
        <v>44572</v>
      </c>
      <c r="D6" s="5" t="s">
        <v>20</v>
      </c>
      <c r="E6" s="5" t="s">
        <v>21</v>
      </c>
      <c r="F6" s="5">
        <v>6730072263</v>
      </c>
      <c r="G6" s="5">
        <v>6490</v>
      </c>
      <c r="H6" s="1" t="s">
        <v>15</v>
      </c>
      <c r="I6" s="5">
        <v>10113000</v>
      </c>
      <c r="J6" s="2">
        <f t="shared" si="0"/>
        <v>9735</v>
      </c>
      <c r="K6" s="2">
        <f t="shared" si="1"/>
        <v>11227.7</v>
      </c>
      <c r="L6" s="8">
        <f t="shared" si="2"/>
        <v>13953.5</v>
      </c>
      <c r="M6" s="8">
        <v>2</v>
      </c>
      <c r="N6" s="8">
        <v>2</v>
      </c>
      <c r="O6" s="8">
        <v>6</v>
      </c>
      <c r="P6" s="9">
        <v>64.900000000000006</v>
      </c>
      <c r="Q6" s="8">
        <v>200000</v>
      </c>
      <c r="R6" s="8">
        <v>200000</v>
      </c>
      <c r="S6" s="8">
        <v>780000</v>
      </c>
      <c r="T6" s="8">
        <f t="shared" si="3"/>
        <v>26018.000000000004</v>
      </c>
      <c r="U6" s="8">
        <v>8500</v>
      </c>
      <c r="V6" s="8">
        <v>1800000</v>
      </c>
      <c r="W6" s="8">
        <v>120000</v>
      </c>
      <c r="X6" s="8">
        <v>15000</v>
      </c>
      <c r="Y6" s="8">
        <v>0</v>
      </c>
      <c r="Z6" s="8">
        <f t="shared" si="4"/>
        <v>1</v>
      </c>
      <c r="AA6" s="8">
        <f t="shared" si="5"/>
        <v>4</v>
      </c>
      <c r="AB6" s="16">
        <f t="shared" si="6"/>
        <v>0</v>
      </c>
      <c r="AC6" s="16">
        <f t="shared" si="7"/>
        <v>100000</v>
      </c>
      <c r="AD6" s="16">
        <f t="shared" si="8"/>
        <v>520000</v>
      </c>
    </row>
    <row r="7" spans="1:30" ht="52.8" x14ac:dyDescent="0.3">
      <c r="A7" s="5" t="s">
        <v>7</v>
      </c>
      <c r="B7" s="6" t="s">
        <v>35</v>
      </c>
      <c r="C7" s="7">
        <v>44383</v>
      </c>
      <c r="D7" s="5" t="s">
        <v>36</v>
      </c>
      <c r="E7" s="5" t="s">
        <v>37</v>
      </c>
      <c r="F7" s="5">
        <v>6914009494</v>
      </c>
      <c r="G7" s="5">
        <v>8195</v>
      </c>
      <c r="H7" s="1" t="s">
        <v>15</v>
      </c>
      <c r="I7" s="5">
        <v>10113000</v>
      </c>
      <c r="J7" s="2">
        <f t="shared" si="0"/>
        <v>12292.5</v>
      </c>
      <c r="K7" s="2">
        <f t="shared" si="1"/>
        <v>14177.35</v>
      </c>
      <c r="L7" s="8">
        <f t="shared" si="2"/>
        <v>17619.25</v>
      </c>
      <c r="M7" s="8">
        <v>3</v>
      </c>
      <c r="N7" s="8">
        <v>3</v>
      </c>
      <c r="O7" s="8">
        <v>7</v>
      </c>
      <c r="P7" s="9">
        <v>81.95</v>
      </c>
      <c r="Q7" s="8">
        <v>300000</v>
      </c>
      <c r="R7" s="8">
        <v>300000</v>
      </c>
      <c r="S7" s="8">
        <v>910000</v>
      </c>
      <c r="T7" s="8">
        <f t="shared" si="3"/>
        <v>32838</v>
      </c>
      <c r="U7" s="8">
        <v>8500</v>
      </c>
      <c r="V7" s="8">
        <v>1800000</v>
      </c>
      <c r="W7" s="8">
        <v>120000</v>
      </c>
      <c r="X7" s="8">
        <v>15000</v>
      </c>
      <c r="Y7" s="8">
        <v>0</v>
      </c>
      <c r="Z7" s="8">
        <f t="shared" si="4"/>
        <v>2</v>
      </c>
      <c r="AA7" s="8">
        <f t="shared" si="5"/>
        <v>5</v>
      </c>
      <c r="AB7" s="16">
        <f t="shared" si="6"/>
        <v>0</v>
      </c>
      <c r="AC7" s="16">
        <f t="shared" si="7"/>
        <v>200000</v>
      </c>
      <c r="AD7" s="16">
        <f t="shared" si="8"/>
        <v>650000</v>
      </c>
    </row>
    <row r="8" spans="1:30" ht="30.6" customHeight="1" x14ac:dyDescent="0.3">
      <c r="A8" s="5" t="s">
        <v>7</v>
      </c>
      <c r="B8" s="6" t="s">
        <v>16</v>
      </c>
      <c r="C8" s="7">
        <v>41117</v>
      </c>
      <c r="D8" s="5" t="s">
        <v>17</v>
      </c>
      <c r="E8" s="5" t="s">
        <v>18</v>
      </c>
      <c r="F8" s="5">
        <v>6722015952</v>
      </c>
      <c r="G8" s="5">
        <v>5400</v>
      </c>
      <c r="H8" s="1" t="s">
        <v>15</v>
      </c>
      <c r="I8" s="5">
        <v>10113000</v>
      </c>
      <c r="J8" s="2">
        <f t="shared" si="0"/>
        <v>8100</v>
      </c>
      <c r="K8" s="2">
        <f t="shared" si="1"/>
        <v>9342</v>
      </c>
      <c r="L8" s="8">
        <f t="shared" si="2"/>
        <v>11610</v>
      </c>
      <c r="M8" s="8">
        <v>2</v>
      </c>
      <c r="N8" s="8">
        <v>2</v>
      </c>
      <c r="O8" s="8">
        <v>6</v>
      </c>
      <c r="P8" s="9">
        <v>54</v>
      </c>
      <c r="Q8" s="8">
        <v>200000</v>
      </c>
      <c r="R8" s="8">
        <v>200000</v>
      </c>
      <c r="S8" s="8">
        <v>780000</v>
      </c>
      <c r="T8" s="8">
        <f t="shared" si="3"/>
        <v>21658</v>
      </c>
      <c r="U8" s="8">
        <v>8500</v>
      </c>
      <c r="V8" s="8">
        <v>1800000</v>
      </c>
      <c r="W8" s="8">
        <v>120000</v>
      </c>
      <c r="X8" s="8">
        <v>15000</v>
      </c>
      <c r="Y8" s="8">
        <v>0</v>
      </c>
      <c r="Z8" s="8">
        <f t="shared" si="4"/>
        <v>1</v>
      </c>
      <c r="AA8" s="8">
        <f t="shared" si="5"/>
        <v>4</v>
      </c>
      <c r="AB8" s="16">
        <f t="shared" si="6"/>
        <v>0</v>
      </c>
      <c r="AC8" s="16">
        <f t="shared" si="7"/>
        <v>100000</v>
      </c>
      <c r="AD8" s="16">
        <f t="shared" si="8"/>
        <v>520000</v>
      </c>
    </row>
    <row r="9" spans="1:30" ht="52.8" x14ac:dyDescent="0.3">
      <c r="A9" s="5" t="s">
        <v>7</v>
      </c>
      <c r="B9" s="6" t="s">
        <v>38</v>
      </c>
      <c r="C9" s="7">
        <v>40533</v>
      </c>
      <c r="D9" s="5" t="s">
        <v>39</v>
      </c>
      <c r="E9" s="5" t="s">
        <v>40</v>
      </c>
      <c r="F9" s="5">
        <v>7104022844</v>
      </c>
      <c r="G9" s="5">
        <v>8700</v>
      </c>
      <c r="H9" s="1" t="s">
        <v>15</v>
      </c>
      <c r="I9" s="5">
        <v>10116000</v>
      </c>
      <c r="J9" s="2">
        <f t="shared" si="0"/>
        <v>13050</v>
      </c>
      <c r="K9" s="2">
        <f t="shared" si="1"/>
        <v>15051</v>
      </c>
      <c r="L9" s="8">
        <f t="shared" si="2"/>
        <v>18705</v>
      </c>
      <c r="M9" s="8">
        <v>3</v>
      </c>
      <c r="N9" s="8">
        <v>3</v>
      </c>
      <c r="O9" s="8">
        <v>7</v>
      </c>
      <c r="P9" s="9">
        <v>87</v>
      </c>
      <c r="Q9" s="8">
        <v>300000</v>
      </c>
      <c r="R9" s="8">
        <v>300000</v>
      </c>
      <c r="S9" s="8">
        <v>910000</v>
      </c>
      <c r="T9" s="8">
        <f t="shared" si="3"/>
        <v>34858</v>
      </c>
      <c r="U9" s="8">
        <v>8500</v>
      </c>
      <c r="V9" s="8">
        <v>1800000</v>
      </c>
      <c r="W9" s="8">
        <v>120000</v>
      </c>
      <c r="X9" s="8">
        <v>15000</v>
      </c>
      <c r="Y9" s="8">
        <v>0</v>
      </c>
      <c r="Z9" s="8">
        <f t="shared" si="4"/>
        <v>2</v>
      </c>
      <c r="AA9" s="8">
        <f t="shared" si="5"/>
        <v>5</v>
      </c>
      <c r="AB9" s="16">
        <f t="shared" si="6"/>
        <v>0</v>
      </c>
      <c r="AC9" s="16">
        <f t="shared" si="7"/>
        <v>200000</v>
      </c>
      <c r="AD9" s="16">
        <f t="shared" si="8"/>
        <v>650000</v>
      </c>
    </row>
    <row r="10" spans="1:30" ht="39.6" x14ac:dyDescent="0.3">
      <c r="A10" s="5" t="s">
        <v>7</v>
      </c>
      <c r="B10" s="6" t="s">
        <v>22</v>
      </c>
      <c r="C10" s="7">
        <v>44859</v>
      </c>
      <c r="D10" s="5" t="s">
        <v>23</v>
      </c>
      <c r="E10" s="5" t="s">
        <v>24</v>
      </c>
      <c r="F10" s="5">
        <v>6714033066</v>
      </c>
      <c r="G10" s="5">
        <v>6900</v>
      </c>
      <c r="H10" s="1" t="s">
        <v>15</v>
      </c>
      <c r="I10" s="5">
        <v>10113000</v>
      </c>
      <c r="J10" s="2">
        <f t="shared" si="0"/>
        <v>10350</v>
      </c>
      <c r="K10" s="2">
        <f t="shared" si="1"/>
        <v>11937</v>
      </c>
      <c r="L10" s="8">
        <f t="shared" si="2"/>
        <v>14835</v>
      </c>
      <c r="M10" s="8">
        <v>3</v>
      </c>
      <c r="N10" s="8">
        <v>3</v>
      </c>
      <c r="O10" s="8">
        <v>7</v>
      </c>
      <c r="P10" s="9">
        <v>69</v>
      </c>
      <c r="Q10" s="8">
        <v>300000</v>
      </c>
      <c r="R10" s="8">
        <v>300000</v>
      </c>
      <c r="S10" s="8">
        <v>910000</v>
      </c>
      <c r="T10" s="8">
        <f t="shared" si="3"/>
        <v>27658</v>
      </c>
      <c r="U10" s="8">
        <v>8500</v>
      </c>
      <c r="V10" s="8">
        <v>1800000</v>
      </c>
      <c r="W10" s="8">
        <v>120000</v>
      </c>
      <c r="X10" s="8">
        <v>15000</v>
      </c>
      <c r="Y10" s="8">
        <v>0</v>
      </c>
      <c r="Z10" s="8">
        <f t="shared" si="4"/>
        <v>2</v>
      </c>
      <c r="AA10" s="8">
        <f t="shared" si="5"/>
        <v>5</v>
      </c>
      <c r="AB10" s="16">
        <f t="shared" si="6"/>
        <v>0</v>
      </c>
      <c r="AC10" s="16">
        <f t="shared" si="7"/>
        <v>200000</v>
      </c>
      <c r="AD10" s="16">
        <f t="shared" si="8"/>
        <v>650000</v>
      </c>
    </row>
    <row r="11" spans="1:30" ht="102" x14ac:dyDescent="0.3">
      <c r="A11" s="5" t="s">
        <v>7</v>
      </c>
      <c r="B11" s="6" t="s">
        <v>25</v>
      </c>
      <c r="C11" s="7">
        <v>44866</v>
      </c>
      <c r="D11" s="5" t="s">
        <v>26</v>
      </c>
      <c r="E11" s="5" t="s">
        <v>27</v>
      </c>
      <c r="F11" s="5">
        <v>5032149588</v>
      </c>
      <c r="G11" s="5">
        <v>8531</v>
      </c>
      <c r="H11" s="1" t="s">
        <v>11</v>
      </c>
      <c r="I11" s="5">
        <v>10009000</v>
      </c>
      <c r="J11" s="2">
        <f t="shared" si="0"/>
        <v>12796.5</v>
      </c>
      <c r="K11" s="2">
        <f t="shared" si="1"/>
        <v>14758.63</v>
      </c>
      <c r="L11" s="8">
        <f t="shared" si="2"/>
        <v>18341.649999999998</v>
      </c>
      <c r="M11" s="8">
        <v>3</v>
      </c>
      <c r="N11" s="8">
        <v>3</v>
      </c>
      <c r="O11" s="8">
        <v>7</v>
      </c>
      <c r="P11" s="9">
        <v>85.31</v>
      </c>
      <c r="Q11" s="8">
        <v>300000</v>
      </c>
      <c r="R11" s="8">
        <v>300000</v>
      </c>
      <c r="S11" s="8">
        <v>910000</v>
      </c>
      <c r="T11" s="8">
        <f t="shared" si="3"/>
        <v>34182</v>
      </c>
      <c r="U11" s="8">
        <v>8500</v>
      </c>
      <c r="V11" s="8">
        <v>1800000</v>
      </c>
      <c r="W11" s="8">
        <v>120000</v>
      </c>
      <c r="X11" s="8">
        <v>15000</v>
      </c>
      <c r="Y11" s="8">
        <v>0</v>
      </c>
      <c r="Z11" s="8">
        <f t="shared" si="4"/>
        <v>2</v>
      </c>
      <c r="AA11" s="8">
        <f t="shared" si="5"/>
        <v>5</v>
      </c>
      <c r="AB11" s="16">
        <f t="shared" si="6"/>
        <v>0</v>
      </c>
      <c r="AC11" s="16">
        <f t="shared" si="7"/>
        <v>200000</v>
      </c>
      <c r="AD11" s="16">
        <f t="shared" si="8"/>
        <v>650000</v>
      </c>
    </row>
    <row r="12" spans="1:30" ht="66" x14ac:dyDescent="0.3">
      <c r="A12" s="5" t="s">
        <v>7</v>
      </c>
      <c r="B12" s="6" t="s">
        <v>41</v>
      </c>
      <c r="C12" s="7">
        <v>41121</v>
      </c>
      <c r="D12" s="5" t="s">
        <v>42</v>
      </c>
      <c r="E12" s="5" t="s">
        <v>43</v>
      </c>
      <c r="F12" s="5">
        <v>7116502098</v>
      </c>
      <c r="G12" s="5">
        <v>5100</v>
      </c>
      <c r="H12" s="1" t="s">
        <v>15</v>
      </c>
      <c r="I12" s="5">
        <v>10116000</v>
      </c>
      <c r="J12" s="2">
        <f t="shared" si="0"/>
        <v>7650</v>
      </c>
      <c r="K12" s="2">
        <f t="shared" si="1"/>
        <v>8823</v>
      </c>
      <c r="L12" s="8">
        <f t="shared" si="2"/>
        <v>10965</v>
      </c>
      <c r="M12" s="8">
        <v>2</v>
      </c>
      <c r="N12" s="8">
        <v>2</v>
      </c>
      <c r="O12" s="8">
        <v>6</v>
      </c>
      <c r="P12" s="9">
        <v>51</v>
      </c>
      <c r="Q12" s="8">
        <v>200000</v>
      </c>
      <c r="R12" s="8">
        <v>200000</v>
      </c>
      <c r="S12" s="8">
        <v>780000</v>
      </c>
      <c r="T12" s="8">
        <f t="shared" si="3"/>
        <v>20458</v>
      </c>
      <c r="U12" s="8">
        <v>8500</v>
      </c>
      <c r="V12" s="8">
        <v>1800000</v>
      </c>
      <c r="W12" s="8">
        <v>120000</v>
      </c>
      <c r="X12" s="8">
        <v>15000</v>
      </c>
      <c r="Y12" s="8">
        <v>0</v>
      </c>
      <c r="Z12" s="8">
        <f t="shared" si="4"/>
        <v>1</v>
      </c>
      <c r="AA12" s="8">
        <f t="shared" si="5"/>
        <v>4</v>
      </c>
      <c r="AB12" s="16">
        <f t="shared" si="6"/>
        <v>0</v>
      </c>
      <c r="AC12" s="16">
        <f t="shared" si="7"/>
        <v>100000</v>
      </c>
      <c r="AD12" s="16">
        <f t="shared" si="8"/>
        <v>520000</v>
      </c>
    </row>
    <row r="13" spans="1:30" ht="81.599999999999994" x14ac:dyDescent="0.3">
      <c r="A13" s="5" t="s">
        <v>7</v>
      </c>
      <c r="B13" s="6" t="s">
        <v>44</v>
      </c>
      <c r="C13" s="7">
        <v>44105</v>
      </c>
      <c r="D13" s="5" t="s">
        <v>45</v>
      </c>
      <c r="E13" s="5" t="s">
        <v>46</v>
      </c>
      <c r="F13" s="5">
        <v>7610052644</v>
      </c>
      <c r="G13" s="5">
        <v>3890</v>
      </c>
      <c r="H13" s="1" t="s">
        <v>47</v>
      </c>
      <c r="I13" s="5">
        <v>10103000</v>
      </c>
      <c r="J13" s="2">
        <f t="shared" si="0"/>
        <v>5835</v>
      </c>
      <c r="K13" s="2">
        <f t="shared" si="1"/>
        <v>6729.7</v>
      </c>
      <c r="L13" s="8">
        <f t="shared" si="2"/>
        <v>8363.5</v>
      </c>
      <c r="M13" s="8">
        <v>2</v>
      </c>
      <c r="N13" s="8">
        <v>2</v>
      </c>
      <c r="O13" s="8">
        <v>6</v>
      </c>
      <c r="P13" s="9">
        <v>38.9</v>
      </c>
      <c r="Q13" s="8">
        <v>200000</v>
      </c>
      <c r="R13" s="8">
        <v>200000</v>
      </c>
      <c r="S13" s="8">
        <v>780000</v>
      </c>
      <c r="T13" s="8">
        <f t="shared" si="3"/>
        <v>15618</v>
      </c>
      <c r="U13" s="8">
        <v>8500</v>
      </c>
      <c r="V13" s="8">
        <v>1800000</v>
      </c>
      <c r="W13" s="8">
        <v>120000</v>
      </c>
      <c r="X13" s="8">
        <v>15000</v>
      </c>
      <c r="Y13" s="8">
        <v>0</v>
      </c>
      <c r="Z13" s="8">
        <f t="shared" si="4"/>
        <v>1</v>
      </c>
      <c r="AA13" s="8">
        <f t="shared" si="5"/>
        <v>4</v>
      </c>
      <c r="AB13" s="16">
        <f t="shared" si="6"/>
        <v>0</v>
      </c>
      <c r="AC13" s="16">
        <f t="shared" si="7"/>
        <v>100000</v>
      </c>
      <c r="AD13" s="16">
        <f t="shared" si="8"/>
        <v>520000</v>
      </c>
    </row>
    <row r="14" spans="1:30" ht="79.2" x14ac:dyDescent="0.3">
      <c r="A14" s="5" t="s">
        <v>7</v>
      </c>
      <c r="B14" s="6" t="s">
        <v>48</v>
      </c>
      <c r="C14" s="7">
        <v>44470</v>
      </c>
      <c r="D14" s="5" t="s">
        <v>49</v>
      </c>
      <c r="E14" s="5" t="s">
        <v>50</v>
      </c>
      <c r="F14" s="5">
        <v>7734006150</v>
      </c>
      <c r="G14" s="5">
        <v>3091</v>
      </c>
      <c r="H14" s="1" t="s">
        <v>15</v>
      </c>
      <c r="I14" s="5">
        <v>10014000</v>
      </c>
      <c r="J14" s="2">
        <f t="shared" si="0"/>
        <v>4636.5</v>
      </c>
      <c r="K14" s="2">
        <f t="shared" si="1"/>
        <v>5347.43</v>
      </c>
      <c r="L14" s="8">
        <f t="shared" si="2"/>
        <v>6645.65</v>
      </c>
      <c r="M14" s="8">
        <v>2</v>
      </c>
      <c r="N14" s="8">
        <v>2</v>
      </c>
      <c r="O14" s="8">
        <v>6</v>
      </c>
      <c r="P14" s="9">
        <v>30.91</v>
      </c>
      <c r="Q14" s="8">
        <v>200000</v>
      </c>
      <c r="R14" s="8">
        <v>200000</v>
      </c>
      <c r="S14" s="8">
        <v>780000</v>
      </c>
      <c r="T14" s="8">
        <f t="shared" si="3"/>
        <v>12422</v>
      </c>
      <c r="U14" s="8">
        <v>8500</v>
      </c>
      <c r="V14" s="8">
        <v>1800000</v>
      </c>
      <c r="W14" s="8">
        <v>120000</v>
      </c>
      <c r="X14" s="8">
        <v>15000</v>
      </c>
      <c r="Y14" s="8">
        <v>0</v>
      </c>
      <c r="Z14" s="8">
        <f t="shared" si="4"/>
        <v>1</v>
      </c>
      <c r="AA14" s="8">
        <f t="shared" si="5"/>
        <v>4</v>
      </c>
      <c r="AB14" s="16">
        <f t="shared" si="6"/>
        <v>0</v>
      </c>
      <c r="AC14" s="16">
        <f t="shared" si="7"/>
        <v>100000</v>
      </c>
      <c r="AD14" s="16">
        <f t="shared" si="8"/>
        <v>520000</v>
      </c>
    </row>
    <row r="15" spans="1:30" ht="52.8" x14ac:dyDescent="0.3">
      <c r="A15" s="5" t="s">
        <v>7</v>
      </c>
      <c r="B15" s="6" t="s">
        <v>51</v>
      </c>
      <c r="C15" s="7">
        <v>44470</v>
      </c>
      <c r="D15" s="5" t="s">
        <v>52</v>
      </c>
      <c r="E15" s="5" t="s">
        <v>53</v>
      </c>
      <c r="F15" s="5">
        <v>7707033437</v>
      </c>
      <c r="G15" s="5">
        <v>9700</v>
      </c>
      <c r="H15" s="1" t="s">
        <v>15</v>
      </c>
      <c r="I15" s="5">
        <v>10014000</v>
      </c>
      <c r="J15" s="2">
        <f t="shared" si="0"/>
        <v>14550</v>
      </c>
      <c r="K15" s="2">
        <f t="shared" si="1"/>
        <v>16781</v>
      </c>
      <c r="L15" s="8">
        <f t="shared" si="2"/>
        <v>20855</v>
      </c>
      <c r="M15" s="8">
        <v>3</v>
      </c>
      <c r="N15" s="8">
        <v>3</v>
      </c>
      <c r="O15" s="8">
        <v>7</v>
      </c>
      <c r="P15" s="9">
        <v>97</v>
      </c>
      <c r="Q15" s="8">
        <v>300000</v>
      </c>
      <c r="R15" s="8">
        <v>300000</v>
      </c>
      <c r="S15" s="8">
        <v>910000</v>
      </c>
      <c r="T15" s="8">
        <f t="shared" si="3"/>
        <v>38858</v>
      </c>
      <c r="U15" s="8">
        <v>8500</v>
      </c>
      <c r="V15" s="8">
        <v>1800000</v>
      </c>
      <c r="W15" s="8">
        <v>120000</v>
      </c>
      <c r="X15" s="8">
        <v>15000</v>
      </c>
      <c r="Y15" s="8">
        <v>0</v>
      </c>
      <c r="Z15" s="8">
        <f t="shared" si="4"/>
        <v>2</v>
      </c>
      <c r="AA15" s="8">
        <f t="shared" si="5"/>
        <v>5</v>
      </c>
      <c r="AB15" s="16">
        <f t="shared" si="6"/>
        <v>0</v>
      </c>
      <c r="AC15" s="16">
        <f t="shared" si="7"/>
        <v>200000</v>
      </c>
      <c r="AD15" s="16">
        <f t="shared" si="8"/>
        <v>650000</v>
      </c>
    </row>
    <row r="16" spans="1:30" ht="52.8" x14ac:dyDescent="0.3">
      <c r="A16" s="5" t="s">
        <v>7</v>
      </c>
      <c r="B16" s="6" t="s">
        <v>54</v>
      </c>
      <c r="C16" s="7">
        <v>41828</v>
      </c>
      <c r="D16" s="5" t="s">
        <v>39</v>
      </c>
      <c r="E16" s="5" t="s">
        <v>40</v>
      </c>
      <c r="F16" s="5">
        <v>7104022844</v>
      </c>
      <c r="G16" s="5">
        <v>4306</v>
      </c>
      <c r="H16" s="1" t="s">
        <v>15</v>
      </c>
      <c r="I16" s="5">
        <v>10116000</v>
      </c>
      <c r="J16" s="2">
        <f t="shared" si="0"/>
        <v>6459</v>
      </c>
      <c r="K16" s="2">
        <f t="shared" si="1"/>
        <v>7449.38</v>
      </c>
      <c r="L16" s="8">
        <f t="shared" si="2"/>
        <v>9257.9</v>
      </c>
      <c r="M16" s="8">
        <v>2</v>
      </c>
      <c r="N16" s="8">
        <v>2</v>
      </c>
      <c r="O16" s="8">
        <v>6</v>
      </c>
      <c r="P16" s="9">
        <v>43.06</v>
      </c>
      <c r="Q16" s="8">
        <v>200000</v>
      </c>
      <c r="R16" s="8">
        <v>200000</v>
      </c>
      <c r="S16" s="8">
        <v>780000</v>
      </c>
      <c r="T16" s="8">
        <f t="shared" si="3"/>
        <v>17282</v>
      </c>
      <c r="U16" s="8">
        <v>8500</v>
      </c>
      <c r="V16" s="8">
        <v>1800000</v>
      </c>
      <c r="W16" s="8">
        <v>120000</v>
      </c>
      <c r="X16" s="8">
        <v>15000</v>
      </c>
      <c r="Y16" s="8">
        <v>0</v>
      </c>
      <c r="Z16" s="8">
        <f t="shared" si="4"/>
        <v>1</v>
      </c>
      <c r="AA16" s="8">
        <f t="shared" si="5"/>
        <v>4</v>
      </c>
      <c r="AB16" s="16">
        <f t="shared" si="6"/>
        <v>0</v>
      </c>
      <c r="AC16" s="16">
        <f t="shared" si="7"/>
        <v>100000</v>
      </c>
      <c r="AD16" s="16">
        <f t="shared" si="8"/>
        <v>520000</v>
      </c>
    </row>
    <row r="17" spans="1:30" ht="81.599999999999994" x14ac:dyDescent="0.3">
      <c r="A17" s="5" t="s">
        <v>7</v>
      </c>
      <c r="B17" s="6" t="s">
        <v>55</v>
      </c>
      <c r="C17" s="7">
        <v>44105</v>
      </c>
      <c r="D17" s="5" t="s">
        <v>56</v>
      </c>
      <c r="E17" s="5" t="s">
        <v>57</v>
      </c>
      <c r="F17" s="5">
        <v>7601001724</v>
      </c>
      <c r="G17" s="5">
        <v>3985</v>
      </c>
      <c r="H17" s="1" t="s">
        <v>47</v>
      </c>
      <c r="I17" s="5">
        <v>10103000</v>
      </c>
      <c r="J17" s="2">
        <f t="shared" si="0"/>
        <v>5977.5</v>
      </c>
      <c r="K17" s="2">
        <f t="shared" si="1"/>
        <v>6894.05</v>
      </c>
      <c r="L17" s="8">
        <f t="shared" si="2"/>
        <v>8567.75</v>
      </c>
      <c r="M17" s="8">
        <v>2</v>
      </c>
      <c r="N17" s="8">
        <v>2</v>
      </c>
      <c r="O17" s="8">
        <v>6</v>
      </c>
      <c r="P17" s="9">
        <v>39.85</v>
      </c>
      <c r="Q17" s="8">
        <v>200000</v>
      </c>
      <c r="R17" s="8">
        <v>200000</v>
      </c>
      <c r="S17" s="8">
        <v>780000</v>
      </c>
      <c r="T17" s="8">
        <f t="shared" si="3"/>
        <v>15998</v>
      </c>
      <c r="U17" s="8">
        <v>8500</v>
      </c>
      <c r="V17" s="8">
        <v>1800000</v>
      </c>
      <c r="W17" s="8">
        <v>120000</v>
      </c>
      <c r="X17" s="8">
        <v>15000</v>
      </c>
      <c r="Y17" s="8">
        <v>0</v>
      </c>
      <c r="Z17" s="8">
        <f t="shared" si="4"/>
        <v>1</v>
      </c>
      <c r="AA17" s="8">
        <f t="shared" si="5"/>
        <v>4</v>
      </c>
      <c r="AB17" s="16">
        <f t="shared" si="6"/>
        <v>0</v>
      </c>
      <c r="AC17" s="16">
        <f t="shared" si="7"/>
        <v>100000</v>
      </c>
      <c r="AD17" s="16">
        <f t="shared" si="8"/>
        <v>520000</v>
      </c>
    </row>
    <row r="18" spans="1:30" ht="81.599999999999994" x14ac:dyDescent="0.3">
      <c r="A18" s="5" t="s">
        <v>7</v>
      </c>
      <c r="B18" s="6" t="s">
        <v>58</v>
      </c>
      <c r="C18" s="7">
        <v>44105</v>
      </c>
      <c r="D18" s="5" t="s">
        <v>59</v>
      </c>
      <c r="E18" s="5" t="s">
        <v>60</v>
      </c>
      <c r="F18" s="5">
        <v>7601000640</v>
      </c>
      <c r="G18" s="5">
        <v>4920</v>
      </c>
      <c r="H18" s="1" t="s">
        <v>47</v>
      </c>
      <c r="I18" s="5">
        <v>10103000</v>
      </c>
      <c r="J18" s="2">
        <f t="shared" si="0"/>
        <v>7380</v>
      </c>
      <c r="K18" s="2">
        <f t="shared" si="1"/>
        <v>8511.6</v>
      </c>
      <c r="L18" s="8">
        <f t="shared" si="2"/>
        <v>10578</v>
      </c>
      <c r="M18" s="8">
        <v>2</v>
      </c>
      <c r="N18" s="8">
        <v>2</v>
      </c>
      <c r="O18" s="8">
        <v>6</v>
      </c>
      <c r="P18" s="9">
        <v>49.2</v>
      </c>
      <c r="Q18" s="8">
        <v>200000</v>
      </c>
      <c r="R18" s="8">
        <v>200000</v>
      </c>
      <c r="S18" s="8">
        <v>780000</v>
      </c>
      <c r="T18" s="8">
        <f t="shared" si="3"/>
        <v>19738</v>
      </c>
      <c r="U18" s="8">
        <v>8500</v>
      </c>
      <c r="V18" s="8">
        <v>1800000</v>
      </c>
      <c r="W18" s="8">
        <v>120000</v>
      </c>
      <c r="X18" s="8">
        <v>15000</v>
      </c>
      <c r="Y18" s="8">
        <v>0</v>
      </c>
      <c r="Z18" s="8">
        <f t="shared" si="4"/>
        <v>1</v>
      </c>
      <c r="AA18" s="8">
        <f t="shared" si="5"/>
        <v>4</v>
      </c>
      <c r="AB18" s="16">
        <f t="shared" si="6"/>
        <v>0</v>
      </c>
      <c r="AC18" s="16">
        <f t="shared" si="7"/>
        <v>100000</v>
      </c>
      <c r="AD18" s="16">
        <f t="shared" si="8"/>
        <v>520000</v>
      </c>
    </row>
    <row r="19" spans="1:30" ht="102" x14ac:dyDescent="0.3">
      <c r="A19" s="5" t="s">
        <v>7</v>
      </c>
      <c r="B19" s="6" t="s">
        <v>61</v>
      </c>
      <c r="C19" s="7">
        <v>42902</v>
      </c>
      <c r="D19" s="5" t="s">
        <v>62</v>
      </c>
      <c r="E19" s="5" t="s">
        <v>63</v>
      </c>
      <c r="F19" s="5">
        <v>4025422770</v>
      </c>
      <c r="G19" s="5">
        <v>18092</v>
      </c>
      <c r="H19" s="1" t="s">
        <v>11</v>
      </c>
      <c r="I19" s="5">
        <v>10009000</v>
      </c>
      <c r="J19" s="2">
        <f t="shared" si="0"/>
        <v>27138</v>
      </c>
      <c r="K19" s="2">
        <f t="shared" si="1"/>
        <v>31299.16</v>
      </c>
      <c r="L19" s="8">
        <f t="shared" si="2"/>
        <v>38897.799999999996</v>
      </c>
      <c r="M19" s="8">
        <v>5</v>
      </c>
      <c r="N19" s="8">
        <v>5</v>
      </c>
      <c r="O19" s="8">
        <v>9</v>
      </c>
      <c r="P19" s="9">
        <v>180.92000000000002</v>
      </c>
      <c r="Q19" s="8">
        <v>500000</v>
      </c>
      <c r="R19" s="8">
        <v>500000</v>
      </c>
      <c r="S19" s="8">
        <v>1170000</v>
      </c>
      <c r="T19" s="8">
        <f t="shared" si="3"/>
        <v>72426</v>
      </c>
      <c r="U19" s="8">
        <v>8500</v>
      </c>
      <c r="V19" s="8">
        <v>1800000</v>
      </c>
      <c r="W19" s="8">
        <v>120000</v>
      </c>
      <c r="X19" s="8">
        <v>15000</v>
      </c>
      <c r="Y19" s="8">
        <v>0</v>
      </c>
      <c r="Z19" s="8">
        <f t="shared" si="4"/>
        <v>4</v>
      </c>
      <c r="AA19" s="8">
        <f t="shared" si="5"/>
        <v>7</v>
      </c>
      <c r="AB19" s="16">
        <f t="shared" si="6"/>
        <v>0</v>
      </c>
      <c r="AC19" s="16">
        <f t="shared" si="7"/>
        <v>400000</v>
      </c>
      <c r="AD19" s="16">
        <f t="shared" si="8"/>
        <v>910000</v>
      </c>
    </row>
    <row r="20" spans="1:30" ht="81.599999999999994" x14ac:dyDescent="0.3">
      <c r="A20" s="5" t="s">
        <v>7</v>
      </c>
      <c r="B20" s="6" t="s">
        <v>64</v>
      </c>
      <c r="C20" s="7">
        <v>44839</v>
      </c>
      <c r="D20" s="5" t="s">
        <v>65</v>
      </c>
      <c r="E20" s="5" t="s">
        <v>66</v>
      </c>
      <c r="F20" s="5">
        <v>7701123532</v>
      </c>
      <c r="G20" s="5">
        <v>8908</v>
      </c>
      <c r="H20" s="1" t="s">
        <v>47</v>
      </c>
      <c r="I20" s="5">
        <v>10014000</v>
      </c>
      <c r="J20" s="2">
        <f t="shared" si="0"/>
        <v>13362</v>
      </c>
      <c r="K20" s="2">
        <f t="shared" si="1"/>
        <v>15410.84</v>
      </c>
      <c r="L20" s="8">
        <f t="shared" si="2"/>
        <v>19152.2</v>
      </c>
      <c r="M20" s="8">
        <v>3</v>
      </c>
      <c r="N20" s="8">
        <v>3</v>
      </c>
      <c r="O20" s="8">
        <v>7</v>
      </c>
      <c r="P20" s="9">
        <v>89.08</v>
      </c>
      <c r="Q20" s="8">
        <v>300000</v>
      </c>
      <c r="R20" s="8">
        <v>300000</v>
      </c>
      <c r="S20" s="8">
        <v>910000</v>
      </c>
      <c r="T20" s="8">
        <f t="shared" si="3"/>
        <v>35690</v>
      </c>
      <c r="U20" s="8">
        <v>8500</v>
      </c>
      <c r="V20" s="8">
        <v>1800000</v>
      </c>
      <c r="W20" s="8">
        <v>120000</v>
      </c>
      <c r="X20" s="8">
        <v>15000</v>
      </c>
      <c r="Y20" s="8">
        <v>0</v>
      </c>
      <c r="Z20" s="8">
        <f t="shared" si="4"/>
        <v>2</v>
      </c>
      <c r="AA20" s="8">
        <f t="shared" si="5"/>
        <v>5</v>
      </c>
      <c r="AB20" s="16">
        <f t="shared" si="6"/>
        <v>0</v>
      </c>
      <c r="AC20" s="16">
        <f t="shared" si="7"/>
        <v>200000</v>
      </c>
      <c r="AD20" s="16">
        <f t="shared" si="8"/>
        <v>650000</v>
      </c>
    </row>
    <row r="21" spans="1:30" ht="81.599999999999994" x14ac:dyDescent="0.3">
      <c r="A21" s="5" t="s">
        <v>7</v>
      </c>
      <c r="B21" s="6" t="s">
        <v>67</v>
      </c>
      <c r="C21" s="7">
        <v>44105</v>
      </c>
      <c r="D21" s="5" t="s">
        <v>68</v>
      </c>
      <c r="E21" s="5" t="s">
        <v>69</v>
      </c>
      <c r="F21" s="5">
        <v>7601001107</v>
      </c>
      <c r="G21" s="5">
        <v>8765</v>
      </c>
      <c r="H21" s="1" t="s">
        <v>47</v>
      </c>
      <c r="I21" s="5">
        <v>10103000</v>
      </c>
      <c r="J21" s="2">
        <f t="shared" si="0"/>
        <v>13147.5</v>
      </c>
      <c r="K21" s="2">
        <f t="shared" si="1"/>
        <v>15163.45</v>
      </c>
      <c r="L21" s="8">
        <f t="shared" si="2"/>
        <v>18844.75</v>
      </c>
      <c r="M21" s="8">
        <v>3</v>
      </c>
      <c r="N21" s="8">
        <v>3</v>
      </c>
      <c r="O21" s="8">
        <v>7</v>
      </c>
      <c r="P21" s="9">
        <v>87.65</v>
      </c>
      <c r="Q21" s="8">
        <v>300000</v>
      </c>
      <c r="R21" s="8">
        <v>300000</v>
      </c>
      <c r="S21" s="8">
        <v>910000</v>
      </c>
      <c r="T21" s="8">
        <f t="shared" si="3"/>
        <v>35118</v>
      </c>
      <c r="U21" s="8">
        <v>8500</v>
      </c>
      <c r="V21" s="8">
        <v>1800000</v>
      </c>
      <c r="W21" s="8">
        <v>120000</v>
      </c>
      <c r="X21" s="8">
        <v>15000</v>
      </c>
      <c r="Y21" s="8">
        <v>0</v>
      </c>
      <c r="Z21" s="8">
        <f t="shared" si="4"/>
        <v>2</v>
      </c>
      <c r="AA21" s="8">
        <f t="shared" si="5"/>
        <v>5</v>
      </c>
      <c r="AB21" s="16">
        <f t="shared" si="6"/>
        <v>0</v>
      </c>
      <c r="AC21" s="16">
        <f t="shared" si="7"/>
        <v>200000</v>
      </c>
      <c r="AD21" s="16">
        <f t="shared" si="8"/>
        <v>650000</v>
      </c>
    </row>
    <row r="22" spans="1:30" ht="81.599999999999994" x14ac:dyDescent="0.3">
      <c r="A22" s="5" t="s">
        <v>7</v>
      </c>
      <c r="B22" s="6" t="s">
        <v>70</v>
      </c>
      <c r="C22" s="7">
        <v>44105</v>
      </c>
      <c r="D22" s="5" t="s">
        <v>71</v>
      </c>
      <c r="E22" s="5" t="s">
        <v>72</v>
      </c>
      <c r="F22" s="5">
        <v>4428000115</v>
      </c>
      <c r="G22" s="5">
        <v>3801</v>
      </c>
      <c r="H22" s="1" t="s">
        <v>47</v>
      </c>
      <c r="I22" s="5">
        <v>10103000</v>
      </c>
      <c r="J22" s="2">
        <f t="shared" si="0"/>
        <v>5701.5</v>
      </c>
      <c r="K22" s="2">
        <f t="shared" si="1"/>
        <v>6575.73</v>
      </c>
      <c r="L22" s="8">
        <f t="shared" si="2"/>
        <v>8172.15</v>
      </c>
      <c r="M22" s="8">
        <v>2</v>
      </c>
      <c r="N22" s="8">
        <v>2</v>
      </c>
      <c r="O22" s="8">
        <v>6</v>
      </c>
      <c r="P22" s="9">
        <v>38.01</v>
      </c>
      <c r="Q22" s="8">
        <v>200000</v>
      </c>
      <c r="R22" s="8">
        <v>200000</v>
      </c>
      <c r="S22" s="8">
        <v>780000</v>
      </c>
      <c r="T22" s="8">
        <f t="shared" si="3"/>
        <v>15262</v>
      </c>
      <c r="U22" s="8">
        <v>8500</v>
      </c>
      <c r="V22" s="8">
        <v>1800000</v>
      </c>
      <c r="W22" s="8">
        <v>120000</v>
      </c>
      <c r="X22" s="8">
        <v>15000</v>
      </c>
      <c r="Y22" s="8">
        <v>0</v>
      </c>
      <c r="Z22" s="8">
        <f t="shared" si="4"/>
        <v>1</v>
      </c>
      <c r="AA22" s="8">
        <f t="shared" si="5"/>
        <v>4</v>
      </c>
      <c r="AB22" s="16">
        <f t="shared" si="6"/>
        <v>0</v>
      </c>
      <c r="AC22" s="16">
        <f t="shared" si="7"/>
        <v>100000</v>
      </c>
      <c r="AD22" s="16">
        <f t="shared" si="8"/>
        <v>520000</v>
      </c>
    </row>
    <row r="23" spans="1:30" ht="57.6" customHeight="1" x14ac:dyDescent="0.3">
      <c r="A23" s="5" t="s">
        <v>7</v>
      </c>
      <c r="B23" s="6" t="s">
        <v>73</v>
      </c>
      <c r="C23" s="7">
        <v>45000</v>
      </c>
      <c r="D23" s="5" t="s">
        <v>74</v>
      </c>
      <c r="E23" s="5" t="s">
        <v>75</v>
      </c>
      <c r="F23" s="5">
        <v>7730044444</v>
      </c>
      <c r="G23" s="5">
        <v>9504</v>
      </c>
      <c r="H23" s="1" t="s">
        <v>15</v>
      </c>
      <c r="I23" s="5">
        <v>10013000</v>
      </c>
      <c r="J23" s="2">
        <f t="shared" si="0"/>
        <v>14256</v>
      </c>
      <c r="K23" s="2">
        <f t="shared" si="1"/>
        <v>16441.919999999998</v>
      </c>
      <c r="L23" s="8">
        <f t="shared" si="2"/>
        <v>20433.599999999999</v>
      </c>
      <c r="M23" s="8">
        <v>3</v>
      </c>
      <c r="N23" s="8">
        <v>3</v>
      </c>
      <c r="O23" s="8">
        <v>7</v>
      </c>
      <c r="P23" s="9">
        <v>95.04</v>
      </c>
      <c r="Q23" s="8">
        <v>300000</v>
      </c>
      <c r="R23" s="8">
        <v>300000</v>
      </c>
      <c r="S23" s="8">
        <v>910000</v>
      </c>
      <c r="T23" s="8">
        <f t="shared" si="3"/>
        <v>38074</v>
      </c>
      <c r="U23" s="8">
        <v>8500</v>
      </c>
      <c r="V23" s="8">
        <v>1800000</v>
      </c>
      <c r="W23" s="8">
        <v>120000</v>
      </c>
      <c r="X23" s="8">
        <v>15000</v>
      </c>
      <c r="Y23" s="8">
        <v>0</v>
      </c>
      <c r="Z23" s="8">
        <f t="shared" si="4"/>
        <v>2</v>
      </c>
      <c r="AA23" s="8">
        <f t="shared" si="5"/>
        <v>5</v>
      </c>
      <c r="AB23" s="16">
        <f t="shared" si="6"/>
        <v>0</v>
      </c>
      <c r="AC23" s="16">
        <f t="shared" si="7"/>
        <v>200000</v>
      </c>
      <c r="AD23" s="16">
        <f t="shared" si="8"/>
        <v>650000</v>
      </c>
    </row>
    <row r="24" spans="1:30" ht="52.8" x14ac:dyDescent="0.3">
      <c r="A24" s="5" t="s">
        <v>7</v>
      </c>
      <c r="B24" s="6" t="s">
        <v>76</v>
      </c>
      <c r="C24" s="7">
        <v>45000</v>
      </c>
      <c r="D24" s="5" t="s">
        <v>77</v>
      </c>
      <c r="E24" s="5" t="s">
        <v>78</v>
      </c>
      <c r="F24" s="5">
        <v>5006285136</v>
      </c>
      <c r="G24" s="5">
        <v>8321</v>
      </c>
      <c r="H24" s="1" t="s">
        <v>15</v>
      </c>
      <c r="I24" s="5">
        <v>10013000</v>
      </c>
      <c r="J24" s="2">
        <f t="shared" si="0"/>
        <v>12481.5</v>
      </c>
      <c r="K24" s="2">
        <f t="shared" si="1"/>
        <v>14395.33</v>
      </c>
      <c r="L24" s="8">
        <f t="shared" si="2"/>
        <v>17890.149999999998</v>
      </c>
      <c r="M24" s="8">
        <v>3</v>
      </c>
      <c r="N24" s="8">
        <v>3</v>
      </c>
      <c r="O24" s="8">
        <v>7</v>
      </c>
      <c r="P24" s="9">
        <v>83.210000000000008</v>
      </c>
      <c r="Q24" s="8">
        <v>300000</v>
      </c>
      <c r="R24" s="8">
        <v>300000</v>
      </c>
      <c r="S24" s="8">
        <v>910000</v>
      </c>
      <c r="T24" s="8">
        <f t="shared" si="3"/>
        <v>33342</v>
      </c>
      <c r="U24" s="8">
        <v>8500</v>
      </c>
      <c r="V24" s="8">
        <v>1800000</v>
      </c>
      <c r="W24" s="8">
        <v>120000</v>
      </c>
      <c r="X24" s="8">
        <v>15000</v>
      </c>
      <c r="Y24" s="8">
        <v>0</v>
      </c>
      <c r="Z24" s="8">
        <f t="shared" si="4"/>
        <v>2</v>
      </c>
      <c r="AA24" s="8">
        <f t="shared" si="5"/>
        <v>5</v>
      </c>
      <c r="AB24" s="16">
        <f t="shared" si="6"/>
        <v>0</v>
      </c>
      <c r="AC24" s="16">
        <f t="shared" si="7"/>
        <v>200000</v>
      </c>
      <c r="AD24" s="16">
        <f t="shared" si="8"/>
        <v>650000</v>
      </c>
    </row>
    <row r="25" spans="1:30" ht="81.599999999999994" x14ac:dyDescent="0.3">
      <c r="A25" s="5" t="s">
        <v>7</v>
      </c>
      <c r="B25" s="6" t="s">
        <v>79</v>
      </c>
      <c r="C25" s="7">
        <v>44470</v>
      </c>
      <c r="D25" s="5" t="s">
        <v>80</v>
      </c>
      <c r="E25" s="5" t="s">
        <v>81</v>
      </c>
      <c r="F25" s="5">
        <v>7743003117</v>
      </c>
      <c r="G25" s="5">
        <v>12568</v>
      </c>
      <c r="H25" s="1" t="s">
        <v>47</v>
      </c>
      <c r="I25" s="5">
        <v>10014000</v>
      </c>
      <c r="J25" s="2">
        <f t="shared" si="0"/>
        <v>18852</v>
      </c>
      <c r="K25" s="2">
        <f t="shared" si="1"/>
        <v>21742.639999999999</v>
      </c>
      <c r="L25" s="8">
        <f t="shared" si="2"/>
        <v>27021.199999999997</v>
      </c>
      <c r="M25" s="8">
        <v>4</v>
      </c>
      <c r="N25" s="8">
        <v>4</v>
      </c>
      <c r="O25" s="8">
        <v>8</v>
      </c>
      <c r="P25" s="9">
        <v>125.68</v>
      </c>
      <c r="Q25" s="8">
        <v>400000</v>
      </c>
      <c r="R25" s="8">
        <v>400000</v>
      </c>
      <c r="S25" s="8">
        <v>1040000</v>
      </c>
      <c r="T25" s="8">
        <f t="shared" si="3"/>
        <v>50330</v>
      </c>
      <c r="U25" s="8">
        <v>8500</v>
      </c>
      <c r="V25" s="8">
        <v>1800000</v>
      </c>
      <c r="W25" s="8">
        <v>120000</v>
      </c>
      <c r="X25" s="8">
        <v>15000</v>
      </c>
      <c r="Y25" s="8">
        <v>0</v>
      </c>
      <c r="Z25" s="8">
        <f t="shared" si="4"/>
        <v>3</v>
      </c>
      <c r="AA25" s="8">
        <f t="shared" si="5"/>
        <v>6</v>
      </c>
      <c r="AB25" s="16">
        <f t="shared" si="6"/>
        <v>0</v>
      </c>
      <c r="AC25" s="16">
        <f t="shared" si="7"/>
        <v>300000</v>
      </c>
      <c r="AD25" s="16">
        <f t="shared" si="8"/>
        <v>780000</v>
      </c>
    </row>
    <row r="26" spans="1:30" ht="66" x14ac:dyDescent="0.3">
      <c r="A26" s="5" t="s">
        <v>7</v>
      </c>
      <c r="B26" s="6" t="s">
        <v>82</v>
      </c>
      <c r="C26" s="7">
        <v>45000</v>
      </c>
      <c r="D26" s="5" t="s">
        <v>83</v>
      </c>
      <c r="E26" s="5" t="s">
        <v>84</v>
      </c>
      <c r="F26" s="5">
        <v>5032249159</v>
      </c>
      <c r="G26" s="5">
        <v>5239</v>
      </c>
      <c r="H26" s="1" t="s">
        <v>15</v>
      </c>
      <c r="I26" s="5">
        <v>10013000</v>
      </c>
      <c r="J26" s="2">
        <f t="shared" si="0"/>
        <v>7858.5</v>
      </c>
      <c r="K26" s="2">
        <f t="shared" si="1"/>
        <v>9063.4699999999993</v>
      </c>
      <c r="L26" s="8">
        <f t="shared" si="2"/>
        <v>11263.85</v>
      </c>
      <c r="M26" s="8">
        <v>2</v>
      </c>
      <c r="N26" s="8">
        <v>2</v>
      </c>
      <c r="O26" s="8">
        <v>6</v>
      </c>
      <c r="P26" s="9">
        <v>52.39</v>
      </c>
      <c r="Q26" s="8">
        <v>200000</v>
      </c>
      <c r="R26" s="8">
        <v>200000</v>
      </c>
      <c r="S26" s="8">
        <v>780000</v>
      </c>
      <c r="T26" s="8">
        <f t="shared" si="3"/>
        <v>21014</v>
      </c>
      <c r="U26" s="8">
        <v>8500</v>
      </c>
      <c r="V26" s="8">
        <v>1800000</v>
      </c>
      <c r="W26" s="8">
        <v>120000</v>
      </c>
      <c r="X26" s="8">
        <v>15000</v>
      </c>
      <c r="Y26" s="8">
        <v>0</v>
      </c>
      <c r="Z26" s="8">
        <f t="shared" si="4"/>
        <v>1</v>
      </c>
      <c r="AA26" s="8">
        <f t="shared" si="5"/>
        <v>4</v>
      </c>
      <c r="AB26" s="16">
        <f t="shared" si="6"/>
        <v>0</v>
      </c>
      <c r="AC26" s="16">
        <f t="shared" si="7"/>
        <v>100000</v>
      </c>
      <c r="AD26" s="16">
        <f t="shared" si="8"/>
        <v>520000</v>
      </c>
    </row>
    <row r="27" spans="1:30" ht="102" x14ac:dyDescent="0.3">
      <c r="A27" s="5" t="s">
        <v>7</v>
      </c>
      <c r="B27" s="6" t="s">
        <v>85</v>
      </c>
      <c r="C27" s="7">
        <v>41927</v>
      </c>
      <c r="D27" s="5" t="s">
        <v>86</v>
      </c>
      <c r="E27" s="5" t="s">
        <v>87</v>
      </c>
      <c r="F27" s="5">
        <v>6027122374</v>
      </c>
      <c r="G27" s="5">
        <v>6034</v>
      </c>
      <c r="H27" s="1" t="s">
        <v>11</v>
      </c>
      <c r="I27" s="5">
        <v>10009000</v>
      </c>
      <c r="J27" s="2">
        <f t="shared" si="0"/>
        <v>9051</v>
      </c>
      <c r="K27" s="2">
        <f t="shared" si="1"/>
        <v>10438.82</v>
      </c>
      <c r="L27" s="8">
        <f t="shared" si="2"/>
        <v>12973.1</v>
      </c>
      <c r="M27" s="8">
        <v>2</v>
      </c>
      <c r="N27" s="8">
        <v>2</v>
      </c>
      <c r="O27" s="8">
        <v>6</v>
      </c>
      <c r="P27" s="9">
        <v>60.34</v>
      </c>
      <c r="Q27" s="8">
        <v>200000</v>
      </c>
      <c r="R27" s="8">
        <v>200000</v>
      </c>
      <c r="S27" s="8">
        <v>780000</v>
      </c>
      <c r="T27" s="8">
        <f t="shared" si="3"/>
        <v>24194</v>
      </c>
      <c r="U27" s="8">
        <v>8500</v>
      </c>
      <c r="V27" s="8">
        <v>1800000</v>
      </c>
      <c r="W27" s="8">
        <v>120000</v>
      </c>
      <c r="X27" s="8">
        <v>15000</v>
      </c>
      <c r="Y27" s="8">
        <v>0</v>
      </c>
      <c r="Z27" s="8">
        <f t="shared" si="4"/>
        <v>1</v>
      </c>
      <c r="AA27" s="8">
        <f t="shared" si="5"/>
        <v>4</v>
      </c>
      <c r="AB27" s="16">
        <f t="shared" si="6"/>
        <v>0</v>
      </c>
      <c r="AC27" s="16">
        <f t="shared" si="7"/>
        <v>100000</v>
      </c>
      <c r="AD27" s="16">
        <f t="shared" si="8"/>
        <v>520000</v>
      </c>
    </row>
    <row r="28" spans="1:30" ht="92.4" x14ac:dyDescent="0.3">
      <c r="A28" s="5" t="s">
        <v>7</v>
      </c>
      <c r="B28" s="6" t="s">
        <v>88</v>
      </c>
      <c r="C28" s="7">
        <v>45000</v>
      </c>
      <c r="D28" s="5" t="s">
        <v>89</v>
      </c>
      <c r="E28" s="5" t="s">
        <v>90</v>
      </c>
      <c r="F28" s="5">
        <v>5009062353</v>
      </c>
      <c r="G28" s="5">
        <v>7459</v>
      </c>
      <c r="H28" s="1" t="s">
        <v>91</v>
      </c>
      <c r="I28" s="5">
        <v>10013000</v>
      </c>
      <c r="J28" s="2">
        <f t="shared" si="0"/>
        <v>11188.5</v>
      </c>
      <c r="K28" s="2">
        <f t="shared" si="1"/>
        <v>12904.07</v>
      </c>
      <c r="L28" s="8">
        <f t="shared" si="2"/>
        <v>16036.849999999999</v>
      </c>
      <c r="M28" s="8">
        <v>3</v>
      </c>
      <c r="N28" s="8">
        <v>3</v>
      </c>
      <c r="O28" s="8">
        <v>7</v>
      </c>
      <c r="P28" s="9">
        <v>74.59</v>
      </c>
      <c r="Q28" s="8">
        <v>300000</v>
      </c>
      <c r="R28" s="8">
        <v>300000</v>
      </c>
      <c r="S28" s="8">
        <v>910000</v>
      </c>
      <c r="T28" s="8">
        <f t="shared" si="3"/>
        <v>29894</v>
      </c>
      <c r="U28" s="8">
        <v>8500</v>
      </c>
      <c r="V28" s="8">
        <v>1800000</v>
      </c>
      <c r="W28" s="8">
        <v>120000</v>
      </c>
      <c r="X28" s="8">
        <v>15000</v>
      </c>
      <c r="Y28" s="8">
        <v>0</v>
      </c>
      <c r="Z28" s="8">
        <f t="shared" si="4"/>
        <v>2</v>
      </c>
      <c r="AA28" s="8">
        <f t="shared" si="5"/>
        <v>5</v>
      </c>
      <c r="AB28" s="16">
        <f t="shared" si="6"/>
        <v>0</v>
      </c>
      <c r="AC28" s="16">
        <f t="shared" si="7"/>
        <v>200000</v>
      </c>
      <c r="AD28" s="16">
        <f t="shared" si="8"/>
        <v>650000</v>
      </c>
    </row>
    <row r="29" spans="1:30" ht="72" customHeight="1" x14ac:dyDescent="0.3">
      <c r="A29" s="5" t="s">
        <v>7</v>
      </c>
      <c r="B29" s="6" t="s">
        <v>92</v>
      </c>
      <c r="C29" s="7">
        <v>44470</v>
      </c>
      <c r="D29" s="5" t="s">
        <v>93</v>
      </c>
      <c r="E29" s="5" t="s">
        <v>94</v>
      </c>
      <c r="F29" s="5">
        <v>7703803558</v>
      </c>
      <c r="G29" s="5">
        <v>4100</v>
      </c>
      <c r="H29" s="1" t="s">
        <v>15</v>
      </c>
      <c r="I29" s="5">
        <v>10014000</v>
      </c>
      <c r="J29" s="2">
        <f t="shared" si="0"/>
        <v>6150</v>
      </c>
      <c r="K29" s="2">
        <f t="shared" si="1"/>
        <v>7093</v>
      </c>
      <c r="L29" s="8">
        <f t="shared" si="2"/>
        <v>8815</v>
      </c>
      <c r="M29" s="8">
        <v>2</v>
      </c>
      <c r="N29" s="8">
        <v>2</v>
      </c>
      <c r="O29" s="8">
        <v>6</v>
      </c>
      <c r="P29" s="9">
        <v>41</v>
      </c>
      <c r="Q29" s="8">
        <v>200000</v>
      </c>
      <c r="R29" s="8">
        <v>200000</v>
      </c>
      <c r="S29" s="8">
        <v>780000</v>
      </c>
      <c r="T29" s="8">
        <f t="shared" si="3"/>
        <v>16458</v>
      </c>
      <c r="U29" s="8">
        <v>8500</v>
      </c>
      <c r="V29" s="8">
        <v>1800000</v>
      </c>
      <c r="W29" s="8">
        <v>120000</v>
      </c>
      <c r="X29" s="8">
        <v>15000</v>
      </c>
      <c r="Y29" s="8">
        <v>0</v>
      </c>
      <c r="Z29" s="8">
        <f t="shared" si="4"/>
        <v>1</v>
      </c>
      <c r="AA29" s="8">
        <f t="shared" si="5"/>
        <v>4</v>
      </c>
      <c r="AB29" s="16">
        <f t="shared" si="6"/>
        <v>0</v>
      </c>
      <c r="AC29" s="16">
        <f t="shared" si="7"/>
        <v>100000</v>
      </c>
      <c r="AD29" s="16">
        <f t="shared" si="8"/>
        <v>520000</v>
      </c>
    </row>
    <row r="30" spans="1:30" ht="102" x14ac:dyDescent="0.3">
      <c r="A30" s="5" t="s">
        <v>7</v>
      </c>
      <c r="B30" s="6" t="s">
        <v>95</v>
      </c>
      <c r="C30" s="7">
        <v>44453</v>
      </c>
      <c r="D30" s="5" t="s">
        <v>96</v>
      </c>
      <c r="E30" s="5" t="s">
        <v>97</v>
      </c>
      <c r="F30" s="5">
        <v>7729412333</v>
      </c>
      <c r="G30" s="5">
        <v>6304</v>
      </c>
      <c r="H30" s="1" t="s">
        <v>11</v>
      </c>
      <c r="I30" s="5">
        <v>10009000</v>
      </c>
      <c r="J30" s="2">
        <f t="shared" si="0"/>
        <v>9456</v>
      </c>
      <c r="K30" s="2">
        <f t="shared" si="1"/>
        <v>10905.92</v>
      </c>
      <c r="L30" s="8">
        <f t="shared" si="2"/>
        <v>13553.599999999999</v>
      </c>
      <c r="M30" s="8">
        <v>2</v>
      </c>
      <c r="N30" s="8">
        <v>2</v>
      </c>
      <c r="O30" s="8">
        <v>6</v>
      </c>
      <c r="P30" s="9">
        <v>63.04</v>
      </c>
      <c r="Q30" s="8">
        <v>200000</v>
      </c>
      <c r="R30" s="8">
        <v>200000</v>
      </c>
      <c r="S30" s="8">
        <v>780000</v>
      </c>
      <c r="T30" s="8">
        <f t="shared" si="3"/>
        <v>25274</v>
      </c>
      <c r="U30" s="8">
        <v>8500</v>
      </c>
      <c r="V30" s="8">
        <v>1800000</v>
      </c>
      <c r="W30" s="8">
        <v>120000</v>
      </c>
      <c r="X30" s="8">
        <v>15000</v>
      </c>
      <c r="Y30" s="8">
        <v>0</v>
      </c>
      <c r="Z30" s="8">
        <f t="shared" si="4"/>
        <v>1</v>
      </c>
      <c r="AA30" s="8">
        <f t="shared" si="5"/>
        <v>4</v>
      </c>
      <c r="AB30" s="16">
        <f t="shared" si="6"/>
        <v>0</v>
      </c>
      <c r="AC30" s="16">
        <f t="shared" si="7"/>
        <v>100000</v>
      </c>
      <c r="AD30" s="16">
        <f t="shared" si="8"/>
        <v>520000</v>
      </c>
    </row>
    <row r="31" spans="1:30" ht="39.6" x14ac:dyDescent="0.3">
      <c r="A31" s="5" t="s">
        <v>7</v>
      </c>
      <c r="B31" s="6" t="s">
        <v>98</v>
      </c>
      <c r="C31" s="7">
        <v>45000</v>
      </c>
      <c r="D31" s="5" t="s">
        <v>99</v>
      </c>
      <c r="E31" s="5" t="s">
        <v>100</v>
      </c>
      <c r="F31" s="5">
        <v>7705152189</v>
      </c>
      <c r="G31" s="5">
        <v>5110</v>
      </c>
      <c r="H31" s="1" t="s">
        <v>101</v>
      </c>
      <c r="I31" s="5">
        <v>10013000</v>
      </c>
      <c r="J31" s="2">
        <f t="shared" si="0"/>
        <v>7665</v>
      </c>
      <c r="K31" s="2">
        <f t="shared" si="1"/>
        <v>8840.2999999999993</v>
      </c>
      <c r="L31" s="8">
        <f t="shared" si="2"/>
        <v>10986.5</v>
      </c>
      <c r="M31" s="8">
        <v>2</v>
      </c>
      <c r="N31" s="8">
        <v>2</v>
      </c>
      <c r="O31" s="8">
        <v>6</v>
      </c>
      <c r="P31" s="9">
        <v>51.1</v>
      </c>
      <c r="Q31" s="8">
        <v>200000</v>
      </c>
      <c r="R31" s="8">
        <v>200000</v>
      </c>
      <c r="S31" s="8">
        <v>780000</v>
      </c>
      <c r="T31" s="8">
        <f t="shared" si="3"/>
        <v>20498</v>
      </c>
      <c r="U31" s="8">
        <v>8500</v>
      </c>
      <c r="V31" s="8">
        <v>1800000</v>
      </c>
      <c r="W31" s="8">
        <v>120000</v>
      </c>
      <c r="X31" s="8">
        <v>15000</v>
      </c>
      <c r="Y31" s="8">
        <v>0</v>
      </c>
      <c r="Z31" s="8">
        <f t="shared" si="4"/>
        <v>1</v>
      </c>
      <c r="AA31" s="8">
        <f t="shared" si="5"/>
        <v>4</v>
      </c>
      <c r="AB31" s="16">
        <f t="shared" si="6"/>
        <v>0</v>
      </c>
      <c r="AC31" s="16">
        <f t="shared" si="7"/>
        <v>100000</v>
      </c>
      <c r="AD31" s="16">
        <f t="shared" si="8"/>
        <v>520000</v>
      </c>
    </row>
    <row r="32" spans="1:30" ht="66" x14ac:dyDescent="0.3">
      <c r="A32" s="5" t="s">
        <v>7</v>
      </c>
      <c r="B32" s="6" t="s">
        <v>102</v>
      </c>
      <c r="C32" s="7">
        <v>45000</v>
      </c>
      <c r="D32" s="5" t="s">
        <v>96</v>
      </c>
      <c r="E32" s="5" t="s">
        <v>103</v>
      </c>
      <c r="F32" s="5">
        <v>7729412333</v>
      </c>
      <c r="G32" s="5">
        <v>5850</v>
      </c>
      <c r="H32" s="1" t="s">
        <v>104</v>
      </c>
      <c r="I32" s="5">
        <v>10013000</v>
      </c>
      <c r="J32" s="2">
        <f t="shared" si="0"/>
        <v>8775</v>
      </c>
      <c r="K32" s="2">
        <f t="shared" si="1"/>
        <v>10120.5</v>
      </c>
      <c r="L32" s="8">
        <f t="shared" si="2"/>
        <v>12577.5</v>
      </c>
      <c r="M32" s="8">
        <v>2</v>
      </c>
      <c r="N32" s="8">
        <v>2</v>
      </c>
      <c r="O32" s="8">
        <v>6</v>
      </c>
      <c r="P32" s="9">
        <v>58.5</v>
      </c>
      <c r="Q32" s="8">
        <v>200000</v>
      </c>
      <c r="R32" s="8">
        <v>200000</v>
      </c>
      <c r="S32" s="8">
        <v>780000</v>
      </c>
      <c r="T32" s="8">
        <f t="shared" si="3"/>
        <v>23458</v>
      </c>
      <c r="U32" s="8">
        <v>8500</v>
      </c>
      <c r="V32" s="8">
        <v>1800000</v>
      </c>
      <c r="W32" s="8">
        <v>120000</v>
      </c>
      <c r="X32" s="8">
        <v>15000</v>
      </c>
      <c r="Y32" s="8">
        <v>0</v>
      </c>
      <c r="Z32" s="8">
        <f t="shared" si="4"/>
        <v>1</v>
      </c>
      <c r="AA32" s="8">
        <f t="shared" si="5"/>
        <v>4</v>
      </c>
      <c r="AB32" s="16">
        <f t="shared" si="6"/>
        <v>0</v>
      </c>
      <c r="AC32" s="16">
        <f t="shared" si="7"/>
        <v>100000</v>
      </c>
      <c r="AD32" s="16">
        <f t="shared" si="8"/>
        <v>520000</v>
      </c>
    </row>
    <row r="33" spans="1:30" ht="39.6" x14ac:dyDescent="0.3">
      <c r="A33" s="5" t="s">
        <v>7</v>
      </c>
      <c r="B33" s="6" t="s">
        <v>105</v>
      </c>
      <c r="C33" s="7">
        <v>44616</v>
      </c>
      <c r="D33" s="5" t="s">
        <v>106</v>
      </c>
      <c r="E33" s="5" t="s">
        <v>107</v>
      </c>
      <c r="F33" s="5">
        <v>7715337887</v>
      </c>
      <c r="G33" s="5">
        <v>6100</v>
      </c>
      <c r="H33" s="1" t="s">
        <v>15</v>
      </c>
      <c r="I33" s="5">
        <v>10013000</v>
      </c>
      <c r="J33" s="2">
        <f t="shared" si="0"/>
        <v>9150</v>
      </c>
      <c r="K33" s="2">
        <f t="shared" si="1"/>
        <v>10553</v>
      </c>
      <c r="L33" s="8">
        <f t="shared" si="2"/>
        <v>13115</v>
      </c>
      <c r="M33" s="8">
        <v>2</v>
      </c>
      <c r="N33" s="8">
        <v>2</v>
      </c>
      <c r="O33" s="8">
        <v>6</v>
      </c>
      <c r="P33" s="9">
        <v>61</v>
      </c>
      <c r="Q33" s="8">
        <v>200000</v>
      </c>
      <c r="R33" s="8">
        <v>200000</v>
      </c>
      <c r="S33" s="8">
        <v>780000</v>
      </c>
      <c r="T33" s="8">
        <f t="shared" si="3"/>
        <v>24458</v>
      </c>
      <c r="U33" s="8">
        <v>8500</v>
      </c>
      <c r="V33" s="8">
        <v>1800000</v>
      </c>
      <c r="W33" s="8">
        <v>120000</v>
      </c>
      <c r="X33" s="8">
        <v>15000</v>
      </c>
      <c r="Y33" s="8">
        <v>0</v>
      </c>
      <c r="Z33" s="8">
        <f t="shared" si="4"/>
        <v>1</v>
      </c>
      <c r="AA33" s="8">
        <f t="shared" si="5"/>
        <v>4</v>
      </c>
      <c r="AB33" s="16">
        <f t="shared" si="6"/>
        <v>0</v>
      </c>
      <c r="AC33" s="16">
        <f t="shared" si="7"/>
        <v>100000</v>
      </c>
      <c r="AD33" s="16">
        <f t="shared" si="8"/>
        <v>520000</v>
      </c>
    </row>
    <row r="34" spans="1:30" ht="52.8" x14ac:dyDescent="0.3">
      <c r="A34" s="5" t="s">
        <v>7</v>
      </c>
      <c r="B34" s="6" t="s">
        <v>108</v>
      </c>
      <c r="C34" s="7">
        <v>45000</v>
      </c>
      <c r="D34" s="5" t="s">
        <v>109</v>
      </c>
      <c r="E34" s="5" t="s">
        <v>110</v>
      </c>
      <c r="F34" s="5">
        <v>5017073310</v>
      </c>
      <c r="G34" s="5">
        <v>3901</v>
      </c>
      <c r="H34" s="1" t="s">
        <v>15</v>
      </c>
      <c r="I34" s="5">
        <v>10013000</v>
      </c>
      <c r="J34" s="2">
        <f t="shared" si="0"/>
        <v>5851.5</v>
      </c>
      <c r="K34" s="2">
        <f t="shared" si="1"/>
        <v>6748.73</v>
      </c>
      <c r="L34" s="8">
        <f t="shared" si="2"/>
        <v>8387.15</v>
      </c>
      <c r="M34" s="8">
        <v>2</v>
      </c>
      <c r="N34" s="8">
        <v>2</v>
      </c>
      <c r="O34" s="8">
        <v>6</v>
      </c>
      <c r="P34" s="9">
        <v>39.01</v>
      </c>
      <c r="Q34" s="8">
        <v>200000</v>
      </c>
      <c r="R34" s="8">
        <v>200000</v>
      </c>
      <c r="S34" s="8">
        <v>780000</v>
      </c>
      <c r="T34" s="8">
        <f t="shared" si="3"/>
        <v>15662</v>
      </c>
      <c r="U34" s="8">
        <v>8500</v>
      </c>
      <c r="V34" s="8">
        <v>1800000</v>
      </c>
      <c r="W34" s="8">
        <v>120000</v>
      </c>
      <c r="X34" s="8">
        <v>15000</v>
      </c>
      <c r="Y34" s="8">
        <v>0</v>
      </c>
      <c r="Z34" s="8">
        <f t="shared" si="4"/>
        <v>1</v>
      </c>
      <c r="AA34" s="8">
        <f t="shared" si="5"/>
        <v>4</v>
      </c>
      <c r="AB34" s="16">
        <f t="shared" si="6"/>
        <v>0</v>
      </c>
      <c r="AC34" s="16">
        <f t="shared" si="7"/>
        <v>100000</v>
      </c>
      <c r="AD34" s="16">
        <f t="shared" si="8"/>
        <v>520000</v>
      </c>
    </row>
    <row r="35" spans="1:30" ht="57.6" customHeight="1" x14ac:dyDescent="0.3">
      <c r="A35" s="5" t="s">
        <v>7</v>
      </c>
      <c r="B35" s="6" t="s">
        <v>111</v>
      </c>
      <c r="C35" s="7">
        <v>41121</v>
      </c>
      <c r="D35" s="5" t="s">
        <v>112</v>
      </c>
      <c r="E35" s="5" t="s">
        <v>113</v>
      </c>
      <c r="F35" s="5">
        <v>7731566179</v>
      </c>
      <c r="G35" s="5">
        <v>9600</v>
      </c>
      <c r="H35" s="1" t="s">
        <v>15</v>
      </c>
      <c r="I35" s="5">
        <v>10013000</v>
      </c>
      <c r="J35" s="2">
        <f t="shared" si="0"/>
        <v>14400</v>
      </c>
      <c r="K35" s="2">
        <f t="shared" si="1"/>
        <v>16608</v>
      </c>
      <c r="L35" s="8">
        <f t="shared" si="2"/>
        <v>20640</v>
      </c>
      <c r="M35" s="8">
        <v>3</v>
      </c>
      <c r="N35" s="8">
        <v>3</v>
      </c>
      <c r="O35" s="8">
        <v>7</v>
      </c>
      <c r="P35" s="9">
        <v>96</v>
      </c>
      <c r="Q35" s="8">
        <v>300000</v>
      </c>
      <c r="R35" s="8">
        <v>300000</v>
      </c>
      <c r="S35" s="8">
        <v>910000</v>
      </c>
      <c r="T35" s="8">
        <f t="shared" si="3"/>
        <v>38458</v>
      </c>
      <c r="U35" s="8">
        <v>8500</v>
      </c>
      <c r="V35" s="8">
        <v>1800000</v>
      </c>
      <c r="W35" s="8">
        <v>120000</v>
      </c>
      <c r="X35" s="8">
        <v>15000</v>
      </c>
      <c r="Y35" s="8">
        <v>0</v>
      </c>
      <c r="Z35" s="8">
        <f t="shared" si="4"/>
        <v>2</v>
      </c>
      <c r="AA35" s="8">
        <f t="shared" si="5"/>
        <v>5</v>
      </c>
      <c r="AB35" s="16">
        <f t="shared" si="6"/>
        <v>0</v>
      </c>
      <c r="AC35" s="16">
        <f t="shared" si="7"/>
        <v>200000</v>
      </c>
      <c r="AD35" s="16">
        <f t="shared" si="8"/>
        <v>650000</v>
      </c>
    </row>
    <row r="36" spans="1:30" ht="52.8" x14ac:dyDescent="0.3">
      <c r="A36" s="5" t="s">
        <v>7</v>
      </c>
      <c r="B36" s="6" t="s">
        <v>114</v>
      </c>
      <c r="C36" s="7">
        <v>45000</v>
      </c>
      <c r="D36" s="5" t="s">
        <v>311</v>
      </c>
      <c r="E36" s="5" t="s">
        <v>115</v>
      </c>
      <c r="F36" s="5">
        <v>7724457958</v>
      </c>
      <c r="G36" s="5">
        <v>7403</v>
      </c>
      <c r="H36" s="1" t="s">
        <v>15</v>
      </c>
      <c r="I36" s="5">
        <v>10013000</v>
      </c>
      <c r="J36" s="2">
        <f t="shared" si="0"/>
        <v>11104.5</v>
      </c>
      <c r="K36" s="2">
        <f t="shared" si="1"/>
        <v>12807.19</v>
      </c>
      <c r="L36" s="8">
        <f t="shared" si="2"/>
        <v>15916.449999999999</v>
      </c>
      <c r="M36" s="8">
        <v>3</v>
      </c>
      <c r="N36" s="8">
        <v>3</v>
      </c>
      <c r="O36" s="8">
        <v>7</v>
      </c>
      <c r="P36" s="9">
        <v>74.03</v>
      </c>
      <c r="Q36" s="8">
        <v>300000</v>
      </c>
      <c r="R36" s="8">
        <v>300000</v>
      </c>
      <c r="S36" s="8">
        <v>910000</v>
      </c>
      <c r="T36" s="8">
        <f t="shared" si="3"/>
        <v>29670</v>
      </c>
      <c r="U36" s="8">
        <v>8500</v>
      </c>
      <c r="V36" s="8">
        <v>1800000</v>
      </c>
      <c r="W36" s="8">
        <v>120000</v>
      </c>
      <c r="X36" s="8">
        <v>15000</v>
      </c>
      <c r="Y36" s="8">
        <v>0</v>
      </c>
      <c r="Z36" s="8">
        <f t="shared" si="4"/>
        <v>2</v>
      </c>
      <c r="AA36" s="8">
        <f t="shared" si="5"/>
        <v>5</v>
      </c>
      <c r="AB36" s="16">
        <f t="shared" si="6"/>
        <v>0</v>
      </c>
      <c r="AC36" s="16">
        <f t="shared" si="7"/>
        <v>200000</v>
      </c>
      <c r="AD36" s="16">
        <f t="shared" si="8"/>
        <v>650000</v>
      </c>
    </row>
    <row r="37" spans="1:30" ht="66" x14ac:dyDescent="0.3">
      <c r="A37" s="5" t="s">
        <v>7</v>
      </c>
      <c r="B37" s="6" t="s">
        <v>116</v>
      </c>
      <c r="C37" s="7">
        <v>45000</v>
      </c>
      <c r="D37" s="5" t="s">
        <v>117</v>
      </c>
      <c r="E37" s="5" t="s">
        <v>118</v>
      </c>
      <c r="F37" s="5">
        <v>5074043311</v>
      </c>
      <c r="G37" s="5">
        <v>13605</v>
      </c>
      <c r="H37" s="1" t="s">
        <v>34</v>
      </c>
      <c r="I37" s="5">
        <v>10013000</v>
      </c>
      <c r="J37" s="2">
        <f t="shared" si="0"/>
        <v>20407.5</v>
      </c>
      <c r="K37" s="2">
        <f t="shared" si="1"/>
        <v>23536.65</v>
      </c>
      <c r="L37" s="8">
        <f t="shared" si="2"/>
        <v>29250.75</v>
      </c>
      <c r="M37" s="8">
        <v>4</v>
      </c>
      <c r="N37" s="8">
        <v>4</v>
      </c>
      <c r="O37" s="8">
        <v>8</v>
      </c>
      <c r="P37" s="9">
        <v>136.05000000000001</v>
      </c>
      <c r="Q37" s="8">
        <v>400000</v>
      </c>
      <c r="R37" s="8">
        <v>400000</v>
      </c>
      <c r="S37" s="8">
        <v>1040000</v>
      </c>
      <c r="T37" s="8">
        <f t="shared" si="3"/>
        <v>54478.000000000007</v>
      </c>
      <c r="U37" s="8">
        <v>8500</v>
      </c>
      <c r="V37" s="8">
        <v>1800000</v>
      </c>
      <c r="W37" s="8">
        <v>120000</v>
      </c>
      <c r="X37" s="8">
        <v>15000</v>
      </c>
      <c r="Y37" s="8">
        <v>0</v>
      </c>
      <c r="Z37" s="8">
        <f t="shared" si="4"/>
        <v>3</v>
      </c>
      <c r="AA37" s="8">
        <f t="shared" si="5"/>
        <v>6</v>
      </c>
      <c r="AB37" s="16">
        <f t="shared" si="6"/>
        <v>0</v>
      </c>
      <c r="AC37" s="16">
        <f t="shared" si="7"/>
        <v>300000</v>
      </c>
      <c r="AD37" s="16">
        <f t="shared" si="8"/>
        <v>780000</v>
      </c>
    </row>
    <row r="38" spans="1:30" ht="52.8" x14ac:dyDescent="0.3">
      <c r="A38" s="5" t="s">
        <v>7</v>
      </c>
      <c r="B38" s="6" t="s">
        <v>119</v>
      </c>
      <c r="C38" s="7">
        <v>45000</v>
      </c>
      <c r="D38" s="5" t="s">
        <v>120</v>
      </c>
      <c r="E38" s="5" t="s">
        <v>121</v>
      </c>
      <c r="F38" s="5">
        <v>7731197997</v>
      </c>
      <c r="G38" s="5">
        <v>5010</v>
      </c>
      <c r="H38" s="1" t="s">
        <v>15</v>
      </c>
      <c r="I38" s="5">
        <v>10013000</v>
      </c>
      <c r="J38" s="2">
        <f t="shared" si="0"/>
        <v>7515</v>
      </c>
      <c r="K38" s="2">
        <f t="shared" si="1"/>
        <v>8667.2999999999993</v>
      </c>
      <c r="L38" s="8">
        <f t="shared" si="2"/>
        <v>10771.5</v>
      </c>
      <c r="M38" s="8">
        <v>2</v>
      </c>
      <c r="N38" s="8">
        <v>2</v>
      </c>
      <c r="O38" s="8">
        <v>6</v>
      </c>
      <c r="P38" s="9">
        <v>50.1</v>
      </c>
      <c r="Q38" s="8">
        <v>200000</v>
      </c>
      <c r="R38" s="8">
        <v>200000</v>
      </c>
      <c r="S38" s="8">
        <v>780000</v>
      </c>
      <c r="T38" s="8">
        <f t="shared" si="3"/>
        <v>20098</v>
      </c>
      <c r="U38" s="8">
        <v>8500</v>
      </c>
      <c r="V38" s="8">
        <v>1800000</v>
      </c>
      <c r="W38" s="8">
        <v>120000</v>
      </c>
      <c r="X38" s="8">
        <v>15000</v>
      </c>
      <c r="Y38" s="8">
        <v>0</v>
      </c>
      <c r="Z38" s="8">
        <f t="shared" si="4"/>
        <v>1</v>
      </c>
      <c r="AA38" s="8">
        <f t="shared" si="5"/>
        <v>4</v>
      </c>
      <c r="AB38" s="16">
        <f t="shared" si="6"/>
        <v>0</v>
      </c>
      <c r="AC38" s="16">
        <f t="shared" si="7"/>
        <v>100000</v>
      </c>
      <c r="AD38" s="16">
        <f t="shared" si="8"/>
        <v>520000</v>
      </c>
    </row>
    <row r="39" spans="1:30" ht="39.6" x14ac:dyDescent="0.3">
      <c r="A39" s="5" t="s">
        <v>7</v>
      </c>
      <c r="B39" s="6" t="s">
        <v>122</v>
      </c>
      <c r="C39" s="7">
        <v>45000</v>
      </c>
      <c r="D39" s="5" t="s">
        <v>123</v>
      </c>
      <c r="E39" s="5" t="s">
        <v>124</v>
      </c>
      <c r="F39" s="5">
        <v>7721733173</v>
      </c>
      <c r="G39" s="5">
        <v>6030</v>
      </c>
      <c r="H39" s="1" t="s">
        <v>15</v>
      </c>
      <c r="I39" s="5">
        <v>10013000</v>
      </c>
      <c r="J39" s="2">
        <f t="shared" si="0"/>
        <v>9045</v>
      </c>
      <c r="K39" s="2">
        <f t="shared" si="1"/>
        <v>10431.9</v>
      </c>
      <c r="L39" s="8">
        <f t="shared" si="2"/>
        <v>12964.5</v>
      </c>
      <c r="M39" s="8">
        <v>2</v>
      </c>
      <c r="N39" s="8">
        <v>2</v>
      </c>
      <c r="O39" s="8">
        <v>6</v>
      </c>
      <c r="P39" s="9">
        <v>60.300000000000004</v>
      </c>
      <c r="Q39" s="8">
        <v>200000</v>
      </c>
      <c r="R39" s="8">
        <v>200000</v>
      </c>
      <c r="S39" s="8">
        <v>780000</v>
      </c>
      <c r="T39" s="8">
        <f t="shared" si="3"/>
        <v>24178</v>
      </c>
      <c r="U39" s="8">
        <v>8500</v>
      </c>
      <c r="V39" s="8">
        <v>1800000</v>
      </c>
      <c r="W39" s="8">
        <v>120000</v>
      </c>
      <c r="X39" s="8">
        <v>15000</v>
      </c>
      <c r="Y39" s="8">
        <v>0</v>
      </c>
      <c r="Z39" s="8">
        <f t="shared" si="4"/>
        <v>1</v>
      </c>
      <c r="AA39" s="8">
        <f t="shared" si="5"/>
        <v>4</v>
      </c>
      <c r="AB39" s="16">
        <f t="shared" si="6"/>
        <v>0</v>
      </c>
      <c r="AC39" s="16">
        <f t="shared" si="7"/>
        <v>100000</v>
      </c>
      <c r="AD39" s="16">
        <f t="shared" si="8"/>
        <v>520000</v>
      </c>
    </row>
    <row r="40" spans="1:30" ht="52.8" x14ac:dyDescent="0.3">
      <c r="A40" s="5" t="s">
        <v>7</v>
      </c>
      <c r="B40" s="6" t="s">
        <v>125</v>
      </c>
      <c r="C40" s="7">
        <v>45000</v>
      </c>
      <c r="D40" s="5" t="s">
        <v>126</v>
      </c>
      <c r="E40" s="5" t="s">
        <v>127</v>
      </c>
      <c r="F40" s="5">
        <v>5032020168</v>
      </c>
      <c r="G40" s="5">
        <v>6904</v>
      </c>
      <c r="H40" s="1" t="s">
        <v>15</v>
      </c>
      <c r="I40" s="5">
        <v>10013000</v>
      </c>
      <c r="J40" s="2">
        <f t="shared" si="0"/>
        <v>10356</v>
      </c>
      <c r="K40" s="2">
        <f t="shared" si="1"/>
        <v>11943.92</v>
      </c>
      <c r="L40" s="8">
        <f t="shared" si="2"/>
        <v>14843.599999999999</v>
      </c>
      <c r="M40" s="8">
        <v>3</v>
      </c>
      <c r="N40" s="8">
        <v>3</v>
      </c>
      <c r="O40" s="8">
        <v>7</v>
      </c>
      <c r="P40" s="9">
        <v>69.040000000000006</v>
      </c>
      <c r="Q40" s="8">
        <v>300000</v>
      </c>
      <c r="R40" s="8">
        <v>300000</v>
      </c>
      <c r="S40" s="8">
        <v>910000</v>
      </c>
      <c r="T40" s="8">
        <f t="shared" si="3"/>
        <v>27674.000000000004</v>
      </c>
      <c r="U40" s="8">
        <v>8500</v>
      </c>
      <c r="V40" s="8">
        <v>1800000</v>
      </c>
      <c r="W40" s="8">
        <v>120000</v>
      </c>
      <c r="X40" s="8">
        <v>15000</v>
      </c>
      <c r="Y40" s="8">
        <v>0</v>
      </c>
      <c r="Z40" s="8">
        <f t="shared" si="4"/>
        <v>2</v>
      </c>
      <c r="AA40" s="8">
        <f t="shared" si="5"/>
        <v>5</v>
      </c>
      <c r="AB40" s="16">
        <f t="shared" si="6"/>
        <v>0</v>
      </c>
      <c r="AC40" s="16">
        <f t="shared" si="7"/>
        <v>200000</v>
      </c>
      <c r="AD40" s="16">
        <f t="shared" si="8"/>
        <v>650000</v>
      </c>
    </row>
    <row r="41" spans="1:30" ht="52.8" x14ac:dyDescent="0.3">
      <c r="A41" s="5" t="s">
        <v>7</v>
      </c>
      <c r="B41" s="6" t="s">
        <v>128</v>
      </c>
      <c r="C41" s="7">
        <v>42917</v>
      </c>
      <c r="D41" s="5" t="s">
        <v>129</v>
      </c>
      <c r="E41" s="5" t="s">
        <v>130</v>
      </c>
      <c r="F41" s="5">
        <v>5024051564</v>
      </c>
      <c r="G41" s="5">
        <v>3700</v>
      </c>
      <c r="H41" s="1" t="s">
        <v>15</v>
      </c>
      <c r="I41" s="5">
        <v>10013000</v>
      </c>
      <c r="J41" s="2">
        <f t="shared" si="0"/>
        <v>5550</v>
      </c>
      <c r="K41" s="2">
        <f t="shared" si="1"/>
        <v>6401</v>
      </c>
      <c r="L41" s="8">
        <f t="shared" si="2"/>
        <v>7955</v>
      </c>
      <c r="M41" s="8">
        <v>2</v>
      </c>
      <c r="N41" s="8">
        <v>2</v>
      </c>
      <c r="O41" s="8">
        <v>6</v>
      </c>
      <c r="P41" s="9">
        <v>37</v>
      </c>
      <c r="Q41" s="8">
        <v>200000</v>
      </c>
      <c r="R41" s="8">
        <v>200000</v>
      </c>
      <c r="S41" s="8">
        <v>780000</v>
      </c>
      <c r="T41" s="8">
        <f t="shared" si="3"/>
        <v>14858</v>
      </c>
      <c r="U41" s="8">
        <v>8500</v>
      </c>
      <c r="V41" s="8">
        <v>1800000</v>
      </c>
      <c r="W41" s="8">
        <v>120000</v>
      </c>
      <c r="X41" s="8">
        <v>15000</v>
      </c>
      <c r="Y41" s="8">
        <v>0</v>
      </c>
      <c r="Z41" s="8">
        <f t="shared" si="4"/>
        <v>1</v>
      </c>
      <c r="AA41" s="8">
        <f t="shared" si="5"/>
        <v>4</v>
      </c>
      <c r="AB41" s="16">
        <f t="shared" si="6"/>
        <v>0</v>
      </c>
      <c r="AC41" s="16">
        <f t="shared" si="7"/>
        <v>100000</v>
      </c>
      <c r="AD41" s="16">
        <f t="shared" si="8"/>
        <v>520000</v>
      </c>
    </row>
    <row r="42" spans="1:30" ht="52.8" x14ac:dyDescent="0.3">
      <c r="A42" s="5" t="s">
        <v>7</v>
      </c>
      <c r="B42" s="6" t="s">
        <v>131</v>
      </c>
      <c r="C42" s="7">
        <v>45000</v>
      </c>
      <c r="D42" s="5" t="s">
        <v>132</v>
      </c>
      <c r="E42" s="5" t="s">
        <v>133</v>
      </c>
      <c r="F42" s="5">
        <v>5009062353</v>
      </c>
      <c r="G42" s="5">
        <v>5100</v>
      </c>
      <c r="H42" s="1" t="s">
        <v>15</v>
      </c>
      <c r="I42" s="5">
        <v>10013000</v>
      </c>
      <c r="J42" s="2">
        <f t="shared" si="0"/>
        <v>7650</v>
      </c>
      <c r="K42" s="2">
        <f t="shared" si="1"/>
        <v>8823</v>
      </c>
      <c r="L42" s="8">
        <f t="shared" si="2"/>
        <v>10965</v>
      </c>
      <c r="M42" s="8">
        <v>2</v>
      </c>
      <c r="N42" s="8">
        <v>2</v>
      </c>
      <c r="O42" s="8">
        <v>6</v>
      </c>
      <c r="P42" s="9">
        <v>51</v>
      </c>
      <c r="Q42" s="8">
        <v>200000</v>
      </c>
      <c r="R42" s="8">
        <v>200000</v>
      </c>
      <c r="S42" s="8">
        <v>780000</v>
      </c>
      <c r="T42" s="8">
        <f t="shared" si="3"/>
        <v>20458</v>
      </c>
      <c r="U42" s="8">
        <v>8500</v>
      </c>
      <c r="V42" s="8">
        <v>1800000</v>
      </c>
      <c r="W42" s="8">
        <v>120000</v>
      </c>
      <c r="X42" s="8">
        <v>15000</v>
      </c>
      <c r="Y42" s="8">
        <v>0</v>
      </c>
      <c r="Z42" s="8">
        <f t="shared" si="4"/>
        <v>1</v>
      </c>
      <c r="AA42" s="8">
        <f t="shared" si="5"/>
        <v>4</v>
      </c>
      <c r="AB42" s="16">
        <f t="shared" si="6"/>
        <v>0</v>
      </c>
      <c r="AC42" s="16">
        <f t="shared" si="7"/>
        <v>100000</v>
      </c>
      <c r="AD42" s="16">
        <f t="shared" si="8"/>
        <v>520000</v>
      </c>
    </row>
    <row r="43" spans="1:30" ht="39.6" x14ac:dyDescent="0.3">
      <c r="A43" s="5" t="s">
        <v>7</v>
      </c>
      <c r="B43" s="6" t="s">
        <v>134</v>
      </c>
      <c r="C43" s="7">
        <v>45000</v>
      </c>
      <c r="D43" s="5" t="s">
        <v>135</v>
      </c>
      <c r="E43" s="5" t="s">
        <v>136</v>
      </c>
      <c r="F43" s="5">
        <v>5017036276</v>
      </c>
      <c r="G43" s="5">
        <v>3800</v>
      </c>
      <c r="H43" s="1" t="s">
        <v>15</v>
      </c>
      <c r="I43" s="5">
        <v>10013000</v>
      </c>
      <c r="J43" s="2">
        <f t="shared" si="0"/>
        <v>5700</v>
      </c>
      <c r="K43" s="2">
        <f t="shared" si="1"/>
        <v>6574</v>
      </c>
      <c r="L43" s="8">
        <f t="shared" si="2"/>
        <v>8170</v>
      </c>
      <c r="M43" s="8">
        <v>2</v>
      </c>
      <c r="N43" s="8">
        <v>2</v>
      </c>
      <c r="O43" s="8">
        <v>6</v>
      </c>
      <c r="P43" s="9">
        <v>38</v>
      </c>
      <c r="Q43" s="8">
        <v>200000</v>
      </c>
      <c r="R43" s="8">
        <v>200000</v>
      </c>
      <c r="S43" s="8">
        <v>780000</v>
      </c>
      <c r="T43" s="8">
        <f t="shared" si="3"/>
        <v>15258</v>
      </c>
      <c r="U43" s="8">
        <v>8500</v>
      </c>
      <c r="V43" s="8">
        <v>1800000</v>
      </c>
      <c r="W43" s="8">
        <v>120000</v>
      </c>
      <c r="X43" s="8">
        <v>15000</v>
      </c>
      <c r="Y43" s="8">
        <v>0</v>
      </c>
      <c r="Z43" s="8">
        <f t="shared" si="4"/>
        <v>1</v>
      </c>
      <c r="AA43" s="8">
        <f t="shared" si="5"/>
        <v>4</v>
      </c>
      <c r="AB43" s="16">
        <f t="shared" si="6"/>
        <v>0</v>
      </c>
      <c r="AC43" s="16">
        <f t="shared" si="7"/>
        <v>100000</v>
      </c>
      <c r="AD43" s="16">
        <f t="shared" si="8"/>
        <v>520000</v>
      </c>
    </row>
    <row r="44" spans="1:30" ht="102" x14ac:dyDescent="0.3">
      <c r="A44" s="5" t="s">
        <v>7</v>
      </c>
      <c r="B44" s="6" t="s">
        <v>137</v>
      </c>
      <c r="C44" s="7">
        <v>42860</v>
      </c>
      <c r="D44" s="5" t="s">
        <v>138</v>
      </c>
      <c r="E44" s="5" t="s">
        <v>139</v>
      </c>
      <c r="F44" s="5">
        <v>7802775245</v>
      </c>
      <c r="G44" s="5">
        <v>9590</v>
      </c>
      <c r="H44" s="1" t="s">
        <v>11</v>
      </c>
      <c r="I44" s="5">
        <v>10009000</v>
      </c>
      <c r="J44" s="2">
        <f t="shared" si="0"/>
        <v>14385</v>
      </c>
      <c r="K44" s="2">
        <f t="shared" si="1"/>
        <v>16590.7</v>
      </c>
      <c r="L44" s="8">
        <f t="shared" si="2"/>
        <v>20618.5</v>
      </c>
      <c r="M44" s="8">
        <v>3</v>
      </c>
      <c r="N44" s="8">
        <v>3</v>
      </c>
      <c r="O44" s="8">
        <v>7</v>
      </c>
      <c r="P44" s="9">
        <v>95.9</v>
      </c>
      <c r="Q44" s="8">
        <v>300000</v>
      </c>
      <c r="R44" s="8">
        <v>300000</v>
      </c>
      <c r="S44" s="8">
        <v>910000</v>
      </c>
      <c r="T44" s="8">
        <f t="shared" si="3"/>
        <v>38418</v>
      </c>
      <c r="U44" s="8">
        <v>8500</v>
      </c>
      <c r="V44" s="8">
        <v>1800000</v>
      </c>
      <c r="W44" s="8">
        <v>120000</v>
      </c>
      <c r="X44" s="8">
        <v>15000</v>
      </c>
      <c r="Y44" s="8">
        <v>0</v>
      </c>
      <c r="Z44" s="8">
        <f t="shared" si="4"/>
        <v>2</v>
      </c>
      <c r="AA44" s="8">
        <f t="shared" si="5"/>
        <v>5</v>
      </c>
      <c r="AB44" s="16">
        <f t="shared" si="6"/>
        <v>0</v>
      </c>
      <c r="AC44" s="16">
        <f t="shared" si="7"/>
        <v>200000</v>
      </c>
      <c r="AD44" s="16">
        <f t="shared" si="8"/>
        <v>650000</v>
      </c>
    </row>
    <row r="45" spans="1:30" ht="39.6" x14ac:dyDescent="0.3">
      <c r="A45" s="5" t="s">
        <v>7</v>
      </c>
      <c r="B45" s="6" t="s">
        <v>140</v>
      </c>
      <c r="C45" s="7">
        <v>44789</v>
      </c>
      <c r="D45" s="5" t="s">
        <v>141</v>
      </c>
      <c r="E45" s="5" t="s">
        <v>142</v>
      </c>
      <c r="F45" s="5">
        <v>4704041000</v>
      </c>
      <c r="G45" s="5">
        <v>8460</v>
      </c>
      <c r="H45" s="1" t="s">
        <v>15</v>
      </c>
      <c r="I45" s="5">
        <v>10206000</v>
      </c>
      <c r="J45" s="2">
        <f t="shared" si="0"/>
        <v>12690</v>
      </c>
      <c r="K45" s="2">
        <f t="shared" si="1"/>
        <v>14635.8</v>
      </c>
      <c r="L45" s="8">
        <f t="shared" si="2"/>
        <v>18189</v>
      </c>
      <c r="M45" s="8">
        <v>3</v>
      </c>
      <c r="N45" s="8">
        <v>3</v>
      </c>
      <c r="O45" s="8">
        <v>7</v>
      </c>
      <c r="P45" s="9">
        <v>84.600000000000009</v>
      </c>
      <c r="Q45" s="8">
        <v>300000</v>
      </c>
      <c r="R45" s="8">
        <v>300000</v>
      </c>
      <c r="S45" s="8">
        <v>910000</v>
      </c>
      <c r="T45" s="8">
        <f t="shared" si="3"/>
        <v>33898</v>
      </c>
      <c r="U45" s="8">
        <v>8500</v>
      </c>
      <c r="V45" s="8">
        <v>1800000</v>
      </c>
      <c r="W45" s="8">
        <v>120000</v>
      </c>
      <c r="X45" s="8">
        <v>15000</v>
      </c>
      <c r="Y45" s="8">
        <v>0</v>
      </c>
      <c r="Z45" s="8">
        <f t="shared" si="4"/>
        <v>2</v>
      </c>
      <c r="AA45" s="8">
        <f t="shared" si="5"/>
        <v>5</v>
      </c>
      <c r="AB45" s="16">
        <f t="shared" si="6"/>
        <v>0</v>
      </c>
      <c r="AC45" s="16">
        <f t="shared" si="7"/>
        <v>200000</v>
      </c>
      <c r="AD45" s="16">
        <f t="shared" si="8"/>
        <v>650000</v>
      </c>
    </row>
    <row r="46" spans="1:30" ht="52.8" x14ac:dyDescent="0.3">
      <c r="A46" s="5" t="s">
        <v>7</v>
      </c>
      <c r="B46" s="6" t="s">
        <v>143</v>
      </c>
      <c r="C46" s="7">
        <v>43125</v>
      </c>
      <c r="D46" s="5" t="s">
        <v>144</v>
      </c>
      <c r="E46" s="5" t="s">
        <v>145</v>
      </c>
      <c r="F46" s="5">
        <v>4704092037</v>
      </c>
      <c r="G46" s="5">
        <v>9800</v>
      </c>
      <c r="H46" s="1" t="s">
        <v>15</v>
      </c>
      <c r="I46" s="5">
        <v>10206000</v>
      </c>
      <c r="J46" s="2">
        <f t="shared" si="0"/>
        <v>14700</v>
      </c>
      <c r="K46" s="2">
        <f t="shared" si="1"/>
        <v>16954</v>
      </c>
      <c r="L46" s="8">
        <f t="shared" si="2"/>
        <v>21070</v>
      </c>
      <c r="M46" s="8">
        <v>3</v>
      </c>
      <c r="N46" s="8">
        <v>3</v>
      </c>
      <c r="O46" s="8">
        <v>7</v>
      </c>
      <c r="P46" s="9">
        <v>98</v>
      </c>
      <c r="Q46" s="8">
        <v>300000</v>
      </c>
      <c r="R46" s="8">
        <v>300000</v>
      </c>
      <c r="S46" s="8">
        <v>910000</v>
      </c>
      <c r="T46" s="8">
        <f t="shared" si="3"/>
        <v>39258</v>
      </c>
      <c r="U46" s="8">
        <v>8500</v>
      </c>
      <c r="V46" s="8">
        <v>1800000</v>
      </c>
      <c r="W46" s="8">
        <v>120000</v>
      </c>
      <c r="X46" s="8">
        <v>15000</v>
      </c>
      <c r="Y46" s="8">
        <v>0</v>
      </c>
      <c r="Z46" s="8">
        <f t="shared" si="4"/>
        <v>2</v>
      </c>
      <c r="AA46" s="8">
        <f t="shared" si="5"/>
        <v>5</v>
      </c>
      <c r="AB46" s="16">
        <f t="shared" si="6"/>
        <v>0</v>
      </c>
      <c r="AC46" s="16">
        <f t="shared" si="7"/>
        <v>200000</v>
      </c>
      <c r="AD46" s="16">
        <f t="shared" si="8"/>
        <v>650000</v>
      </c>
    </row>
    <row r="47" spans="1:30" ht="66" x14ac:dyDescent="0.3">
      <c r="A47" s="5" t="s">
        <v>7</v>
      </c>
      <c r="B47" s="6" t="s">
        <v>146</v>
      </c>
      <c r="C47" s="7">
        <v>44526</v>
      </c>
      <c r="D47" s="5" t="s">
        <v>147</v>
      </c>
      <c r="E47" s="5" t="s">
        <v>148</v>
      </c>
      <c r="F47" s="5">
        <v>4704065876</v>
      </c>
      <c r="G47" s="5">
        <v>6430</v>
      </c>
      <c r="H47" s="1" t="s">
        <v>15</v>
      </c>
      <c r="I47" s="5">
        <v>10206000</v>
      </c>
      <c r="J47" s="2">
        <f t="shared" si="0"/>
        <v>9645</v>
      </c>
      <c r="K47" s="2">
        <f t="shared" si="1"/>
        <v>11123.9</v>
      </c>
      <c r="L47" s="8">
        <f t="shared" si="2"/>
        <v>13824.5</v>
      </c>
      <c r="M47" s="8">
        <v>2</v>
      </c>
      <c r="N47" s="8">
        <v>2</v>
      </c>
      <c r="O47" s="8">
        <v>6</v>
      </c>
      <c r="P47" s="9">
        <v>64.3</v>
      </c>
      <c r="Q47" s="8">
        <v>200000</v>
      </c>
      <c r="R47" s="8">
        <v>200000</v>
      </c>
      <c r="S47" s="8">
        <v>780000</v>
      </c>
      <c r="T47" s="8">
        <f t="shared" si="3"/>
        <v>25778</v>
      </c>
      <c r="U47" s="8">
        <v>8500</v>
      </c>
      <c r="V47" s="8">
        <v>1800000</v>
      </c>
      <c r="W47" s="8">
        <v>120000</v>
      </c>
      <c r="X47" s="8">
        <v>15000</v>
      </c>
      <c r="Y47" s="8">
        <v>0</v>
      </c>
      <c r="Z47" s="8">
        <f t="shared" si="4"/>
        <v>1</v>
      </c>
      <c r="AA47" s="8">
        <f t="shared" si="5"/>
        <v>4</v>
      </c>
      <c r="AB47" s="16">
        <f t="shared" si="6"/>
        <v>0</v>
      </c>
      <c r="AC47" s="16">
        <f t="shared" si="7"/>
        <v>100000</v>
      </c>
      <c r="AD47" s="16">
        <f t="shared" si="8"/>
        <v>520000</v>
      </c>
    </row>
    <row r="48" spans="1:30" ht="66" x14ac:dyDescent="0.3">
      <c r="A48" s="5" t="s">
        <v>7</v>
      </c>
      <c r="B48" s="6" t="s">
        <v>149</v>
      </c>
      <c r="C48" s="7">
        <v>44459</v>
      </c>
      <c r="D48" s="5" t="s">
        <v>150</v>
      </c>
      <c r="E48" s="5" t="s">
        <v>151</v>
      </c>
      <c r="F48" s="5">
        <v>4704012472</v>
      </c>
      <c r="G48" s="5">
        <v>7412</v>
      </c>
      <c r="H48" s="1" t="s">
        <v>15</v>
      </c>
      <c r="I48" s="5">
        <v>10206000</v>
      </c>
      <c r="J48" s="2">
        <f t="shared" si="0"/>
        <v>11118</v>
      </c>
      <c r="K48" s="2">
        <f t="shared" si="1"/>
        <v>12822.76</v>
      </c>
      <c r="L48" s="8">
        <f t="shared" si="2"/>
        <v>15935.8</v>
      </c>
      <c r="M48" s="8">
        <v>3</v>
      </c>
      <c r="N48" s="8">
        <v>3</v>
      </c>
      <c r="O48" s="8">
        <v>7</v>
      </c>
      <c r="P48" s="9">
        <v>74.12</v>
      </c>
      <c r="Q48" s="8">
        <v>300000</v>
      </c>
      <c r="R48" s="8">
        <v>300000</v>
      </c>
      <c r="S48" s="8">
        <v>910000</v>
      </c>
      <c r="T48" s="8">
        <f t="shared" si="3"/>
        <v>29706</v>
      </c>
      <c r="U48" s="8">
        <v>8500</v>
      </c>
      <c r="V48" s="8">
        <v>1800000</v>
      </c>
      <c r="W48" s="8">
        <v>120000</v>
      </c>
      <c r="X48" s="8">
        <v>15000</v>
      </c>
      <c r="Y48" s="8">
        <v>0</v>
      </c>
      <c r="Z48" s="8">
        <f t="shared" si="4"/>
        <v>2</v>
      </c>
      <c r="AA48" s="8">
        <f t="shared" si="5"/>
        <v>5</v>
      </c>
      <c r="AB48" s="16">
        <f t="shared" si="6"/>
        <v>0</v>
      </c>
      <c r="AC48" s="16">
        <f t="shared" si="7"/>
        <v>200000</v>
      </c>
      <c r="AD48" s="16">
        <f t="shared" si="8"/>
        <v>650000</v>
      </c>
    </row>
    <row r="49" spans="1:30" ht="112.2" x14ac:dyDescent="0.3">
      <c r="A49" s="5" t="s">
        <v>7</v>
      </c>
      <c r="B49" s="6" t="s">
        <v>152</v>
      </c>
      <c r="C49" s="7">
        <v>44733</v>
      </c>
      <c r="D49" s="5" t="s">
        <v>153</v>
      </c>
      <c r="E49" s="5" t="s">
        <v>154</v>
      </c>
      <c r="F49" s="5">
        <v>3301011330</v>
      </c>
      <c r="G49" s="5">
        <v>4120</v>
      </c>
      <c r="H49" s="1" t="s">
        <v>155</v>
      </c>
      <c r="I49" s="5">
        <v>10009000</v>
      </c>
      <c r="J49" s="2">
        <f t="shared" si="0"/>
        <v>6180</v>
      </c>
      <c r="K49" s="2">
        <f t="shared" si="1"/>
        <v>7127.6</v>
      </c>
      <c r="L49" s="8">
        <f t="shared" si="2"/>
        <v>8858</v>
      </c>
      <c r="M49" s="8">
        <v>2</v>
      </c>
      <c r="N49" s="8">
        <v>2</v>
      </c>
      <c r="O49" s="8">
        <v>6</v>
      </c>
      <c r="P49" s="9">
        <v>41.2</v>
      </c>
      <c r="Q49" s="8">
        <v>200000</v>
      </c>
      <c r="R49" s="8">
        <v>200000</v>
      </c>
      <c r="S49" s="8">
        <v>780000</v>
      </c>
      <c r="T49" s="8">
        <f t="shared" si="3"/>
        <v>16538</v>
      </c>
      <c r="U49" s="8">
        <v>8500</v>
      </c>
      <c r="V49" s="8">
        <v>1800000</v>
      </c>
      <c r="W49" s="8">
        <v>120000</v>
      </c>
      <c r="X49" s="8">
        <v>15000</v>
      </c>
      <c r="Y49" s="8">
        <v>0</v>
      </c>
      <c r="Z49" s="8">
        <f t="shared" si="4"/>
        <v>1</v>
      </c>
      <c r="AA49" s="8">
        <f t="shared" si="5"/>
        <v>4</v>
      </c>
      <c r="AB49" s="16">
        <f t="shared" si="6"/>
        <v>0</v>
      </c>
      <c r="AC49" s="16">
        <f t="shared" si="7"/>
        <v>100000</v>
      </c>
      <c r="AD49" s="16">
        <f t="shared" si="8"/>
        <v>520000</v>
      </c>
    </row>
    <row r="50" spans="1:30" ht="79.2" x14ac:dyDescent="0.3">
      <c r="A50" s="5" t="s">
        <v>7</v>
      </c>
      <c r="B50" s="6" t="s">
        <v>156</v>
      </c>
      <c r="C50" s="7">
        <v>42215</v>
      </c>
      <c r="D50" s="5" t="s">
        <v>157</v>
      </c>
      <c r="E50" s="5" t="s">
        <v>158</v>
      </c>
      <c r="F50" s="5">
        <v>4704012874</v>
      </c>
      <c r="G50" s="5">
        <v>2850</v>
      </c>
      <c r="H50" s="1" t="s">
        <v>159</v>
      </c>
      <c r="I50" s="5">
        <v>10206000</v>
      </c>
      <c r="J50" s="2">
        <f t="shared" si="0"/>
        <v>4275</v>
      </c>
      <c r="K50" s="2">
        <f t="shared" si="1"/>
        <v>4930.5</v>
      </c>
      <c r="L50" s="8">
        <f t="shared" si="2"/>
        <v>6127.5</v>
      </c>
      <c r="M50" s="8">
        <v>2</v>
      </c>
      <c r="N50" s="8">
        <v>2</v>
      </c>
      <c r="O50" s="8">
        <v>6</v>
      </c>
      <c r="P50" s="9">
        <v>28.5</v>
      </c>
      <c r="Q50" s="8">
        <v>200000</v>
      </c>
      <c r="R50" s="8">
        <v>200000</v>
      </c>
      <c r="S50" s="8">
        <v>780000</v>
      </c>
      <c r="T50" s="8">
        <f t="shared" si="3"/>
        <v>11458</v>
      </c>
      <c r="U50" s="8">
        <v>8500</v>
      </c>
      <c r="V50" s="8">
        <v>1800000</v>
      </c>
      <c r="W50" s="8">
        <v>120000</v>
      </c>
      <c r="X50" s="8">
        <v>15000</v>
      </c>
      <c r="Y50" s="8">
        <v>0</v>
      </c>
      <c r="Z50" s="8">
        <f t="shared" si="4"/>
        <v>1</v>
      </c>
      <c r="AA50" s="8">
        <f t="shared" si="5"/>
        <v>4</v>
      </c>
      <c r="AB50" s="16">
        <f t="shared" si="6"/>
        <v>0</v>
      </c>
      <c r="AC50" s="16">
        <f t="shared" si="7"/>
        <v>100000</v>
      </c>
      <c r="AD50" s="16">
        <f t="shared" si="8"/>
        <v>520000</v>
      </c>
    </row>
    <row r="51" spans="1:30" ht="52.8" x14ac:dyDescent="0.3">
      <c r="A51" s="5" t="s">
        <v>7</v>
      </c>
      <c r="B51" s="6" t="s">
        <v>160</v>
      </c>
      <c r="C51" s="7">
        <v>44641</v>
      </c>
      <c r="D51" s="5" t="s">
        <v>161</v>
      </c>
      <c r="E51" s="5" t="s">
        <v>162</v>
      </c>
      <c r="F51" s="5">
        <v>5105040715</v>
      </c>
      <c r="G51" s="5">
        <v>3900</v>
      </c>
      <c r="H51" s="1" t="s">
        <v>15</v>
      </c>
      <c r="I51" s="5">
        <v>10207000</v>
      </c>
      <c r="J51" s="2">
        <f t="shared" si="0"/>
        <v>5850</v>
      </c>
      <c r="K51" s="2">
        <f t="shared" si="1"/>
        <v>6747</v>
      </c>
      <c r="L51" s="8">
        <f t="shared" si="2"/>
        <v>8385</v>
      </c>
      <c r="M51" s="8">
        <v>2</v>
      </c>
      <c r="N51" s="8">
        <v>2</v>
      </c>
      <c r="O51" s="8">
        <v>6</v>
      </c>
      <c r="P51" s="9">
        <v>39</v>
      </c>
      <c r="Q51" s="8">
        <v>200000</v>
      </c>
      <c r="R51" s="8">
        <v>200000</v>
      </c>
      <c r="S51" s="8">
        <v>780000</v>
      </c>
      <c r="T51" s="8">
        <f t="shared" si="3"/>
        <v>15658</v>
      </c>
      <c r="U51" s="8">
        <v>8500</v>
      </c>
      <c r="V51" s="8">
        <v>1800000</v>
      </c>
      <c r="W51" s="8">
        <v>120000</v>
      </c>
      <c r="X51" s="8">
        <v>15000</v>
      </c>
      <c r="Y51" s="8">
        <v>0</v>
      </c>
      <c r="Z51" s="8">
        <f t="shared" si="4"/>
        <v>1</v>
      </c>
      <c r="AA51" s="8">
        <f t="shared" si="5"/>
        <v>4</v>
      </c>
      <c r="AB51" s="16">
        <f t="shared" si="6"/>
        <v>0</v>
      </c>
      <c r="AC51" s="16">
        <f t="shared" si="7"/>
        <v>100000</v>
      </c>
      <c r="AD51" s="16">
        <f t="shared" si="8"/>
        <v>520000</v>
      </c>
    </row>
    <row r="52" spans="1:30" ht="57.6" customHeight="1" x14ac:dyDescent="0.3">
      <c r="A52" s="5" t="s">
        <v>7</v>
      </c>
      <c r="B52" s="6" t="s">
        <v>163</v>
      </c>
      <c r="C52" s="7">
        <v>42104</v>
      </c>
      <c r="D52" s="5" t="s">
        <v>164</v>
      </c>
      <c r="E52" s="5" t="s">
        <v>165</v>
      </c>
      <c r="F52" s="5">
        <v>5191431170</v>
      </c>
      <c r="G52" s="5">
        <v>3050</v>
      </c>
      <c r="H52" s="1" t="s">
        <v>15</v>
      </c>
      <c r="I52" s="5">
        <v>10207000</v>
      </c>
      <c r="J52" s="2">
        <f t="shared" si="0"/>
        <v>4575</v>
      </c>
      <c r="K52" s="2">
        <f t="shared" si="1"/>
        <v>5276.5</v>
      </c>
      <c r="L52" s="8">
        <f t="shared" si="2"/>
        <v>6557.5</v>
      </c>
      <c r="M52" s="8">
        <v>2</v>
      </c>
      <c r="N52" s="8">
        <v>2</v>
      </c>
      <c r="O52" s="8">
        <v>6</v>
      </c>
      <c r="P52" s="9">
        <v>30.5</v>
      </c>
      <c r="Q52" s="8">
        <v>200000</v>
      </c>
      <c r="R52" s="8">
        <v>200000</v>
      </c>
      <c r="S52" s="8">
        <v>780000</v>
      </c>
      <c r="T52" s="8">
        <f t="shared" si="3"/>
        <v>12258</v>
      </c>
      <c r="U52" s="8">
        <v>8500</v>
      </c>
      <c r="V52" s="8">
        <v>1800000</v>
      </c>
      <c r="W52" s="8">
        <v>120000</v>
      </c>
      <c r="X52" s="8">
        <v>15000</v>
      </c>
      <c r="Y52" s="8">
        <v>0</v>
      </c>
      <c r="Z52" s="8">
        <f t="shared" si="4"/>
        <v>1</v>
      </c>
      <c r="AA52" s="8">
        <f t="shared" si="5"/>
        <v>4</v>
      </c>
      <c r="AB52" s="16">
        <f t="shared" si="6"/>
        <v>0</v>
      </c>
      <c r="AC52" s="16">
        <f t="shared" si="7"/>
        <v>100000</v>
      </c>
      <c r="AD52" s="16">
        <f t="shared" si="8"/>
        <v>520000</v>
      </c>
    </row>
    <row r="53" spans="1:30" ht="39.6" x14ac:dyDescent="0.3">
      <c r="A53" s="5" t="s">
        <v>7</v>
      </c>
      <c r="B53" s="6" t="s">
        <v>166</v>
      </c>
      <c r="C53" s="7">
        <v>42906</v>
      </c>
      <c r="D53" s="5" t="s">
        <v>167</v>
      </c>
      <c r="E53" s="5" t="s">
        <v>168</v>
      </c>
      <c r="F53" s="5">
        <v>5103070023</v>
      </c>
      <c r="G53" s="5">
        <v>2100</v>
      </c>
      <c r="H53" s="1" t="s">
        <v>15</v>
      </c>
      <c r="I53" s="5">
        <v>10207000</v>
      </c>
      <c r="J53" s="2">
        <f t="shared" si="0"/>
        <v>3150</v>
      </c>
      <c r="K53" s="2">
        <f t="shared" si="1"/>
        <v>3633</v>
      </c>
      <c r="L53" s="8">
        <f t="shared" si="2"/>
        <v>4515</v>
      </c>
      <c r="M53" s="8">
        <v>1</v>
      </c>
      <c r="N53" s="8">
        <v>2</v>
      </c>
      <c r="O53" s="8">
        <v>4</v>
      </c>
      <c r="P53" s="9">
        <v>21</v>
      </c>
      <c r="Q53" s="8">
        <v>100000</v>
      </c>
      <c r="R53" s="8">
        <v>200000</v>
      </c>
      <c r="S53" s="8">
        <v>520000</v>
      </c>
      <c r="T53" s="8">
        <f t="shared" si="3"/>
        <v>8458</v>
      </c>
      <c r="U53" s="8">
        <v>8500</v>
      </c>
      <c r="V53" s="8">
        <v>1800000</v>
      </c>
      <c r="W53" s="8">
        <v>120000</v>
      </c>
      <c r="X53" s="8">
        <v>15000</v>
      </c>
      <c r="Y53" s="8">
        <v>0</v>
      </c>
      <c r="Z53" s="8">
        <f t="shared" si="4"/>
        <v>1</v>
      </c>
      <c r="AA53" s="8">
        <f t="shared" si="5"/>
        <v>2</v>
      </c>
      <c r="AB53" s="16">
        <f t="shared" si="6"/>
        <v>0</v>
      </c>
      <c r="AC53" s="16">
        <f t="shared" si="7"/>
        <v>100000</v>
      </c>
      <c r="AD53" s="16">
        <f t="shared" si="8"/>
        <v>260000</v>
      </c>
    </row>
    <row r="54" spans="1:30" ht="52.8" x14ac:dyDescent="0.3">
      <c r="A54" s="5" t="s">
        <v>7</v>
      </c>
      <c r="B54" s="6" t="s">
        <v>169</v>
      </c>
      <c r="C54" s="7">
        <v>42104</v>
      </c>
      <c r="D54" s="5" t="s">
        <v>164</v>
      </c>
      <c r="E54" s="5" t="s">
        <v>165</v>
      </c>
      <c r="F54" s="5">
        <v>5191431170</v>
      </c>
      <c r="G54" s="5">
        <v>10504</v>
      </c>
      <c r="H54" s="1" t="s">
        <v>34</v>
      </c>
      <c r="I54" s="5">
        <v>10207000</v>
      </c>
      <c r="J54" s="2">
        <f t="shared" si="0"/>
        <v>15756</v>
      </c>
      <c r="K54" s="2">
        <f t="shared" si="1"/>
        <v>18171.919999999998</v>
      </c>
      <c r="L54" s="8">
        <f t="shared" si="2"/>
        <v>22583.599999999999</v>
      </c>
      <c r="M54" s="8">
        <v>4</v>
      </c>
      <c r="N54" s="8">
        <v>4</v>
      </c>
      <c r="O54" s="8">
        <v>8</v>
      </c>
      <c r="P54" s="9">
        <v>105.04</v>
      </c>
      <c r="Q54" s="8">
        <v>400000</v>
      </c>
      <c r="R54" s="8">
        <v>400000</v>
      </c>
      <c r="S54" s="8">
        <v>1040000</v>
      </c>
      <c r="T54" s="8">
        <f t="shared" si="3"/>
        <v>42074</v>
      </c>
      <c r="U54" s="8">
        <v>8500</v>
      </c>
      <c r="V54" s="8">
        <v>1800000</v>
      </c>
      <c r="W54" s="8">
        <v>120000</v>
      </c>
      <c r="X54" s="8">
        <v>15000</v>
      </c>
      <c r="Y54" s="8">
        <v>0</v>
      </c>
      <c r="Z54" s="8">
        <f t="shared" si="4"/>
        <v>3</v>
      </c>
      <c r="AA54" s="8">
        <f t="shared" si="5"/>
        <v>6</v>
      </c>
      <c r="AB54" s="16">
        <f t="shared" si="6"/>
        <v>0</v>
      </c>
      <c r="AC54" s="16">
        <f t="shared" si="7"/>
        <v>300000</v>
      </c>
      <c r="AD54" s="16">
        <f t="shared" si="8"/>
        <v>780000</v>
      </c>
    </row>
    <row r="55" spans="1:30" ht="79.2" x14ac:dyDescent="0.3">
      <c r="A55" s="5" t="s">
        <v>7</v>
      </c>
      <c r="B55" s="6" t="s">
        <v>170</v>
      </c>
      <c r="C55" s="7">
        <v>40541</v>
      </c>
      <c r="D55" s="5" t="s">
        <v>171</v>
      </c>
      <c r="E55" s="5" t="s">
        <v>172</v>
      </c>
      <c r="F55" s="5">
        <v>5190132763</v>
      </c>
      <c r="G55" s="5">
        <v>1975</v>
      </c>
      <c r="H55" s="1" t="s">
        <v>159</v>
      </c>
      <c r="I55" s="5">
        <v>10207000</v>
      </c>
      <c r="J55" s="2">
        <f t="shared" si="0"/>
        <v>2962.5</v>
      </c>
      <c r="K55" s="2">
        <f t="shared" si="1"/>
        <v>3416.75</v>
      </c>
      <c r="L55" s="8">
        <f t="shared" si="2"/>
        <v>4246.25</v>
      </c>
      <c r="M55" s="8">
        <v>1</v>
      </c>
      <c r="N55" s="8">
        <v>2</v>
      </c>
      <c r="O55" s="8">
        <v>4</v>
      </c>
      <c r="P55" s="9">
        <v>19.75</v>
      </c>
      <c r="Q55" s="8">
        <v>100000</v>
      </c>
      <c r="R55" s="8">
        <v>200000</v>
      </c>
      <c r="S55" s="8">
        <v>520000</v>
      </c>
      <c r="T55" s="8">
        <f t="shared" si="3"/>
        <v>7958</v>
      </c>
      <c r="U55" s="8">
        <v>8500</v>
      </c>
      <c r="V55" s="8">
        <v>1800000</v>
      </c>
      <c r="W55" s="8">
        <v>120000</v>
      </c>
      <c r="X55" s="8">
        <v>15000</v>
      </c>
      <c r="Y55" s="8">
        <v>0</v>
      </c>
      <c r="Z55" s="8">
        <f t="shared" si="4"/>
        <v>1</v>
      </c>
      <c r="AA55" s="8">
        <f t="shared" si="5"/>
        <v>2</v>
      </c>
      <c r="AB55" s="16">
        <f t="shared" si="6"/>
        <v>0</v>
      </c>
      <c r="AC55" s="16">
        <f t="shared" si="7"/>
        <v>100000</v>
      </c>
      <c r="AD55" s="16">
        <f t="shared" si="8"/>
        <v>260000</v>
      </c>
    </row>
    <row r="56" spans="1:30" ht="52.8" x14ac:dyDescent="0.3">
      <c r="A56" s="5" t="s">
        <v>7</v>
      </c>
      <c r="B56" s="6" t="s">
        <v>173</v>
      </c>
      <c r="C56" s="7">
        <v>41115</v>
      </c>
      <c r="D56" s="5" t="s">
        <v>174</v>
      </c>
      <c r="E56" s="5" t="s">
        <v>175</v>
      </c>
      <c r="F56" s="5">
        <v>5036087935</v>
      </c>
      <c r="G56" s="5">
        <v>6105</v>
      </c>
      <c r="H56" s="1" t="s">
        <v>176</v>
      </c>
      <c r="I56" s="5">
        <v>10209000</v>
      </c>
      <c r="J56" s="2">
        <f t="shared" si="0"/>
        <v>9157.5</v>
      </c>
      <c r="K56" s="2">
        <f t="shared" si="1"/>
        <v>10561.65</v>
      </c>
      <c r="L56" s="8">
        <f t="shared" si="2"/>
        <v>13125.75</v>
      </c>
      <c r="M56" s="8">
        <v>2</v>
      </c>
      <c r="N56" s="8">
        <v>2</v>
      </c>
      <c r="O56" s="8">
        <v>6</v>
      </c>
      <c r="P56" s="9">
        <v>61.050000000000004</v>
      </c>
      <c r="Q56" s="8">
        <v>200000</v>
      </c>
      <c r="R56" s="8">
        <v>200000</v>
      </c>
      <c r="S56" s="8">
        <v>780000</v>
      </c>
      <c r="T56" s="8">
        <f t="shared" si="3"/>
        <v>24478</v>
      </c>
      <c r="U56" s="8">
        <v>8500</v>
      </c>
      <c r="V56" s="8">
        <v>1800000</v>
      </c>
      <c r="W56" s="8">
        <v>120000</v>
      </c>
      <c r="X56" s="8">
        <v>15000</v>
      </c>
      <c r="Y56" s="8">
        <v>0</v>
      </c>
      <c r="Z56" s="8">
        <f t="shared" si="4"/>
        <v>1</v>
      </c>
      <c r="AA56" s="8">
        <f t="shared" si="5"/>
        <v>4</v>
      </c>
      <c r="AB56" s="16">
        <f t="shared" si="6"/>
        <v>0</v>
      </c>
      <c r="AC56" s="16">
        <f t="shared" si="7"/>
        <v>100000</v>
      </c>
      <c r="AD56" s="16">
        <f t="shared" si="8"/>
        <v>520000</v>
      </c>
    </row>
    <row r="57" spans="1:30" ht="61.2" x14ac:dyDescent="0.3">
      <c r="A57" s="5" t="s">
        <v>7</v>
      </c>
      <c r="B57" s="6" t="s">
        <v>177</v>
      </c>
      <c r="C57" s="7">
        <v>44943</v>
      </c>
      <c r="D57" s="5" t="s">
        <v>178</v>
      </c>
      <c r="E57" s="5" t="s">
        <v>179</v>
      </c>
      <c r="F57" s="5">
        <v>5024043820</v>
      </c>
      <c r="G57" s="5">
        <v>2801</v>
      </c>
      <c r="H57" s="1" t="s">
        <v>180</v>
      </c>
      <c r="I57" s="5">
        <v>10209000</v>
      </c>
      <c r="J57" s="2">
        <f t="shared" si="0"/>
        <v>4201.5</v>
      </c>
      <c r="K57" s="2">
        <f t="shared" si="1"/>
        <v>4845.7299999999996</v>
      </c>
      <c r="L57" s="8">
        <f t="shared" si="2"/>
        <v>6022.15</v>
      </c>
      <c r="M57" s="8">
        <v>2</v>
      </c>
      <c r="N57" s="8">
        <v>2</v>
      </c>
      <c r="O57" s="8">
        <v>6</v>
      </c>
      <c r="P57" s="9">
        <v>28.01</v>
      </c>
      <c r="Q57" s="8">
        <v>200000</v>
      </c>
      <c r="R57" s="8">
        <v>200000</v>
      </c>
      <c r="S57" s="8">
        <v>780000</v>
      </c>
      <c r="T57" s="8">
        <f t="shared" si="3"/>
        <v>11262</v>
      </c>
      <c r="U57" s="8">
        <v>8500</v>
      </c>
      <c r="V57" s="8">
        <v>1800000</v>
      </c>
      <c r="W57" s="8">
        <v>120000</v>
      </c>
      <c r="X57" s="8">
        <v>15000</v>
      </c>
      <c r="Y57" s="8">
        <v>0</v>
      </c>
      <c r="Z57" s="8">
        <f t="shared" si="4"/>
        <v>1</v>
      </c>
      <c r="AA57" s="8">
        <f t="shared" si="5"/>
        <v>4</v>
      </c>
      <c r="AB57" s="16">
        <f t="shared" si="6"/>
        <v>0</v>
      </c>
      <c r="AC57" s="16">
        <f t="shared" si="7"/>
        <v>100000</v>
      </c>
      <c r="AD57" s="16">
        <f t="shared" si="8"/>
        <v>520000</v>
      </c>
    </row>
    <row r="58" spans="1:30" ht="52.8" x14ac:dyDescent="0.3">
      <c r="A58" s="5" t="s">
        <v>7</v>
      </c>
      <c r="B58" s="6" t="s">
        <v>181</v>
      </c>
      <c r="C58" s="7">
        <v>42942</v>
      </c>
      <c r="D58" s="5" t="s">
        <v>182</v>
      </c>
      <c r="E58" s="5" t="s">
        <v>183</v>
      </c>
      <c r="F58" s="5">
        <v>6027135461</v>
      </c>
      <c r="G58" s="5">
        <v>5890</v>
      </c>
      <c r="H58" s="1" t="s">
        <v>176</v>
      </c>
      <c r="I58" s="5">
        <v>10209000</v>
      </c>
      <c r="J58" s="2">
        <f t="shared" si="0"/>
        <v>8835</v>
      </c>
      <c r="K58" s="2">
        <f t="shared" si="1"/>
        <v>10189.700000000001</v>
      </c>
      <c r="L58" s="8">
        <f t="shared" si="2"/>
        <v>12663.5</v>
      </c>
      <c r="M58" s="8">
        <v>2</v>
      </c>
      <c r="N58" s="8">
        <v>2</v>
      </c>
      <c r="O58" s="8">
        <v>6</v>
      </c>
      <c r="P58" s="9">
        <v>58.9</v>
      </c>
      <c r="Q58" s="8">
        <v>200000</v>
      </c>
      <c r="R58" s="8">
        <v>200000</v>
      </c>
      <c r="S58" s="8">
        <v>780000</v>
      </c>
      <c r="T58" s="8">
        <f t="shared" si="3"/>
        <v>23618</v>
      </c>
      <c r="U58" s="8">
        <v>8500</v>
      </c>
      <c r="V58" s="8">
        <v>1800000</v>
      </c>
      <c r="W58" s="8">
        <v>120000</v>
      </c>
      <c r="X58" s="8">
        <v>15000</v>
      </c>
      <c r="Y58" s="8">
        <v>0</v>
      </c>
      <c r="Z58" s="8">
        <f t="shared" si="4"/>
        <v>1</v>
      </c>
      <c r="AA58" s="8">
        <f t="shared" si="5"/>
        <v>4</v>
      </c>
      <c r="AB58" s="16">
        <f t="shared" si="6"/>
        <v>0</v>
      </c>
      <c r="AC58" s="16">
        <f t="shared" si="7"/>
        <v>100000</v>
      </c>
      <c r="AD58" s="16">
        <f t="shared" si="8"/>
        <v>520000</v>
      </c>
    </row>
    <row r="59" spans="1:30" ht="52.8" x14ac:dyDescent="0.3">
      <c r="A59" s="5" t="s">
        <v>7</v>
      </c>
      <c r="B59" s="6" t="s">
        <v>184</v>
      </c>
      <c r="C59" s="7">
        <v>41115</v>
      </c>
      <c r="D59" s="5" t="s">
        <v>185</v>
      </c>
      <c r="E59" s="5" t="s">
        <v>186</v>
      </c>
      <c r="F59" s="5">
        <v>6027089261</v>
      </c>
      <c r="G59" s="5">
        <v>4390</v>
      </c>
      <c r="H59" s="1" t="s">
        <v>176</v>
      </c>
      <c r="I59" s="5">
        <v>10209000</v>
      </c>
      <c r="J59" s="2">
        <f t="shared" si="0"/>
        <v>6585</v>
      </c>
      <c r="K59" s="2">
        <f t="shared" si="1"/>
        <v>7594.7</v>
      </c>
      <c r="L59" s="8">
        <f t="shared" si="2"/>
        <v>9438.5</v>
      </c>
      <c r="M59" s="8">
        <v>2</v>
      </c>
      <c r="N59" s="8">
        <v>2</v>
      </c>
      <c r="O59" s="8">
        <v>6</v>
      </c>
      <c r="P59" s="9">
        <v>43.9</v>
      </c>
      <c r="Q59" s="8">
        <v>200000</v>
      </c>
      <c r="R59" s="8">
        <v>200000</v>
      </c>
      <c r="S59" s="8">
        <v>780000</v>
      </c>
      <c r="T59" s="8">
        <f t="shared" si="3"/>
        <v>17618</v>
      </c>
      <c r="U59" s="8">
        <v>8500</v>
      </c>
      <c r="V59" s="8">
        <v>1800000</v>
      </c>
      <c r="W59" s="8">
        <v>120000</v>
      </c>
      <c r="X59" s="8">
        <v>15000</v>
      </c>
      <c r="Y59" s="8">
        <v>0</v>
      </c>
      <c r="Z59" s="8">
        <f t="shared" si="4"/>
        <v>1</v>
      </c>
      <c r="AA59" s="8">
        <f t="shared" si="5"/>
        <v>4</v>
      </c>
      <c r="AB59" s="16">
        <f t="shared" si="6"/>
        <v>0</v>
      </c>
      <c r="AC59" s="16">
        <f t="shared" si="7"/>
        <v>100000</v>
      </c>
      <c r="AD59" s="16">
        <f t="shared" si="8"/>
        <v>520000</v>
      </c>
    </row>
    <row r="60" spans="1:30" ht="52.8" x14ac:dyDescent="0.3">
      <c r="A60" s="5" t="s">
        <v>7</v>
      </c>
      <c r="B60" s="6" t="s">
        <v>187</v>
      </c>
      <c r="C60" s="7">
        <v>41386</v>
      </c>
      <c r="D60" s="5" t="s">
        <v>188</v>
      </c>
      <c r="E60" s="5" t="s">
        <v>189</v>
      </c>
      <c r="F60" s="5">
        <v>6027148527</v>
      </c>
      <c r="G60" s="5">
        <v>4205</v>
      </c>
      <c r="H60" s="1" t="s">
        <v>176</v>
      </c>
      <c r="I60" s="5">
        <v>10209000</v>
      </c>
      <c r="J60" s="2">
        <f t="shared" si="0"/>
        <v>6307.5</v>
      </c>
      <c r="K60" s="2">
        <f t="shared" si="1"/>
        <v>7274.65</v>
      </c>
      <c r="L60" s="8">
        <f t="shared" si="2"/>
        <v>9040.75</v>
      </c>
      <c r="M60" s="8">
        <v>2</v>
      </c>
      <c r="N60" s="8">
        <v>2</v>
      </c>
      <c r="O60" s="8">
        <v>6</v>
      </c>
      <c r="P60" s="9">
        <v>42.050000000000004</v>
      </c>
      <c r="Q60" s="8">
        <v>200000</v>
      </c>
      <c r="R60" s="8">
        <v>200000</v>
      </c>
      <c r="S60" s="8">
        <v>780000</v>
      </c>
      <c r="T60" s="8">
        <f t="shared" si="3"/>
        <v>16878</v>
      </c>
      <c r="U60" s="8">
        <v>8500</v>
      </c>
      <c r="V60" s="8">
        <v>1800000</v>
      </c>
      <c r="W60" s="8">
        <v>120000</v>
      </c>
      <c r="X60" s="8">
        <v>15000</v>
      </c>
      <c r="Y60" s="8">
        <v>0</v>
      </c>
      <c r="Z60" s="8">
        <f t="shared" si="4"/>
        <v>1</v>
      </c>
      <c r="AA60" s="8">
        <f t="shared" si="5"/>
        <v>4</v>
      </c>
      <c r="AB60" s="16">
        <f t="shared" si="6"/>
        <v>0</v>
      </c>
      <c r="AC60" s="16">
        <f t="shared" si="7"/>
        <v>100000</v>
      </c>
      <c r="AD60" s="16">
        <f t="shared" si="8"/>
        <v>520000</v>
      </c>
    </row>
    <row r="61" spans="1:30" ht="81.599999999999994" x14ac:dyDescent="0.3">
      <c r="A61" s="5" t="s">
        <v>7</v>
      </c>
      <c r="B61" s="6" t="s">
        <v>190</v>
      </c>
      <c r="C61" s="7">
        <v>41806</v>
      </c>
      <c r="D61" s="5" t="s">
        <v>86</v>
      </c>
      <c r="E61" s="5" t="s">
        <v>87</v>
      </c>
      <c r="F61" s="5">
        <v>6027122374</v>
      </c>
      <c r="G61" s="5">
        <v>1970</v>
      </c>
      <c r="H61" s="1" t="s">
        <v>47</v>
      </c>
      <c r="I61" s="5">
        <v>10209000</v>
      </c>
      <c r="J61" s="2">
        <f t="shared" si="0"/>
        <v>2955</v>
      </c>
      <c r="K61" s="2">
        <f t="shared" si="1"/>
        <v>3408.1</v>
      </c>
      <c r="L61" s="8">
        <f t="shared" si="2"/>
        <v>4235.5</v>
      </c>
      <c r="M61" s="8">
        <v>1</v>
      </c>
      <c r="N61" s="8">
        <v>2</v>
      </c>
      <c r="O61" s="8">
        <v>4</v>
      </c>
      <c r="P61" s="9">
        <v>19.7</v>
      </c>
      <c r="Q61" s="8">
        <v>100000</v>
      </c>
      <c r="R61" s="8">
        <v>200000</v>
      </c>
      <c r="S61" s="8">
        <v>520000</v>
      </c>
      <c r="T61" s="8">
        <f t="shared" si="3"/>
        <v>7938</v>
      </c>
      <c r="U61" s="8">
        <v>8500</v>
      </c>
      <c r="V61" s="8">
        <v>1800000</v>
      </c>
      <c r="W61" s="8">
        <v>120000</v>
      </c>
      <c r="X61" s="8">
        <v>15000</v>
      </c>
      <c r="Y61" s="8">
        <v>0</v>
      </c>
      <c r="Z61" s="8">
        <f t="shared" si="4"/>
        <v>1</v>
      </c>
      <c r="AA61" s="8">
        <f t="shared" si="5"/>
        <v>2</v>
      </c>
      <c r="AB61" s="16">
        <f t="shared" si="6"/>
        <v>0</v>
      </c>
      <c r="AC61" s="16">
        <f t="shared" si="7"/>
        <v>100000</v>
      </c>
      <c r="AD61" s="16">
        <f t="shared" si="8"/>
        <v>260000</v>
      </c>
    </row>
    <row r="62" spans="1:30" ht="102" x14ac:dyDescent="0.3">
      <c r="A62" s="5" t="s">
        <v>7</v>
      </c>
      <c r="B62" s="6" t="s">
        <v>191</v>
      </c>
      <c r="C62" s="7">
        <v>42277</v>
      </c>
      <c r="D62" s="5" t="s">
        <v>192</v>
      </c>
      <c r="E62" s="5" t="s">
        <v>193</v>
      </c>
      <c r="F62" s="5">
        <v>7703286148</v>
      </c>
      <c r="G62" s="5">
        <v>3705</v>
      </c>
      <c r="H62" s="1" t="s">
        <v>11</v>
      </c>
      <c r="I62" s="5">
        <v>10009000</v>
      </c>
      <c r="J62" s="2">
        <f t="shared" si="0"/>
        <v>5557.5</v>
      </c>
      <c r="K62" s="2">
        <f t="shared" si="1"/>
        <v>6409.65</v>
      </c>
      <c r="L62" s="8">
        <f t="shared" si="2"/>
        <v>7965.75</v>
      </c>
      <c r="M62" s="8">
        <v>2</v>
      </c>
      <c r="N62" s="8">
        <v>2</v>
      </c>
      <c r="O62" s="8">
        <v>6</v>
      </c>
      <c r="P62" s="9">
        <v>37.050000000000004</v>
      </c>
      <c r="Q62" s="8">
        <v>200000</v>
      </c>
      <c r="R62" s="8">
        <v>200000</v>
      </c>
      <c r="S62" s="8">
        <v>780000</v>
      </c>
      <c r="T62" s="8">
        <f t="shared" si="3"/>
        <v>14878.000000000002</v>
      </c>
      <c r="U62" s="8">
        <v>8500</v>
      </c>
      <c r="V62" s="8">
        <v>1800000</v>
      </c>
      <c r="W62" s="8">
        <v>120000</v>
      </c>
      <c r="X62" s="8">
        <v>15000</v>
      </c>
      <c r="Y62" s="8">
        <v>0</v>
      </c>
      <c r="Z62" s="8">
        <f t="shared" si="4"/>
        <v>1</v>
      </c>
      <c r="AA62" s="8">
        <f t="shared" si="5"/>
        <v>4</v>
      </c>
      <c r="AB62" s="16">
        <f t="shared" si="6"/>
        <v>0</v>
      </c>
      <c r="AC62" s="16">
        <f t="shared" si="7"/>
        <v>100000</v>
      </c>
      <c r="AD62" s="16">
        <f t="shared" si="8"/>
        <v>520000</v>
      </c>
    </row>
    <row r="63" spans="1:30" ht="30.6" x14ac:dyDescent="0.3">
      <c r="A63" s="5" t="s">
        <v>7</v>
      </c>
      <c r="B63" s="6" t="s">
        <v>194</v>
      </c>
      <c r="C63" s="7">
        <v>44117</v>
      </c>
      <c r="D63" s="5" t="s">
        <v>195</v>
      </c>
      <c r="E63" s="5" t="s">
        <v>196</v>
      </c>
      <c r="F63" s="5">
        <v>7810216498</v>
      </c>
      <c r="G63" s="5">
        <v>5960</v>
      </c>
      <c r="H63" s="1" t="s">
        <v>15</v>
      </c>
      <c r="I63" s="5">
        <v>10210000</v>
      </c>
      <c r="J63" s="2">
        <f t="shared" si="0"/>
        <v>8940</v>
      </c>
      <c r="K63" s="2">
        <f t="shared" si="1"/>
        <v>10310.799999999999</v>
      </c>
      <c r="L63" s="8">
        <f t="shared" si="2"/>
        <v>12814</v>
      </c>
      <c r="M63" s="8">
        <v>2</v>
      </c>
      <c r="N63" s="8">
        <v>2</v>
      </c>
      <c r="O63" s="8">
        <v>6</v>
      </c>
      <c r="P63" s="9">
        <v>59.6</v>
      </c>
      <c r="Q63" s="8">
        <v>200000</v>
      </c>
      <c r="R63" s="8">
        <v>200000</v>
      </c>
      <c r="S63" s="8">
        <v>780000</v>
      </c>
      <c r="T63" s="8">
        <f t="shared" si="3"/>
        <v>23898</v>
      </c>
      <c r="U63" s="8">
        <v>8500</v>
      </c>
      <c r="V63" s="8">
        <v>1800000</v>
      </c>
      <c r="W63" s="8">
        <v>120000</v>
      </c>
      <c r="X63" s="8">
        <v>15000</v>
      </c>
      <c r="Y63" s="8">
        <v>0</v>
      </c>
      <c r="Z63" s="8">
        <f t="shared" si="4"/>
        <v>1</v>
      </c>
      <c r="AA63" s="8">
        <f t="shared" si="5"/>
        <v>4</v>
      </c>
      <c r="AB63" s="16">
        <f t="shared" si="6"/>
        <v>0</v>
      </c>
      <c r="AC63" s="16">
        <f t="shared" si="7"/>
        <v>100000</v>
      </c>
      <c r="AD63" s="16">
        <f t="shared" si="8"/>
        <v>520000</v>
      </c>
    </row>
    <row r="64" spans="1:30" ht="39.6" x14ac:dyDescent="0.3">
      <c r="A64" s="5" t="s">
        <v>7</v>
      </c>
      <c r="B64" s="6" t="s">
        <v>197</v>
      </c>
      <c r="C64" s="7">
        <v>44455</v>
      </c>
      <c r="D64" s="5" t="s">
        <v>198</v>
      </c>
      <c r="E64" s="5" t="s">
        <v>199</v>
      </c>
      <c r="F64" s="5">
        <v>3528090760</v>
      </c>
      <c r="G64" s="5">
        <v>4980</v>
      </c>
      <c r="H64" s="1" t="s">
        <v>15</v>
      </c>
      <c r="I64" s="5">
        <v>10210000</v>
      </c>
      <c r="J64" s="2">
        <f t="shared" si="0"/>
        <v>7470</v>
      </c>
      <c r="K64" s="2">
        <f t="shared" si="1"/>
        <v>8615.4</v>
      </c>
      <c r="L64" s="8">
        <f t="shared" si="2"/>
        <v>10707</v>
      </c>
      <c r="M64" s="8">
        <v>2</v>
      </c>
      <c r="N64" s="8">
        <v>2</v>
      </c>
      <c r="O64" s="8">
        <v>6</v>
      </c>
      <c r="P64" s="9">
        <v>49.800000000000004</v>
      </c>
      <c r="Q64" s="8">
        <v>200000</v>
      </c>
      <c r="R64" s="8">
        <v>200000</v>
      </c>
      <c r="S64" s="8">
        <v>780000</v>
      </c>
      <c r="T64" s="8">
        <f t="shared" si="3"/>
        <v>19978</v>
      </c>
      <c r="U64" s="8">
        <v>8500</v>
      </c>
      <c r="V64" s="8">
        <v>1800000</v>
      </c>
      <c r="W64" s="8">
        <v>120000</v>
      </c>
      <c r="X64" s="8">
        <v>15000</v>
      </c>
      <c r="Y64" s="8">
        <v>0</v>
      </c>
      <c r="Z64" s="8">
        <f t="shared" si="4"/>
        <v>1</v>
      </c>
      <c r="AA64" s="8">
        <f t="shared" si="5"/>
        <v>4</v>
      </c>
      <c r="AB64" s="16">
        <f t="shared" si="6"/>
        <v>0</v>
      </c>
      <c r="AC64" s="16">
        <f t="shared" si="7"/>
        <v>100000</v>
      </c>
      <c r="AD64" s="16">
        <f t="shared" si="8"/>
        <v>520000</v>
      </c>
    </row>
    <row r="65" spans="1:30" ht="40.799999999999997" x14ac:dyDescent="0.3">
      <c r="A65" s="5" t="s">
        <v>7</v>
      </c>
      <c r="B65" s="6" t="s">
        <v>200</v>
      </c>
      <c r="C65" s="7">
        <v>41941</v>
      </c>
      <c r="D65" s="5" t="s">
        <v>201</v>
      </c>
      <c r="E65" s="5" t="s">
        <v>202</v>
      </c>
      <c r="F65" s="5">
        <v>1121003135</v>
      </c>
      <c r="G65" s="5">
        <v>4650</v>
      </c>
      <c r="H65" s="1" t="s">
        <v>34</v>
      </c>
      <c r="I65" s="5">
        <v>10210000</v>
      </c>
      <c r="J65" s="2">
        <f t="shared" si="0"/>
        <v>6975</v>
      </c>
      <c r="K65" s="2">
        <f t="shared" si="1"/>
        <v>8044.5</v>
      </c>
      <c r="L65" s="8">
        <f t="shared" si="2"/>
        <v>9997.5</v>
      </c>
      <c r="M65" s="8">
        <v>2</v>
      </c>
      <c r="N65" s="8">
        <v>2</v>
      </c>
      <c r="O65" s="8">
        <v>6</v>
      </c>
      <c r="P65" s="9">
        <v>46.5</v>
      </c>
      <c r="Q65" s="8">
        <v>200000</v>
      </c>
      <c r="R65" s="8">
        <v>200000</v>
      </c>
      <c r="S65" s="8">
        <v>780000</v>
      </c>
      <c r="T65" s="8">
        <f t="shared" si="3"/>
        <v>18658</v>
      </c>
      <c r="U65" s="8">
        <v>8500</v>
      </c>
      <c r="V65" s="8">
        <v>1800000</v>
      </c>
      <c r="W65" s="8">
        <v>120000</v>
      </c>
      <c r="X65" s="8">
        <v>15000</v>
      </c>
      <c r="Y65" s="8">
        <v>0</v>
      </c>
      <c r="Z65" s="8">
        <f t="shared" si="4"/>
        <v>1</v>
      </c>
      <c r="AA65" s="8">
        <f t="shared" si="5"/>
        <v>4</v>
      </c>
      <c r="AB65" s="16">
        <f t="shared" si="6"/>
        <v>0</v>
      </c>
      <c r="AC65" s="16">
        <f t="shared" si="7"/>
        <v>100000</v>
      </c>
      <c r="AD65" s="16">
        <f t="shared" si="8"/>
        <v>520000</v>
      </c>
    </row>
    <row r="66" spans="1:30" ht="39.6" x14ac:dyDescent="0.3">
      <c r="A66" s="5" t="s">
        <v>7</v>
      </c>
      <c r="B66" s="6" t="s">
        <v>203</v>
      </c>
      <c r="C66" s="7">
        <v>42243</v>
      </c>
      <c r="D66" s="5" t="s">
        <v>204</v>
      </c>
      <c r="E66" s="5" t="s">
        <v>205</v>
      </c>
      <c r="F66" s="5">
        <v>7839395419</v>
      </c>
      <c r="G66" s="5">
        <v>1870</v>
      </c>
      <c r="H66" s="1" t="s">
        <v>15</v>
      </c>
      <c r="I66" s="5">
        <v>10210000</v>
      </c>
      <c r="J66" s="2">
        <f t="shared" si="0"/>
        <v>2805</v>
      </c>
      <c r="K66" s="2">
        <f t="shared" si="1"/>
        <v>3235.1</v>
      </c>
      <c r="L66" s="8">
        <f t="shared" si="2"/>
        <v>4020.5</v>
      </c>
      <c r="M66" s="8">
        <v>1</v>
      </c>
      <c r="N66" s="8">
        <v>2</v>
      </c>
      <c r="O66" s="8">
        <v>4</v>
      </c>
      <c r="P66" s="9">
        <v>18.7</v>
      </c>
      <c r="Q66" s="8">
        <v>100000</v>
      </c>
      <c r="R66" s="8">
        <v>200000</v>
      </c>
      <c r="S66" s="8">
        <v>520000</v>
      </c>
      <c r="T66" s="8">
        <f t="shared" si="3"/>
        <v>7538</v>
      </c>
      <c r="U66" s="8">
        <v>8500</v>
      </c>
      <c r="V66" s="8">
        <v>1800000</v>
      </c>
      <c r="W66" s="8">
        <v>120000</v>
      </c>
      <c r="X66" s="8">
        <v>15000</v>
      </c>
      <c r="Y66" s="8">
        <v>0</v>
      </c>
      <c r="Z66" s="8">
        <f t="shared" si="4"/>
        <v>1</v>
      </c>
      <c r="AA66" s="8">
        <f t="shared" si="5"/>
        <v>2</v>
      </c>
      <c r="AB66" s="16">
        <f t="shared" si="6"/>
        <v>0</v>
      </c>
      <c r="AC66" s="16">
        <f t="shared" si="7"/>
        <v>100000</v>
      </c>
      <c r="AD66" s="16">
        <f t="shared" si="8"/>
        <v>260000</v>
      </c>
    </row>
    <row r="67" spans="1:30" ht="40.799999999999997" x14ac:dyDescent="0.3">
      <c r="A67" s="5" t="s">
        <v>7</v>
      </c>
      <c r="B67" s="6" t="s">
        <v>206</v>
      </c>
      <c r="C67" s="7">
        <v>44671</v>
      </c>
      <c r="D67" s="5" t="s">
        <v>207</v>
      </c>
      <c r="E67" s="5" t="s">
        <v>208</v>
      </c>
      <c r="F67" s="5">
        <v>3528000597</v>
      </c>
      <c r="G67" s="5">
        <v>5690</v>
      </c>
      <c r="H67" s="1" t="s">
        <v>34</v>
      </c>
      <c r="I67" s="5">
        <v>10210000</v>
      </c>
      <c r="J67" s="2">
        <f t="shared" ref="J67:J101" si="9">G67*1.5</f>
        <v>8535</v>
      </c>
      <c r="K67" s="2">
        <f t="shared" ref="K67:K101" si="10">G67*1.73</f>
        <v>9843.7000000000007</v>
      </c>
      <c r="L67" s="8">
        <f t="shared" ref="L67:L101" si="11">G67*2.15</f>
        <v>12233.5</v>
      </c>
      <c r="M67" s="8">
        <v>2</v>
      </c>
      <c r="N67" s="8">
        <v>2</v>
      </c>
      <c r="O67" s="8">
        <v>6</v>
      </c>
      <c r="P67" s="9">
        <v>56.9</v>
      </c>
      <c r="Q67" s="8">
        <v>200000</v>
      </c>
      <c r="R67" s="8">
        <v>200000</v>
      </c>
      <c r="S67" s="8">
        <v>780000</v>
      </c>
      <c r="T67" s="8">
        <f t="shared" ref="T67:T101" si="12">P67*100*4+58</f>
        <v>22818</v>
      </c>
      <c r="U67" s="8">
        <v>8500</v>
      </c>
      <c r="V67" s="8">
        <v>1800000</v>
      </c>
      <c r="W67" s="8">
        <v>120000</v>
      </c>
      <c r="X67" s="8">
        <v>15000</v>
      </c>
      <c r="Y67" s="8">
        <v>0</v>
      </c>
      <c r="Z67" s="8">
        <f t="shared" ref="Z67:Z101" si="13">N67-1</f>
        <v>1</v>
      </c>
      <c r="AA67" s="8">
        <f t="shared" ref="AA67:AA101" si="14">O67-2</f>
        <v>4</v>
      </c>
      <c r="AB67" s="16">
        <f t="shared" ref="AB67:AB101" si="15">50000*Y67*2</f>
        <v>0</v>
      </c>
      <c r="AC67" s="16">
        <f t="shared" ref="AC67:AC101" si="16">50000*Z67*2</f>
        <v>100000</v>
      </c>
      <c r="AD67" s="16">
        <f t="shared" ref="AD67:AD101" si="17">65000*AA67*2</f>
        <v>520000</v>
      </c>
    </row>
    <row r="68" spans="1:30" ht="102" x14ac:dyDescent="0.3">
      <c r="A68" s="5" t="s">
        <v>7</v>
      </c>
      <c r="B68" s="6" t="s">
        <v>209</v>
      </c>
      <c r="C68" s="7">
        <v>41152</v>
      </c>
      <c r="D68" s="5" t="s">
        <v>210</v>
      </c>
      <c r="E68" s="5" t="s">
        <v>211</v>
      </c>
      <c r="F68" s="5">
        <v>5009036297</v>
      </c>
      <c r="G68" s="5">
        <v>5635</v>
      </c>
      <c r="H68" s="1" t="s">
        <v>11</v>
      </c>
      <c r="I68" s="5">
        <v>10009000</v>
      </c>
      <c r="J68" s="2">
        <f t="shared" si="9"/>
        <v>8452.5</v>
      </c>
      <c r="K68" s="2">
        <f t="shared" si="10"/>
        <v>9748.5499999999993</v>
      </c>
      <c r="L68" s="8">
        <f t="shared" si="11"/>
        <v>12115.25</v>
      </c>
      <c r="M68" s="8">
        <v>2</v>
      </c>
      <c r="N68" s="8">
        <v>2</v>
      </c>
      <c r="O68" s="8">
        <v>6</v>
      </c>
      <c r="P68" s="9">
        <v>56.35</v>
      </c>
      <c r="Q68" s="8">
        <v>200000</v>
      </c>
      <c r="R68" s="8">
        <v>200000</v>
      </c>
      <c r="S68" s="8">
        <v>780000</v>
      </c>
      <c r="T68" s="8">
        <f t="shared" si="12"/>
        <v>22598</v>
      </c>
      <c r="U68" s="8">
        <v>8500</v>
      </c>
      <c r="V68" s="8">
        <v>1800000</v>
      </c>
      <c r="W68" s="8">
        <v>120000</v>
      </c>
      <c r="X68" s="8">
        <v>15000</v>
      </c>
      <c r="Y68" s="8">
        <v>0</v>
      </c>
      <c r="Z68" s="8">
        <f t="shared" si="13"/>
        <v>1</v>
      </c>
      <c r="AA68" s="8">
        <f t="shared" si="14"/>
        <v>4</v>
      </c>
      <c r="AB68" s="16">
        <f t="shared" si="15"/>
        <v>0</v>
      </c>
      <c r="AC68" s="16">
        <f t="shared" si="16"/>
        <v>100000</v>
      </c>
      <c r="AD68" s="16">
        <f t="shared" si="17"/>
        <v>520000</v>
      </c>
    </row>
    <row r="69" spans="1:30" ht="52.8" x14ac:dyDescent="0.3">
      <c r="A69" s="5" t="s">
        <v>7</v>
      </c>
      <c r="B69" s="6" t="s">
        <v>212</v>
      </c>
      <c r="C69" s="7">
        <v>44763</v>
      </c>
      <c r="D69" s="5" t="s">
        <v>213</v>
      </c>
      <c r="E69" s="5" t="s">
        <v>214</v>
      </c>
      <c r="F69" s="5">
        <v>7842359160</v>
      </c>
      <c r="G69" s="5">
        <v>6200</v>
      </c>
      <c r="H69" s="1" t="s">
        <v>34</v>
      </c>
      <c r="I69" s="5">
        <v>10210000</v>
      </c>
      <c r="J69" s="2">
        <f t="shared" si="9"/>
        <v>9300</v>
      </c>
      <c r="K69" s="2">
        <f t="shared" si="10"/>
        <v>10726</v>
      </c>
      <c r="L69" s="8">
        <f t="shared" si="11"/>
        <v>13330</v>
      </c>
      <c r="M69" s="8">
        <v>2</v>
      </c>
      <c r="N69" s="8">
        <v>2</v>
      </c>
      <c r="O69" s="8">
        <v>6</v>
      </c>
      <c r="P69" s="9">
        <v>62</v>
      </c>
      <c r="Q69" s="8">
        <v>200000</v>
      </c>
      <c r="R69" s="8">
        <v>200000</v>
      </c>
      <c r="S69" s="8">
        <v>780000</v>
      </c>
      <c r="T69" s="8">
        <f t="shared" si="12"/>
        <v>24858</v>
      </c>
      <c r="U69" s="8">
        <v>8500</v>
      </c>
      <c r="V69" s="8">
        <v>1800000</v>
      </c>
      <c r="W69" s="8">
        <v>120000</v>
      </c>
      <c r="X69" s="8">
        <v>15000</v>
      </c>
      <c r="Y69" s="8">
        <v>0</v>
      </c>
      <c r="Z69" s="8">
        <f t="shared" si="13"/>
        <v>1</v>
      </c>
      <c r="AA69" s="8">
        <f t="shared" si="14"/>
        <v>4</v>
      </c>
      <c r="AB69" s="16">
        <f t="shared" si="15"/>
        <v>0</v>
      </c>
      <c r="AC69" s="16">
        <f t="shared" si="16"/>
        <v>100000</v>
      </c>
      <c r="AD69" s="16">
        <f t="shared" si="17"/>
        <v>520000</v>
      </c>
    </row>
    <row r="70" spans="1:30" ht="52.8" x14ac:dyDescent="0.3">
      <c r="A70" s="5" t="s">
        <v>7</v>
      </c>
      <c r="B70" s="6" t="s">
        <v>215</v>
      </c>
      <c r="C70" s="7">
        <v>41116</v>
      </c>
      <c r="D70" s="5" t="s">
        <v>216</v>
      </c>
      <c r="E70" s="5" t="s">
        <v>217</v>
      </c>
      <c r="F70" s="5">
        <v>7838319503</v>
      </c>
      <c r="G70" s="5">
        <v>5380</v>
      </c>
      <c r="H70" s="1" t="s">
        <v>15</v>
      </c>
      <c r="I70" s="5">
        <v>10210000</v>
      </c>
      <c r="J70" s="2">
        <f t="shared" si="9"/>
        <v>8070</v>
      </c>
      <c r="K70" s="2">
        <f t="shared" si="10"/>
        <v>9307.4</v>
      </c>
      <c r="L70" s="8">
        <f t="shared" si="11"/>
        <v>11567</v>
      </c>
      <c r="M70" s="8">
        <v>2</v>
      </c>
      <c r="N70" s="8">
        <v>2</v>
      </c>
      <c r="O70" s="8">
        <v>6</v>
      </c>
      <c r="P70" s="9">
        <v>53.800000000000004</v>
      </c>
      <c r="Q70" s="8">
        <v>200000</v>
      </c>
      <c r="R70" s="8">
        <v>200000</v>
      </c>
      <c r="S70" s="8">
        <v>780000</v>
      </c>
      <c r="T70" s="8">
        <f t="shared" si="12"/>
        <v>21578</v>
      </c>
      <c r="U70" s="8">
        <v>8500</v>
      </c>
      <c r="V70" s="8">
        <v>1800000</v>
      </c>
      <c r="W70" s="8">
        <v>120000</v>
      </c>
      <c r="X70" s="8">
        <v>15000</v>
      </c>
      <c r="Y70" s="8">
        <v>0</v>
      </c>
      <c r="Z70" s="8">
        <f t="shared" si="13"/>
        <v>1</v>
      </c>
      <c r="AA70" s="8">
        <f t="shared" si="14"/>
        <v>4</v>
      </c>
      <c r="AB70" s="16">
        <f t="shared" si="15"/>
        <v>0</v>
      </c>
      <c r="AC70" s="16">
        <f t="shared" si="16"/>
        <v>100000</v>
      </c>
      <c r="AD70" s="16">
        <f t="shared" si="17"/>
        <v>520000</v>
      </c>
    </row>
    <row r="71" spans="1:30" ht="52.8" x14ac:dyDescent="0.3">
      <c r="A71" s="5" t="s">
        <v>7</v>
      </c>
      <c r="B71" s="6" t="s">
        <v>218</v>
      </c>
      <c r="C71" s="7">
        <v>41688</v>
      </c>
      <c r="D71" s="5" t="s">
        <v>219</v>
      </c>
      <c r="E71" s="5" t="s">
        <v>220</v>
      </c>
      <c r="F71" s="5">
        <v>7802849641</v>
      </c>
      <c r="G71" s="5">
        <v>11548</v>
      </c>
      <c r="H71" s="1" t="s">
        <v>15</v>
      </c>
      <c r="I71" s="5">
        <v>10210000</v>
      </c>
      <c r="J71" s="2">
        <f t="shared" si="9"/>
        <v>17322</v>
      </c>
      <c r="K71" s="2">
        <f t="shared" si="10"/>
        <v>19978.04</v>
      </c>
      <c r="L71" s="8">
        <f t="shared" si="11"/>
        <v>24828.2</v>
      </c>
      <c r="M71" s="8">
        <v>4</v>
      </c>
      <c r="N71" s="8">
        <v>4</v>
      </c>
      <c r="O71" s="8">
        <v>8</v>
      </c>
      <c r="P71" s="9">
        <v>115.48</v>
      </c>
      <c r="Q71" s="8">
        <v>400000</v>
      </c>
      <c r="R71" s="8">
        <v>400000</v>
      </c>
      <c r="S71" s="8">
        <v>1040000</v>
      </c>
      <c r="T71" s="8">
        <f t="shared" si="12"/>
        <v>46250</v>
      </c>
      <c r="U71" s="8">
        <v>8500</v>
      </c>
      <c r="V71" s="8">
        <v>1800000</v>
      </c>
      <c r="W71" s="8">
        <v>120000</v>
      </c>
      <c r="X71" s="8">
        <v>15000</v>
      </c>
      <c r="Y71" s="8">
        <v>0</v>
      </c>
      <c r="Z71" s="8">
        <f t="shared" si="13"/>
        <v>3</v>
      </c>
      <c r="AA71" s="8">
        <f t="shared" si="14"/>
        <v>6</v>
      </c>
      <c r="AB71" s="16">
        <f t="shared" si="15"/>
        <v>0</v>
      </c>
      <c r="AC71" s="16">
        <f t="shared" si="16"/>
        <v>300000</v>
      </c>
      <c r="AD71" s="16">
        <f t="shared" si="17"/>
        <v>780000</v>
      </c>
    </row>
    <row r="72" spans="1:30" ht="92.4" x14ac:dyDescent="0.3">
      <c r="A72" s="5" t="s">
        <v>7</v>
      </c>
      <c r="B72" s="6" t="s">
        <v>221</v>
      </c>
      <c r="C72" s="7">
        <v>44155</v>
      </c>
      <c r="D72" s="5" t="s">
        <v>222</v>
      </c>
      <c r="E72" s="5" t="s">
        <v>223</v>
      </c>
      <c r="F72" s="5">
        <v>4708007089</v>
      </c>
      <c r="G72" s="5">
        <v>7601</v>
      </c>
      <c r="H72" s="1" t="s">
        <v>15</v>
      </c>
      <c r="I72" s="5">
        <v>10210000</v>
      </c>
      <c r="J72" s="2">
        <f t="shared" si="9"/>
        <v>11401.5</v>
      </c>
      <c r="K72" s="2">
        <f t="shared" si="10"/>
        <v>13149.73</v>
      </c>
      <c r="L72" s="8">
        <f t="shared" si="11"/>
        <v>16342.15</v>
      </c>
      <c r="M72" s="8">
        <v>3</v>
      </c>
      <c r="N72" s="8">
        <v>3</v>
      </c>
      <c r="O72" s="8">
        <v>7</v>
      </c>
      <c r="P72" s="9">
        <v>76.010000000000005</v>
      </c>
      <c r="Q72" s="8">
        <v>300000</v>
      </c>
      <c r="R72" s="8">
        <v>300000</v>
      </c>
      <c r="S72" s="8">
        <v>910000</v>
      </c>
      <c r="T72" s="8">
        <f t="shared" si="12"/>
        <v>30462.000000000004</v>
      </c>
      <c r="U72" s="8">
        <v>8500</v>
      </c>
      <c r="V72" s="8">
        <v>1800000</v>
      </c>
      <c r="W72" s="8">
        <v>120000</v>
      </c>
      <c r="X72" s="8">
        <v>15000</v>
      </c>
      <c r="Y72" s="8">
        <v>0</v>
      </c>
      <c r="Z72" s="8">
        <f t="shared" si="13"/>
        <v>2</v>
      </c>
      <c r="AA72" s="8">
        <f t="shared" si="14"/>
        <v>5</v>
      </c>
      <c r="AB72" s="16">
        <f t="shared" si="15"/>
        <v>0</v>
      </c>
      <c r="AC72" s="16">
        <f t="shared" si="16"/>
        <v>200000</v>
      </c>
      <c r="AD72" s="16">
        <f t="shared" si="17"/>
        <v>650000</v>
      </c>
    </row>
    <row r="73" spans="1:30" ht="92.4" x14ac:dyDescent="0.3">
      <c r="A73" s="5" t="s">
        <v>7</v>
      </c>
      <c r="B73" s="6" t="s">
        <v>224</v>
      </c>
      <c r="C73" s="7">
        <v>44782</v>
      </c>
      <c r="D73" s="5" t="s">
        <v>225</v>
      </c>
      <c r="E73" s="5" t="s">
        <v>226</v>
      </c>
      <c r="F73" s="5">
        <v>7815012515</v>
      </c>
      <c r="G73" s="5">
        <v>14509</v>
      </c>
      <c r="H73" s="1" t="s">
        <v>227</v>
      </c>
      <c r="I73" s="5">
        <v>10210000</v>
      </c>
      <c r="J73" s="2">
        <f t="shared" si="9"/>
        <v>21763.5</v>
      </c>
      <c r="K73" s="2">
        <f t="shared" si="10"/>
        <v>25100.57</v>
      </c>
      <c r="L73" s="8">
        <f t="shared" si="11"/>
        <v>31194.35</v>
      </c>
      <c r="M73" s="8">
        <v>4</v>
      </c>
      <c r="N73" s="8">
        <v>4</v>
      </c>
      <c r="O73" s="8">
        <v>8</v>
      </c>
      <c r="P73" s="9">
        <v>145.09</v>
      </c>
      <c r="Q73" s="8">
        <v>400000</v>
      </c>
      <c r="R73" s="8">
        <v>400000</v>
      </c>
      <c r="S73" s="8">
        <v>1040000</v>
      </c>
      <c r="T73" s="8">
        <f t="shared" si="12"/>
        <v>58094</v>
      </c>
      <c r="U73" s="8">
        <v>8500</v>
      </c>
      <c r="V73" s="8">
        <v>1800000</v>
      </c>
      <c r="W73" s="8">
        <v>120000</v>
      </c>
      <c r="X73" s="8">
        <v>15000</v>
      </c>
      <c r="Y73" s="8">
        <v>0</v>
      </c>
      <c r="Z73" s="8">
        <f t="shared" si="13"/>
        <v>3</v>
      </c>
      <c r="AA73" s="8">
        <f t="shared" si="14"/>
        <v>6</v>
      </c>
      <c r="AB73" s="16">
        <f t="shared" si="15"/>
        <v>0</v>
      </c>
      <c r="AC73" s="16">
        <f t="shared" si="16"/>
        <v>300000</v>
      </c>
      <c r="AD73" s="16">
        <f t="shared" si="17"/>
        <v>780000</v>
      </c>
    </row>
    <row r="74" spans="1:30" ht="102" x14ac:dyDescent="0.3">
      <c r="A74" s="5" t="s">
        <v>7</v>
      </c>
      <c r="B74" s="6" t="s">
        <v>228</v>
      </c>
      <c r="C74" s="7">
        <v>42293</v>
      </c>
      <c r="D74" s="5" t="s">
        <v>229</v>
      </c>
      <c r="E74" s="5" t="s">
        <v>230</v>
      </c>
      <c r="F74" s="5">
        <v>6714031189</v>
      </c>
      <c r="G74" s="5">
        <v>8402</v>
      </c>
      <c r="H74" s="1" t="s">
        <v>11</v>
      </c>
      <c r="I74" s="5">
        <v>10009000</v>
      </c>
      <c r="J74" s="2">
        <f t="shared" si="9"/>
        <v>12603</v>
      </c>
      <c r="K74" s="2">
        <f t="shared" si="10"/>
        <v>14535.46</v>
      </c>
      <c r="L74" s="8">
        <f t="shared" si="11"/>
        <v>18064.3</v>
      </c>
      <c r="M74" s="8">
        <v>3</v>
      </c>
      <c r="N74" s="8">
        <v>3</v>
      </c>
      <c r="O74" s="8">
        <v>7</v>
      </c>
      <c r="P74" s="9">
        <v>84.02</v>
      </c>
      <c r="Q74" s="8">
        <v>300000</v>
      </c>
      <c r="R74" s="8">
        <v>300000</v>
      </c>
      <c r="S74" s="8">
        <v>910000</v>
      </c>
      <c r="T74" s="8">
        <f t="shared" si="12"/>
        <v>33666</v>
      </c>
      <c r="U74" s="8">
        <v>8500</v>
      </c>
      <c r="V74" s="8">
        <v>1800000</v>
      </c>
      <c r="W74" s="8">
        <v>120000</v>
      </c>
      <c r="X74" s="8">
        <v>15000</v>
      </c>
      <c r="Y74" s="8">
        <v>0</v>
      </c>
      <c r="Z74" s="8">
        <f t="shared" si="13"/>
        <v>2</v>
      </c>
      <c r="AA74" s="8">
        <f t="shared" si="14"/>
        <v>5</v>
      </c>
      <c r="AB74" s="16">
        <f t="shared" si="15"/>
        <v>0</v>
      </c>
      <c r="AC74" s="16">
        <f t="shared" si="16"/>
        <v>200000</v>
      </c>
      <c r="AD74" s="16">
        <f t="shared" si="17"/>
        <v>650000</v>
      </c>
    </row>
    <row r="75" spans="1:30" ht="52.8" x14ac:dyDescent="0.3">
      <c r="A75" s="5" t="s">
        <v>7</v>
      </c>
      <c r="B75" s="6" t="s">
        <v>231</v>
      </c>
      <c r="C75" s="7">
        <v>43234</v>
      </c>
      <c r="D75" s="5" t="s">
        <v>232</v>
      </c>
      <c r="E75" s="5" t="s">
        <v>233</v>
      </c>
      <c r="F75" s="5">
        <v>7840393624</v>
      </c>
      <c r="G75" s="5">
        <v>11540</v>
      </c>
      <c r="H75" s="1" t="s">
        <v>159</v>
      </c>
      <c r="I75" s="5">
        <v>10216000</v>
      </c>
      <c r="J75" s="2">
        <f t="shared" si="9"/>
        <v>17310</v>
      </c>
      <c r="K75" s="2">
        <f t="shared" si="10"/>
        <v>19964.2</v>
      </c>
      <c r="L75" s="8">
        <f t="shared" si="11"/>
        <v>24811</v>
      </c>
      <c r="M75" s="8">
        <v>4</v>
      </c>
      <c r="N75" s="8">
        <v>4</v>
      </c>
      <c r="O75" s="8">
        <v>8</v>
      </c>
      <c r="P75" s="9">
        <v>115.4</v>
      </c>
      <c r="Q75" s="8">
        <v>400000</v>
      </c>
      <c r="R75" s="8">
        <v>400000</v>
      </c>
      <c r="S75" s="8">
        <v>1040000</v>
      </c>
      <c r="T75" s="8">
        <f t="shared" si="12"/>
        <v>46218</v>
      </c>
      <c r="U75" s="8">
        <v>8500</v>
      </c>
      <c r="V75" s="8">
        <v>1800000</v>
      </c>
      <c r="W75" s="8">
        <v>120000</v>
      </c>
      <c r="X75" s="8">
        <v>15000</v>
      </c>
      <c r="Y75" s="8">
        <v>0</v>
      </c>
      <c r="Z75" s="8">
        <f t="shared" si="13"/>
        <v>3</v>
      </c>
      <c r="AA75" s="8">
        <f t="shared" si="14"/>
        <v>6</v>
      </c>
      <c r="AB75" s="16">
        <f t="shared" si="15"/>
        <v>0</v>
      </c>
      <c r="AC75" s="16">
        <f t="shared" si="16"/>
        <v>300000</v>
      </c>
      <c r="AD75" s="16">
        <f t="shared" si="17"/>
        <v>780000</v>
      </c>
    </row>
    <row r="76" spans="1:30" ht="52.8" x14ac:dyDescent="0.3">
      <c r="A76" s="5" t="s">
        <v>7</v>
      </c>
      <c r="B76" s="6" t="s">
        <v>234</v>
      </c>
      <c r="C76" s="7">
        <v>44879</v>
      </c>
      <c r="D76" s="5" t="s">
        <v>235</v>
      </c>
      <c r="E76" s="5" t="s">
        <v>236</v>
      </c>
      <c r="F76" s="5">
        <v>4707014446</v>
      </c>
      <c r="G76" s="5">
        <v>7509</v>
      </c>
      <c r="H76" s="1" t="s">
        <v>15</v>
      </c>
      <c r="I76" s="5">
        <v>10218000</v>
      </c>
      <c r="J76" s="2">
        <f t="shared" si="9"/>
        <v>11263.5</v>
      </c>
      <c r="K76" s="2">
        <f t="shared" si="10"/>
        <v>12990.57</v>
      </c>
      <c r="L76" s="8">
        <f t="shared" si="11"/>
        <v>16144.349999999999</v>
      </c>
      <c r="M76" s="8">
        <v>3</v>
      </c>
      <c r="N76" s="8">
        <v>3</v>
      </c>
      <c r="O76" s="8">
        <v>7</v>
      </c>
      <c r="P76" s="9">
        <v>75.09</v>
      </c>
      <c r="Q76" s="8">
        <v>300000</v>
      </c>
      <c r="R76" s="8">
        <v>300000</v>
      </c>
      <c r="S76" s="8">
        <v>910000</v>
      </c>
      <c r="T76" s="8">
        <f t="shared" si="12"/>
        <v>30094</v>
      </c>
      <c r="U76" s="8">
        <v>8500</v>
      </c>
      <c r="V76" s="8">
        <v>1800000</v>
      </c>
      <c r="W76" s="8">
        <v>120000</v>
      </c>
      <c r="X76" s="8">
        <v>15000</v>
      </c>
      <c r="Y76" s="8">
        <v>0</v>
      </c>
      <c r="Z76" s="8">
        <f t="shared" si="13"/>
        <v>2</v>
      </c>
      <c r="AA76" s="8">
        <f t="shared" si="14"/>
        <v>5</v>
      </c>
      <c r="AB76" s="16">
        <f t="shared" si="15"/>
        <v>0</v>
      </c>
      <c r="AC76" s="16">
        <f t="shared" si="16"/>
        <v>200000</v>
      </c>
      <c r="AD76" s="16">
        <f t="shared" si="17"/>
        <v>650000</v>
      </c>
    </row>
    <row r="77" spans="1:30" ht="86.4" customHeight="1" x14ac:dyDescent="0.3">
      <c r="A77" s="5" t="s">
        <v>7</v>
      </c>
      <c r="B77" s="6" t="s">
        <v>237</v>
      </c>
      <c r="C77" s="7">
        <v>43306</v>
      </c>
      <c r="D77" s="5" t="s">
        <v>238</v>
      </c>
      <c r="E77" s="5" t="s">
        <v>239</v>
      </c>
      <c r="F77" s="5">
        <v>7810129213</v>
      </c>
      <c r="G77" s="5">
        <v>10105</v>
      </c>
      <c r="H77" s="1" t="s">
        <v>240</v>
      </c>
      <c r="I77" s="5">
        <v>10221000</v>
      </c>
      <c r="J77" s="2">
        <f t="shared" si="9"/>
        <v>15157.5</v>
      </c>
      <c r="K77" s="2">
        <f t="shared" si="10"/>
        <v>17481.650000000001</v>
      </c>
      <c r="L77" s="8">
        <f t="shared" si="11"/>
        <v>21725.75</v>
      </c>
      <c r="M77" s="8">
        <v>4</v>
      </c>
      <c r="N77" s="8">
        <v>4</v>
      </c>
      <c r="O77" s="8">
        <v>8</v>
      </c>
      <c r="P77" s="9">
        <v>101.05</v>
      </c>
      <c r="Q77" s="8">
        <v>400000</v>
      </c>
      <c r="R77" s="8">
        <v>400000</v>
      </c>
      <c r="S77" s="8">
        <v>1040000</v>
      </c>
      <c r="T77" s="8">
        <f t="shared" si="12"/>
        <v>40478</v>
      </c>
      <c r="U77" s="8">
        <v>8500</v>
      </c>
      <c r="V77" s="8">
        <v>1800000</v>
      </c>
      <c r="W77" s="8">
        <v>120000</v>
      </c>
      <c r="X77" s="8">
        <v>15000</v>
      </c>
      <c r="Y77" s="8">
        <v>0</v>
      </c>
      <c r="Z77" s="8">
        <f t="shared" si="13"/>
        <v>3</v>
      </c>
      <c r="AA77" s="8">
        <f t="shared" si="14"/>
        <v>6</v>
      </c>
      <c r="AB77" s="16">
        <f t="shared" si="15"/>
        <v>0</v>
      </c>
      <c r="AC77" s="16">
        <f t="shared" si="16"/>
        <v>300000</v>
      </c>
      <c r="AD77" s="16">
        <f t="shared" si="17"/>
        <v>780000</v>
      </c>
    </row>
    <row r="78" spans="1:30" ht="57.6" customHeight="1" x14ac:dyDescent="0.3">
      <c r="A78" s="5" t="s">
        <v>7</v>
      </c>
      <c r="B78" s="6" t="s">
        <v>241</v>
      </c>
      <c r="C78" s="7">
        <v>43432</v>
      </c>
      <c r="D78" s="5" t="s">
        <v>242</v>
      </c>
      <c r="E78" s="5" t="s">
        <v>243</v>
      </c>
      <c r="F78" s="5">
        <v>7709565395</v>
      </c>
      <c r="G78" s="5">
        <v>9650</v>
      </c>
      <c r="H78" s="1" t="s">
        <v>240</v>
      </c>
      <c r="I78" s="5">
        <v>10001000</v>
      </c>
      <c r="J78" s="2">
        <f t="shared" si="9"/>
        <v>14475</v>
      </c>
      <c r="K78" s="2">
        <f t="shared" si="10"/>
        <v>16694.5</v>
      </c>
      <c r="L78" s="8">
        <f t="shared" si="11"/>
        <v>20747.5</v>
      </c>
      <c r="M78" s="8">
        <v>3</v>
      </c>
      <c r="N78" s="8">
        <v>3</v>
      </c>
      <c r="O78" s="8">
        <v>7</v>
      </c>
      <c r="P78" s="9">
        <v>96.5</v>
      </c>
      <c r="Q78" s="8">
        <v>300000</v>
      </c>
      <c r="R78" s="8">
        <v>300000</v>
      </c>
      <c r="S78" s="8">
        <v>910000</v>
      </c>
      <c r="T78" s="8">
        <f t="shared" si="12"/>
        <v>38658</v>
      </c>
      <c r="U78" s="8">
        <v>8500</v>
      </c>
      <c r="V78" s="8">
        <v>1800000</v>
      </c>
      <c r="W78" s="8">
        <v>120000</v>
      </c>
      <c r="X78" s="8">
        <v>15000</v>
      </c>
      <c r="Y78" s="8">
        <v>0</v>
      </c>
      <c r="Z78" s="8">
        <f t="shared" si="13"/>
        <v>2</v>
      </c>
      <c r="AA78" s="8">
        <f t="shared" si="14"/>
        <v>5</v>
      </c>
      <c r="AB78" s="16">
        <f t="shared" si="15"/>
        <v>0</v>
      </c>
      <c r="AC78" s="16">
        <f t="shared" si="16"/>
        <v>200000</v>
      </c>
      <c r="AD78" s="16">
        <f t="shared" si="17"/>
        <v>650000</v>
      </c>
    </row>
    <row r="79" spans="1:30" ht="51" x14ac:dyDescent="0.3">
      <c r="A79" s="5" t="s">
        <v>7</v>
      </c>
      <c r="B79" s="6" t="s">
        <v>244</v>
      </c>
      <c r="C79" s="7">
        <v>41187</v>
      </c>
      <c r="D79" s="5" t="s">
        <v>245</v>
      </c>
      <c r="E79" s="5" t="s">
        <v>246</v>
      </c>
      <c r="F79" s="5">
        <v>1004009334</v>
      </c>
      <c r="G79" s="5">
        <v>5309</v>
      </c>
      <c r="H79" s="1" t="s">
        <v>176</v>
      </c>
      <c r="I79" s="5">
        <v>10227000</v>
      </c>
      <c r="J79" s="2">
        <f t="shared" si="9"/>
        <v>7963.5</v>
      </c>
      <c r="K79" s="2">
        <f t="shared" si="10"/>
        <v>9184.57</v>
      </c>
      <c r="L79" s="8">
        <f t="shared" si="11"/>
        <v>11414.35</v>
      </c>
      <c r="M79" s="8">
        <v>2</v>
      </c>
      <c r="N79" s="8">
        <v>2</v>
      </c>
      <c r="O79" s="8">
        <v>6</v>
      </c>
      <c r="P79" s="9">
        <v>53.09</v>
      </c>
      <c r="Q79" s="8">
        <v>200000</v>
      </c>
      <c r="R79" s="8">
        <v>200000</v>
      </c>
      <c r="S79" s="8">
        <v>780000</v>
      </c>
      <c r="T79" s="8">
        <f t="shared" si="12"/>
        <v>21294</v>
      </c>
      <c r="U79" s="8">
        <v>8500</v>
      </c>
      <c r="V79" s="8">
        <v>1800000</v>
      </c>
      <c r="W79" s="8">
        <v>120000</v>
      </c>
      <c r="X79" s="8">
        <v>15000</v>
      </c>
      <c r="Y79" s="8">
        <v>0</v>
      </c>
      <c r="Z79" s="8">
        <f t="shared" si="13"/>
        <v>1</v>
      </c>
      <c r="AA79" s="8">
        <f t="shared" si="14"/>
        <v>4</v>
      </c>
      <c r="AB79" s="16">
        <f t="shared" si="15"/>
        <v>0</v>
      </c>
      <c r="AC79" s="16">
        <f t="shared" si="16"/>
        <v>100000</v>
      </c>
      <c r="AD79" s="16">
        <f t="shared" si="17"/>
        <v>520000</v>
      </c>
    </row>
    <row r="80" spans="1:30" ht="79.2" x14ac:dyDescent="0.3">
      <c r="A80" s="5" t="s">
        <v>7</v>
      </c>
      <c r="B80" s="6" t="s">
        <v>247</v>
      </c>
      <c r="C80" s="7">
        <v>44916</v>
      </c>
      <c r="D80" s="5" t="s">
        <v>248</v>
      </c>
      <c r="E80" s="5" t="s">
        <v>249</v>
      </c>
      <c r="F80" s="5">
        <v>6027140687</v>
      </c>
      <c r="G80" s="5">
        <v>12569</v>
      </c>
      <c r="H80" s="1" t="s">
        <v>15</v>
      </c>
      <c r="I80" s="5">
        <v>10209000</v>
      </c>
      <c r="J80" s="2">
        <f t="shared" si="9"/>
        <v>18853.5</v>
      </c>
      <c r="K80" s="2">
        <f t="shared" si="10"/>
        <v>21744.37</v>
      </c>
      <c r="L80" s="8">
        <f t="shared" si="11"/>
        <v>27023.35</v>
      </c>
      <c r="M80" s="8">
        <v>4</v>
      </c>
      <c r="N80" s="8">
        <v>4</v>
      </c>
      <c r="O80" s="8">
        <v>8</v>
      </c>
      <c r="P80" s="9">
        <v>125.69</v>
      </c>
      <c r="Q80" s="8">
        <v>400000</v>
      </c>
      <c r="R80" s="8">
        <v>400000</v>
      </c>
      <c r="S80" s="8">
        <v>1040000</v>
      </c>
      <c r="T80" s="8">
        <f t="shared" si="12"/>
        <v>50334</v>
      </c>
      <c r="U80" s="8">
        <v>8500</v>
      </c>
      <c r="V80" s="8">
        <v>1800000</v>
      </c>
      <c r="W80" s="8">
        <v>120000</v>
      </c>
      <c r="X80" s="8">
        <v>15000</v>
      </c>
      <c r="Y80" s="8">
        <v>0</v>
      </c>
      <c r="Z80" s="8">
        <f t="shared" si="13"/>
        <v>3</v>
      </c>
      <c r="AA80" s="8">
        <f t="shared" si="14"/>
        <v>6</v>
      </c>
      <c r="AB80" s="16">
        <f t="shared" si="15"/>
        <v>0</v>
      </c>
      <c r="AC80" s="16">
        <f t="shared" si="16"/>
        <v>300000</v>
      </c>
      <c r="AD80" s="16">
        <f t="shared" si="17"/>
        <v>780000</v>
      </c>
    </row>
    <row r="81" spans="1:30" ht="92.4" x14ac:dyDescent="0.3">
      <c r="A81" s="5" t="s">
        <v>7</v>
      </c>
      <c r="B81" s="6" t="s">
        <v>250</v>
      </c>
      <c r="C81" s="7">
        <v>44621</v>
      </c>
      <c r="D81" s="5" t="s">
        <v>251</v>
      </c>
      <c r="E81" s="5" t="s">
        <v>252</v>
      </c>
      <c r="F81" s="5">
        <v>6022008565</v>
      </c>
      <c r="G81" s="5">
        <v>6970</v>
      </c>
      <c r="H81" s="1" t="s">
        <v>15</v>
      </c>
      <c r="I81" s="5">
        <v>10209000</v>
      </c>
      <c r="J81" s="2">
        <f t="shared" si="9"/>
        <v>10455</v>
      </c>
      <c r="K81" s="2">
        <f t="shared" si="10"/>
        <v>12058.1</v>
      </c>
      <c r="L81" s="8">
        <f t="shared" si="11"/>
        <v>14985.5</v>
      </c>
      <c r="M81" s="8">
        <v>3</v>
      </c>
      <c r="N81" s="8">
        <v>3</v>
      </c>
      <c r="O81" s="8">
        <v>7</v>
      </c>
      <c r="P81" s="9">
        <v>69.7</v>
      </c>
      <c r="Q81" s="8">
        <v>300000</v>
      </c>
      <c r="R81" s="8">
        <v>300000</v>
      </c>
      <c r="S81" s="8">
        <v>910000</v>
      </c>
      <c r="T81" s="8">
        <f t="shared" si="12"/>
        <v>27938</v>
      </c>
      <c r="U81" s="8">
        <v>8500</v>
      </c>
      <c r="V81" s="8">
        <v>1800000</v>
      </c>
      <c r="W81" s="8">
        <v>120000</v>
      </c>
      <c r="X81" s="8">
        <v>15000</v>
      </c>
      <c r="Y81" s="8">
        <v>0</v>
      </c>
      <c r="Z81" s="8">
        <f t="shared" si="13"/>
        <v>2</v>
      </c>
      <c r="AA81" s="8">
        <f t="shared" si="14"/>
        <v>5</v>
      </c>
      <c r="AB81" s="16">
        <f t="shared" si="15"/>
        <v>0</v>
      </c>
      <c r="AC81" s="16">
        <f t="shared" si="16"/>
        <v>200000</v>
      </c>
      <c r="AD81" s="16">
        <f t="shared" si="17"/>
        <v>650000</v>
      </c>
    </row>
    <row r="82" spans="1:30" ht="112.2" x14ac:dyDescent="0.3">
      <c r="A82" s="5" t="s">
        <v>7</v>
      </c>
      <c r="B82" s="6" t="s">
        <v>253</v>
      </c>
      <c r="C82" s="7">
        <v>41152</v>
      </c>
      <c r="D82" s="5" t="s">
        <v>254</v>
      </c>
      <c r="E82" s="5" t="s">
        <v>255</v>
      </c>
      <c r="F82" s="5">
        <v>3207008876</v>
      </c>
      <c r="G82" s="5">
        <v>15642</v>
      </c>
      <c r="H82" s="1" t="s">
        <v>155</v>
      </c>
      <c r="I82" s="5">
        <v>10009000</v>
      </c>
      <c r="J82" s="2">
        <f t="shared" si="9"/>
        <v>23463</v>
      </c>
      <c r="K82" s="2">
        <f t="shared" si="10"/>
        <v>27060.66</v>
      </c>
      <c r="L82" s="8">
        <f t="shared" si="11"/>
        <v>33630.299999999996</v>
      </c>
      <c r="M82" s="8">
        <v>5</v>
      </c>
      <c r="N82" s="8">
        <v>5</v>
      </c>
      <c r="O82" s="8">
        <v>9</v>
      </c>
      <c r="P82" s="9">
        <v>156.42000000000002</v>
      </c>
      <c r="Q82" s="8">
        <v>500000</v>
      </c>
      <c r="R82" s="8">
        <v>500000</v>
      </c>
      <c r="S82" s="8">
        <v>1170000</v>
      </c>
      <c r="T82" s="8">
        <f t="shared" si="12"/>
        <v>62626.000000000007</v>
      </c>
      <c r="U82" s="8">
        <v>8500</v>
      </c>
      <c r="V82" s="8">
        <v>1800000</v>
      </c>
      <c r="W82" s="8">
        <v>120000</v>
      </c>
      <c r="X82" s="8">
        <v>15000</v>
      </c>
      <c r="Y82" s="8">
        <v>0</v>
      </c>
      <c r="Z82" s="8">
        <f t="shared" si="13"/>
        <v>4</v>
      </c>
      <c r="AA82" s="8">
        <f t="shared" si="14"/>
        <v>7</v>
      </c>
      <c r="AB82" s="16">
        <f t="shared" si="15"/>
        <v>0</v>
      </c>
      <c r="AC82" s="16">
        <f t="shared" si="16"/>
        <v>400000</v>
      </c>
      <c r="AD82" s="16">
        <f t="shared" si="17"/>
        <v>910000</v>
      </c>
    </row>
    <row r="83" spans="1:30" ht="39.6" x14ac:dyDescent="0.3">
      <c r="A83" s="5" t="s">
        <v>7</v>
      </c>
      <c r="B83" s="6" t="s">
        <v>256</v>
      </c>
      <c r="C83" s="7">
        <v>44511</v>
      </c>
      <c r="D83" s="5" t="s">
        <v>257</v>
      </c>
      <c r="E83" s="5" t="s">
        <v>258</v>
      </c>
      <c r="F83" s="5">
        <v>2311149790</v>
      </c>
      <c r="G83" s="5">
        <v>7509</v>
      </c>
      <c r="H83" s="1" t="s">
        <v>15</v>
      </c>
      <c r="I83" s="5">
        <v>10309000</v>
      </c>
      <c r="J83" s="2">
        <f t="shared" si="9"/>
        <v>11263.5</v>
      </c>
      <c r="K83" s="2">
        <f t="shared" si="10"/>
        <v>12990.57</v>
      </c>
      <c r="L83" s="8">
        <f t="shared" si="11"/>
        <v>16144.349999999999</v>
      </c>
      <c r="M83" s="8">
        <v>3</v>
      </c>
      <c r="N83" s="8">
        <v>3</v>
      </c>
      <c r="O83" s="8">
        <v>7</v>
      </c>
      <c r="P83" s="9">
        <v>75.09</v>
      </c>
      <c r="Q83" s="8">
        <v>300000</v>
      </c>
      <c r="R83" s="8">
        <v>300000</v>
      </c>
      <c r="S83" s="8">
        <v>910000</v>
      </c>
      <c r="T83" s="8">
        <f t="shared" si="12"/>
        <v>30094</v>
      </c>
      <c r="U83" s="8">
        <v>8500</v>
      </c>
      <c r="V83" s="8">
        <v>1800000</v>
      </c>
      <c r="W83" s="8">
        <v>120000</v>
      </c>
      <c r="X83" s="8">
        <v>15000</v>
      </c>
      <c r="Y83" s="8">
        <v>0</v>
      </c>
      <c r="Z83" s="8">
        <f t="shared" si="13"/>
        <v>2</v>
      </c>
      <c r="AA83" s="8">
        <f t="shared" si="14"/>
        <v>5</v>
      </c>
      <c r="AB83" s="16">
        <f t="shared" si="15"/>
        <v>0</v>
      </c>
      <c r="AC83" s="16">
        <f t="shared" si="16"/>
        <v>200000</v>
      </c>
      <c r="AD83" s="16">
        <f t="shared" si="17"/>
        <v>650000</v>
      </c>
    </row>
    <row r="84" spans="1:30" ht="57.6" customHeight="1" x14ac:dyDescent="0.3">
      <c r="A84" s="5" t="s">
        <v>7</v>
      </c>
      <c r="B84" s="6" t="s">
        <v>259</v>
      </c>
      <c r="C84" s="7">
        <v>40592</v>
      </c>
      <c r="D84" s="5" t="s">
        <v>260</v>
      </c>
      <c r="E84" s="5" t="s">
        <v>261</v>
      </c>
      <c r="F84" s="5">
        <v>2312104023</v>
      </c>
      <c r="G84" s="5">
        <v>7645</v>
      </c>
      <c r="H84" s="1" t="s">
        <v>15</v>
      </c>
      <c r="I84" s="5">
        <v>10309000</v>
      </c>
      <c r="J84" s="2">
        <f t="shared" si="9"/>
        <v>11467.5</v>
      </c>
      <c r="K84" s="2">
        <f t="shared" si="10"/>
        <v>13225.85</v>
      </c>
      <c r="L84" s="8">
        <f t="shared" si="11"/>
        <v>16436.75</v>
      </c>
      <c r="M84" s="8">
        <v>3</v>
      </c>
      <c r="N84" s="8">
        <v>3</v>
      </c>
      <c r="O84" s="8">
        <v>7</v>
      </c>
      <c r="P84" s="9">
        <v>76.45</v>
      </c>
      <c r="Q84" s="8">
        <v>300000</v>
      </c>
      <c r="R84" s="8">
        <v>300000</v>
      </c>
      <c r="S84" s="8">
        <v>910000</v>
      </c>
      <c r="T84" s="8">
        <f t="shared" si="12"/>
        <v>30638</v>
      </c>
      <c r="U84" s="8">
        <v>8500</v>
      </c>
      <c r="V84" s="8">
        <v>1800000</v>
      </c>
      <c r="W84" s="8">
        <v>120000</v>
      </c>
      <c r="X84" s="8">
        <v>15000</v>
      </c>
      <c r="Y84" s="8">
        <v>0</v>
      </c>
      <c r="Z84" s="8">
        <f t="shared" si="13"/>
        <v>2</v>
      </c>
      <c r="AA84" s="8">
        <f t="shared" si="14"/>
        <v>5</v>
      </c>
      <c r="AB84" s="16">
        <f t="shared" si="15"/>
        <v>0</v>
      </c>
      <c r="AC84" s="16">
        <f t="shared" si="16"/>
        <v>200000</v>
      </c>
      <c r="AD84" s="16">
        <f t="shared" si="17"/>
        <v>650000</v>
      </c>
    </row>
    <row r="85" spans="1:30" ht="52.8" x14ac:dyDescent="0.3">
      <c r="A85" s="5" t="s">
        <v>7</v>
      </c>
      <c r="B85" s="6" t="s">
        <v>262</v>
      </c>
      <c r="C85" s="7">
        <v>40541</v>
      </c>
      <c r="D85" s="5" t="s">
        <v>263</v>
      </c>
      <c r="E85" s="5" t="s">
        <v>264</v>
      </c>
      <c r="F85" s="5">
        <v>2349025642</v>
      </c>
      <c r="G85" s="5">
        <v>7634</v>
      </c>
      <c r="H85" s="1" t="s">
        <v>15</v>
      </c>
      <c r="I85" s="5">
        <v>10309000</v>
      </c>
      <c r="J85" s="2">
        <f t="shared" si="9"/>
        <v>11451</v>
      </c>
      <c r="K85" s="2">
        <f t="shared" si="10"/>
        <v>13206.82</v>
      </c>
      <c r="L85" s="8">
        <f t="shared" si="11"/>
        <v>16413.099999999999</v>
      </c>
      <c r="M85" s="8">
        <v>3</v>
      </c>
      <c r="N85" s="8">
        <v>3</v>
      </c>
      <c r="O85" s="8">
        <v>7</v>
      </c>
      <c r="P85" s="9">
        <v>76.34</v>
      </c>
      <c r="Q85" s="8">
        <v>300000</v>
      </c>
      <c r="R85" s="8">
        <v>300000</v>
      </c>
      <c r="S85" s="8">
        <v>910000</v>
      </c>
      <c r="T85" s="8">
        <f t="shared" si="12"/>
        <v>30594</v>
      </c>
      <c r="U85" s="8">
        <v>8500</v>
      </c>
      <c r="V85" s="8">
        <v>1800000</v>
      </c>
      <c r="W85" s="8">
        <v>120000</v>
      </c>
      <c r="X85" s="8">
        <v>15000</v>
      </c>
      <c r="Y85" s="8">
        <v>0</v>
      </c>
      <c r="Z85" s="8">
        <f t="shared" si="13"/>
        <v>2</v>
      </c>
      <c r="AA85" s="8">
        <f t="shared" si="14"/>
        <v>5</v>
      </c>
      <c r="AB85" s="16">
        <f t="shared" si="15"/>
        <v>0</v>
      </c>
      <c r="AC85" s="16">
        <f t="shared" si="16"/>
        <v>200000</v>
      </c>
      <c r="AD85" s="16">
        <f t="shared" si="17"/>
        <v>650000</v>
      </c>
    </row>
    <row r="86" spans="1:30" ht="39.6" x14ac:dyDescent="0.3">
      <c r="A86" s="5" t="s">
        <v>7</v>
      </c>
      <c r="B86" s="6" t="s">
        <v>265</v>
      </c>
      <c r="C86" s="7">
        <v>40695</v>
      </c>
      <c r="D86" s="5" t="s">
        <v>266</v>
      </c>
      <c r="E86" s="5" t="s">
        <v>267</v>
      </c>
      <c r="F86" s="5">
        <v>2323025302</v>
      </c>
      <c r="G86" s="5">
        <v>8100</v>
      </c>
      <c r="H86" s="1" t="s">
        <v>15</v>
      </c>
      <c r="I86" s="5">
        <v>10309000</v>
      </c>
      <c r="J86" s="2">
        <f t="shared" si="9"/>
        <v>12150</v>
      </c>
      <c r="K86" s="2">
        <f t="shared" si="10"/>
        <v>14013</v>
      </c>
      <c r="L86" s="8">
        <f t="shared" si="11"/>
        <v>17415</v>
      </c>
      <c r="M86" s="8">
        <v>3</v>
      </c>
      <c r="N86" s="8">
        <v>3</v>
      </c>
      <c r="O86" s="8">
        <v>7</v>
      </c>
      <c r="P86" s="9">
        <v>81</v>
      </c>
      <c r="Q86" s="8">
        <v>300000</v>
      </c>
      <c r="R86" s="8">
        <v>300000</v>
      </c>
      <c r="S86" s="8">
        <v>910000</v>
      </c>
      <c r="T86" s="8">
        <f t="shared" si="12"/>
        <v>32458</v>
      </c>
      <c r="U86" s="8">
        <v>8500</v>
      </c>
      <c r="V86" s="8">
        <v>1800000</v>
      </c>
      <c r="W86" s="8">
        <v>120000</v>
      </c>
      <c r="X86" s="8">
        <v>15000</v>
      </c>
      <c r="Y86" s="8">
        <v>0</v>
      </c>
      <c r="Z86" s="8">
        <f t="shared" si="13"/>
        <v>2</v>
      </c>
      <c r="AA86" s="8">
        <f t="shared" si="14"/>
        <v>5</v>
      </c>
      <c r="AB86" s="16">
        <f t="shared" si="15"/>
        <v>0</v>
      </c>
      <c r="AC86" s="16">
        <f t="shared" si="16"/>
        <v>200000</v>
      </c>
      <c r="AD86" s="16">
        <f t="shared" si="17"/>
        <v>650000</v>
      </c>
    </row>
    <row r="87" spans="1:30" ht="102" x14ac:dyDescent="0.3">
      <c r="A87" s="5" t="s">
        <v>7</v>
      </c>
      <c r="B87" s="6" t="s">
        <v>268</v>
      </c>
      <c r="C87" s="7">
        <v>44453</v>
      </c>
      <c r="D87" s="5" t="s">
        <v>269</v>
      </c>
      <c r="E87" s="5" t="s">
        <v>270</v>
      </c>
      <c r="F87" s="5">
        <v>5030045304</v>
      </c>
      <c r="G87" s="5">
        <v>16790</v>
      </c>
      <c r="H87" s="1" t="s">
        <v>11</v>
      </c>
      <c r="I87" s="5">
        <v>10009000</v>
      </c>
      <c r="J87" s="2">
        <f t="shared" si="9"/>
        <v>25185</v>
      </c>
      <c r="K87" s="2">
        <f t="shared" si="10"/>
        <v>29046.7</v>
      </c>
      <c r="L87" s="8">
        <f t="shared" si="11"/>
        <v>36098.5</v>
      </c>
      <c r="M87" s="8">
        <v>5</v>
      </c>
      <c r="N87" s="8">
        <v>5</v>
      </c>
      <c r="O87" s="8">
        <v>9</v>
      </c>
      <c r="P87" s="9">
        <v>167.9</v>
      </c>
      <c r="Q87" s="8">
        <v>500000</v>
      </c>
      <c r="R87" s="8">
        <v>500000</v>
      </c>
      <c r="S87" s="8">
        <v>1170000</v>
      </c>
      <c r="T87" s="8">
        <f t="shared" si="12"/>
        <v>67218</v>
      </c>
      <c r="U87" s="8">
        <v>8500</v>
      </c>
      <c r="V87" s="8">
        <v>1800000</v>
      </c>
      <c r="W87" s="8">
        <v>120000</v>
      </c>
      <c r="X87" s="8">
        <v>15000</v>
      </c>
      <c r="Y87" s="8">
        <v>0</v>
      </c>
      <c r="Z87" s="8">
        <f t="shared" si="13"/>
        <v>4</v>
      </c>
      <c r="AA87" s="8">
        <f t="shared" si="14"/>
        <v>7</v>
      </c>
      <c r="AB87" s="16">
        <f t="shared" si="15"/>
        <v>0</v>
      </c>
      <c r="AC87" s="16">
        <f t="shared" si="16"/>
        <v>400000</v>
      </c>
      <c r="AD87" s="16">
        <f t="shared" si="17"/>
        <v>910000</v>
      </c>
    </row>
    <row r="88" spans="1:30" ht="52.8" x14ac:dyDescent="0.3">
      <c r="A88" s="5" t="s">
        <v>7</v>
      </c>
      <c r="B88" s="6" t="s">
        <v>271</v>
      </c>
      <c r="C88" s="7">
        <v>40541</v>
      </c>
      <c r="D88" s="5" t="s">
        <v>272</v>
      </c>
      <c r="E88" s="5" t="s">
        <v>273</v>
      </c>
      <c r="F88" s="5">
        <v>2312126429</v>
      </c>
      <c r="G88" s="5">
        <v>6904</v>
      </c>
      <c r="H88" s="1" t="s">
        <v>15</v>
      </c>
      <c r="I88" s="5">
        <v>10309000</v>
      </c>
      <c r="J88" s="2">
        <f t="shared" si="9"/>
        <v>10356</v>
      </c>
      <c r="K88" s="2">
        <f t="shared" si="10"/>
        <v>11943.92</v>
      </c>
      <c r="L88" s="8">
        <f t="shared" si="11"/>
        <v>14843.599999999999</v>
      </c>
      <c r="M88" s="8">
        <v>3</v>
      </c>
      <c r="N88" s="8">
        <v>3</v>
      </c>
      <c r="O88" s="8">
        <v>7</v>
      </c>
      <c r="P88" s="9">
        <v>69.040000000000006</v>
      </c>
      <c r="Q88" s="8">
        <v>300000</v>
      </c>
      <c r="R88" s="8">
        <v>300000</v>
      </c>
      <c r="S88" s="8">
        <v>910000</v>
      </c>
      <c r="T88" s="8">
        <f t="shared" si="12"/>
        <v>27674.000000000004</v>
      </c>
      <c r="U88" s="8">
        <v>8500</v>
      </c>
      <c r="V88" s="8">
        <v>1800000</v>
      </c>
      <c r="W88" s="8">
        <v>120000</v>
      </c>
      <c r="X88" s="8">
        <v>15000</v>
      </c>
      <c r="Y88" s="8">
        <v>0</v>
      </c>
      <c r="Z88" s="8">
        <f t="shared" si="13"/>
        <v>2</v>
      </c>
      <c r="AA88" s="8">
        <f t="shared" si="14"/>
        <v>5</v>
      </c>
      <c r="AB88" s="16">
        <f t="shared" si="15"/>
        <v>0</v>
      </c>
      <c r="AC88" s="16">
        <f t="shared" si="16"/>
        <v>200000</v>
      </c>
      <c r="AD88" s="16">
        <f t="shared" si="17"/>
        <v>650000</v>
      </c>
    </row>
    <row r="89" spans="1:30" ht="57.6" customHeight="1" x14ac:dyDescent="0.3">
      <c r="A89" s="5" t="s">
        <v>7</v>
      </c>
      <c r="B89" s="6" t="s">
        <v>274</v>
      </c>
      <c r="C89" s="7">
        <v>43032</v>
      </c>
      <c r="D89" s="5" t="s">
        <v>275</v>
      </c>
      <c r="E89" s="5" t="s">
        <v>276</v>
      </c>
      <c r="F89" s="5">
        <v>3443009921</v>
      </c>
      <c r="G89" s="5">
        <v>6809</v>
      </c>
      <c r="H89" s="1" t="s">
        <v>240</v>
      </c>
      <c r="I89" s="5">
        <v>10311000</v>
      </c>
      <c r="J89" s="2">
        <f t="shared" si="9"/>
        <v>10213.5</v>
      </c>
      <c r="K89" s="2">
        <f t="shared" si="10"/>
        <v>11779.57</v>
      </c>
      <c r="L89" s="8">
        <f t="shared" si="11"/>
        <v>14639.349999999999</v>
      </c>
      <c r="M89" s="8">
        <v>3</v>
      </c>
      <c r="N89" s="8">
        <v>3</v>
      </c>
      <c r="O89" s="8">
        <v>7</v>
      </c>
      <c r="P89" s="9">
        <v>68.09</v>
      </c>
      <c r="Q89" s="8">
        <v>300000</v>
      </c>
      <c r="R89" s="8">
        <v>300000</v>
      </c>
      <c r="S89" s="8">
        <v>910000</v>
      </c>
      <c r="T89" s="8">
        <f t="shared" si="12"/>
        <v>27294</v>
      </c>
      <c r="U89" s="8">
        <v>8500</v>
      </c>
      <c r="V89" s="8">
        <v>1800000</v>
      </c>
      <c r="W89" s="8">
        <v>120000</v>
      </c>
      <c r="X89" s="8">
        <v>15000</v>
      </c>
      <c r="Y89" s="8">
        <v>0</v>
      </c>
      <c r="Z89" s="8">
        <f t="shared" si="13"/>
        <v>2</v>
      </c>
      <c r="AA89" s="8">
        <f t="shared" si="14"/>
        <v>5</v>
      </c>
      <c r="AB89" s="16">
        <f t="shared" si="15"/>
        <v>0</v>
      </c>
      <c r="AC89" s="16">
        <f t="shared" si="16"/>
        <v>200000</v>
      </c>
      <c r="AD89" s="16">
        <f t="shared" si="17"/>
        <v>650000</v>
      </c>
    </row>
    <row r="90" spans="1:30" ht="79.2" x14ac:dyDescent="0.3">
      <c r="A90" s="5" t="s">
        <v>7</v>
      </c>
      <c r="B90" s="6" t="s">
        <v>277</v>
      </c>
      <c r="C90" s="7">
        <v>41815</v>
      </c>
      <c r="D90" s="5" t="s">
        <v>278</v>
      </c>
      <c r="E90" s="5" t="s">
        <v>279</v>
      </c>
      <c r="F90" s="5">
        <v>2337043799</v>
      </c>
      <c r="G90" s="5">
        <v>5680</v>
      </c>
      <c r="H90" s="1" t="s">
        <v>15</v>
      </c>
      <c r="I90" s="5">
        <v>10309000</v>
      </c>
      <c r="J90" s="2">
        <f t="shared" si="9"/>
        <v>8520</v>
      </c>
      <c r="K90" s="2">
        <f t="shared" si="10"/>
        <v>9826.4</v>
      </c>
      <c r="L90" s="8">
        <f t="shared" si="11"/>
        <v>12212</v>
      </c>
      <c r="M90" s="8">
        <v>2</v>
      </c>
      <c r="N90" s="8">
        <v>2</v>
      </c>
      <c r="O90" s="8">
        <v>6</v>
      </c>
      <c r="P90" s="9">
        <v>56.800000000000004</v>
      </c>
      <c r="Q90" s="8">
        <v>200000</v>
      </c>
      <c r="R90" s="8">
        <v>200000</v>
      </c>
      <c r="S90" s="8">
        <v>780000</v>
      </c>
      <c r="T90" s="8">
        <f t="shared" si="12"/>
        <v>22778</v>
      </c>
      <c r="U90" s="8">
        <v>8500</v>
      </c>
      <c r="V90" s="8">
        <v>1800000</v>
      </c>
      <c r="W90" s="8">
        <v>120000</v>
      </c>
      <c r="X90" s="8">
        <v>15000</v>
      </c>
      <c r="Y90" s="8">
        <v>0</v>
      </c>
      <c r="Z90" s="8">
        <f t="shared" si="13"/>
        <v>1</v>
      </c>
      <c r="AA90" s="8">
        <f t="shared" si="14"/>
        <v>4</v>
      </c>
      <c r="AB90" s="16">
        <f t="shared" si="15"/>
        <v>0</v>
      </c>
      <c r="AC90" s="16">
        <f t="shared" si="16"/>
        <v>100000</v>
      </c>
      <c r="AD90" s="16">
        <f t="shared" si="17"/>
        <v>520000</v>
      </c>
    </row>
    <row r="91" spans="1:30" ht="86.4" customHeight="1" x14ac:dyDescent="0.3">
      <c r="A91" s="5" t="s">
        <v>7</v>
      </c>
      <c r="B91" s="6" t="s">
        <v>280</v>
      </c>
      <c r="C91" s="7">
        <v>44034</v>
      </c>
      <c r="D91" s="5" t="s">
        <v>281</v>
      </c>
      <c r="E91" s="5" t="s">
        <v>282</v>
      </c>
      <c r="F91" s="5">
        <v>3435900186</v>
      </c>
      <c r="G91" s="5">
        <v>14689</v>
      </c>
      <c r="H91" s="1" t="s">
        <v>34</v>
      </c>
      <c r="I91" s="5">
        <v>10311000</v>
      </c>
      <c r="J91" s="2">
        <f t="shared" si="9"/>
        <v>22033.5</v>
      </c>
      <c r="K91" s="2">
        <f t="shared" si="10"/>
        <v>25411.97</v>
      </c>
      <c r="L91" s="8">
        <f t="shared" si="11"/>
        <v>31581.35</v>
      </c>
      <c r="M91" s="8">
        <v>4</v>
      </c>
      <c r="N91" s="8">
        <v>4</v>
      </c>
      <c r="O91" s="8">
        <v>8</v>
      </c>
      <c r="P91" s="9">
        <v>146.89000000000001</v>
      </c>
      <c r="Q91" s="8">
        <v>400000</v>
      </c>
      <c r="R91" s="8">
        <v>400000</v>
      </c>
      <c r="S91" s="8">
        <v>1040000</v>
      </c>
      <c r="T91" s="8">
        <f t="shared" si="12"/>
        <v>58814.000000000007</v>
      </c>
      <c r="U91" s="8">
        <v>8500</v>
      </c>
      <c r="V91" s="8">
        <v>1800000</v>
      </c>
      <c r="W91" s="8">
        <v>120000</v>
      </c>
      <c r="X91" s="8">
        <v>15000</v>
      </c>
      <c r="Y91" s="8">
        <v>0</v>
      </c>
      <c r="Z91" s="8">
        <f t="shared" si="13"/>
        <v>3</v>
      </c>
      <c r="AA91" s="8">
        <f t="shared" si="14"/>
        <v>6</v>
      </c>
      <c r="AB91" s="16">
        <f t="shared" si="15"/>
        <v>0</v>
      </c>
      <c r="AC91" s="16">
        <f t="shared" si="16"/>
        <v>300000</v>
      </c>
      <c r="AD91" s="16">
        <f t="shared" si="17"/>
        <v>780000</v>
      </c>
    </row>
    <row r="92" spans="1:30" ht="28.8" customHeight="1" x14ac:dyDescent="0.3">
      <c r="A92" s="5" t="s">
        <v>7</v>
      </c>
      <c r="B92" s="6" t="s">
        <v>283</v>
      </c>
      <c r="C92" s="7">
        <v>44762</v>
      </c>
      <c r="D92" s="5" t="s">
        <v>284</v>
      </c>
      <c r="E92" s="5" t="s">
        <v>285</v>
      </c>
      <c r="F92" s="5">
        <v>3443033593</v>
      </c>
      <c r="G92" s="5">
        <v>5780</v>
      </c>
      <c r="H92" s="1" t="s">
        <v>15</v>
      </c>
      <c r="I92" s="5">
        <v>10311000</v>
      </c>
      <c r="J92" s="2">
        <f t="shared" si="9"/>
        <v>8670</v>
      </c>
      <c r="K92" s="2">
        <f t="shared" si="10"/>
        <v>9999.4</v>
      </c>
      <c r="L92" s="8">
        <f t="shared" si="11"/>
        <v>12427</v>
      </c>
      <c r="M92" s="8">
        <v>2</v>
      </c>
      <c r="N92" s="8">
        <v>2</v>
      </c>
      <c r="O92" s="8">
        <v>6</v>
      </c>
      <c r="P92" s="9">
        <v>57.800000000000004</v>
      </c>
      <c r="Q92" s="8">
        <v>200000</v>
      </c>
      <c r="R92" s="8">
        <v>200000</v>
      </c>
      <c r="S92" s="8">
        <v>780000</v>
      </c>
      <c r="T92" s="8">
        <f t="shared" si="12"/>
        <v>23178</v>
      </c>
      <c r="U92" s="8">
        <v>8500</v>
      </c>
      <c r="V92" s="8">
        <v>1800000</v>
      </c>
      <c r="W92" s="8">
        <v>120000</v>
      </c>
      <c r="X92" s="8">
        <v>15000</v>
      </c>
      <c r="Y92" s="8">
        <v>0</v>
      </c>
      <c r="Z92" s="8">
        <f t="shared" si="13"/>
        <v>1</v>
      </c>
      <c r="AA92" s="8">
        <f t="shared" si="14"/>
        <v>4</v>
      </c>
      <c r="AB92" s="16">
        <f t="shared" si="15"/>
        <v>0</v>
      </c>
      <c r="AC92" s="16">
        <f t="shared" si="16"/>
        <v>100000</v>
      </c>
      <c r="AD92" s="16">
        <f t="shared" si="17"/>
        <v>520000</v>
      </c>
    </row>
    <row r="93" spans="1:30" ht="57.6" customHeight="1" x14ac:dyDescent="0.3">
      <c r="A93" s="5" t="s">
        <v>7</v>
      </c>
      <c r="B93" s="6" t="s">
        <v>286</v>
      </c>
      <c r="C93" s="7">
        <v>44183</v>
      </c>
      <c r="D93" s="5" t="s">
        <v>287</v>
      </c>
      <c r="E93" s="5" t="s">
        <v>288</v>
      </c>
      <c r="F93" s="5">
        <v>3015060760</v>
      </c>
      <c r="G93" s="5">
        <v>11590</v>
      </c>
      <c r="H93" s="1" t="s">
        <v>91</v>
      </c>
      <c r="I93" s="5">
        <v>10311000</v>
      </c>
      <c r="J93" s="2">
        <f t="shared" si="9"/>
        <v>17385</v>
      </c>
      <c r="K93" s="2">
        <f t="shared" si="10"/>
        <v>20050.7</v>
      </c>
      <c r="L93" s="8">
        <f t="shared" si="11"/>
        <v>24918.5</v>
      </c>
      <c r="M93" s="8">
        <v>4</v>
      </c>
      <c r="N93" s="8">
        <v>4</v>
      </c>
      <c r="O93" s="8">
        <v>8</v>
      </c>
      <c r="P93" s="9">
        <v>115.9</v>
      </c>
      <c r="Q93" s="8">
        <v>400000</v>
      </c>
      <c r="R93" s="8">
        <v>400000</v>
      </c>
      <c r="S93" s="8">
        <v>1040000</v>
      </c>
      <c r="T93" s="8">
        <f t="shared" si="12"/>
        <v>46418</v>
      </c>
      <c r="U93" s="8">
        <v>8500</v>
      </c>
      <c r="V93" s="8">
        <v>1800000</v>
      </c>
      <c r="W93" s="8">
        <v>120000</v>
      </c>
      <c r="X93" s="8">
        <v>15000</v>
      </c>
      <c r="Y93" s="8">
        <v>0</v>
      </c>
      <c r="Z93" s="8">
        <f t="shared" si="13"/>
        <v>3</v>
      </c>
      <c r="AA93" s="8">
        <f t="shared" si="14"/>
        <v>6</v>
      </c>
      <c r="AB93" s="16">
        <f t="shared" si="15"/>
        <v>0</v>
      </c>
      <c r="AC93" s="16">
        <f t="shared" si="16"/>
        <v>300000</v>
      </c>
      <c r="AD93" s="16">
        <f t="shared" si="17"/>
        <v>780000</v>
      </c>
    </row>
    <row r="94" spans="1:30" ht="39.6" x14ac:dyDescent="0.3">
      <c r="A94" s="5" t="s">
        <v>7</v>
      </c>
      <c r="B94" s="6" t="s">
        <v>289</v>
      </c>
      <c r="C94" s="7">
        <v>41269</v>
      </c>
      <c r="D94" s="5" t="s">
        <v>290</v>
      </c>
      <c r="E94" s="5" t="s">
        <v>291</v>
      </c>
      <c r="F94" s="5">
        <v>3437000021</v>
      </c>
      <c r="G94" s="5">
        <v>1811</v>
      </c>
      <c r="H94" s="1" t="s">
        <v>15</v>
      </c>
      <c r="I94" s="5">
        <v>10311000</v>
      </c>
      <c r="J94" s="2">
        <f t="shared" si="9"/>
        <v>2716.5</v>
      </c>
      <c r="K94" s="2">
        <f t="shared" si="10"/>
        <v>3133.0299999999997</v>
      </c>
      <c r="L94" s="8">
        <f t="shared" si="11"/>
        <v>3893.6499999999996</v>
      </c>
      <c r="M94" s="8">
        <v>1</v>
      </c>
      <c r="N94" s="8">
        <v>2</v>
      </c>
      <c r="O94" s="8">
        <v>4</v>
      </c>
      <c r="P94" s="9">
        <v>18.11</v>
      </c>
      <c r="Q94" s="8">
        <v>100000</v>
      </c>
      <c r="R94" s="8">
        <v>200000</v>
      </c>
      <c r="S94" s="8">
        <v>520000</v>
      </c>
      <c r="T94" s="8">
        <f t="shared" si="12"/>
        <v>7302</v>
      </c>
      <c r="U94" s="8">
        <v>8500</v>
      </c>
      <c r="V94" s="8">
        <v>1800000</v>
      </c>
      <c r="W94" s="8">
        <v>120000</v>
      </c>
      <c r="X94" s="8">
        <v>15000</v>
      </c>
      <c r="Y94" s="8">
        <v>0</v>
      </c>
      <c r="Z94" s="8">
        <f t="shared" si="13"/>
        <v>1</v>
      </c>
      <c r="AA94" s="8">
        <f t="shared" si="14"/>
        <v>2</v>
      </c>
      <c r="AB94" s="16">
        <f t="shared" si="15"/>
        <v>0</v>
      </c>
      <c r="AC94" s="16">
        <f t="shared" si="16"/>
        <v>100000</v>
      </c>
      <c r="AD94" s="16">
        <f t="shared" si="17"/>
        <v>260000</v>
      </c>
    </row>
    <row r="95" spans="1:30" ht="39.6" x14ac:dyDescent="0.3">
      <c r="A95" s="5" t="s">
        <v>7</v>
      </c>
      <c r="B95" s="6" t="s">
        <v>292</v>
      </c>
      <c r="C95" s="7">
        <v>44034</v>
      </c>
      <c r="D95" s="5" t="s">
        <v>281</v>
      </c>
      <c r="E95" s="5" t="s">
        <v>282</v>
      </c>
      <c r="F95" s="5">
        <v>3435900186</v>
      </c>
      <c r="G95" s="5">
        <v>3017</v>
      </c>
      <c r="H95" s="1" t="s">
        <v>15</v>
      </c>
      <c r="I95" s="5">
        <v>10311000</v>
      </c>
      <c r="J95" s="2">
        <f t="shared" si="9"/>
        <v>4525.5</v>
      </c>
      <c r="K95" s="2">
        <f t="shared" si="10"/>
        <v>5219.41</v>
      </c>
      <c r="L95" s="8">
        <f t="shared" si="11"/>
        <v>6486.55</v>
      </c>
      <c r="M95" s="8">
        <v>2</v>
      </c>
      <c r="N95" s="8">
        <v>2</v>
      </c>
      <c r="O95" s="8">
        <v>6</v>
      </c>
      <c r="P95" s="9">
        <v>30.17</v>
      </c>
      <c r="Q95" s="8">
        <v>200000</v>
      </c>
      <c r="R95" s="8">
        <v>200000</v>
      </c>
      <c r="S95" s="8">
        <v>780000</v>
      </c>
      <c r="T95" s="8">
        <f t="shared" si="12"/>
        <v>12126</v>
      </c>
      <c r="U95" s="8">
        <v>8500</v>
      </c>
      <c r="V95" s="8">
        <v>1800000</v>
      </c>
      <c r="W95" s="8">
        <v>120000</v>
      </c>
      <c r="X95" s="8">
        <v>15000</v>
      </c>
      <c r="Y95" s="8">
        <v>0</v>
      </c>
      <c r="Z95" s="8">
        <f t="shared" si="13"/>
        <v>1</v>
      </c>
      <c r="AA95" s="8">
        <f t="shared" si="14"/>
        <v>4</v>
      </c>
      <c r="AB95" s="16">
        <f t="shared" si="15"/>
        <v>0</v>
      </c>
      <c r="AC95" s="16">
        <f t="shared" si="16"/>
        <v>100000</v>
      </c>
      <c r="AD95" s="16">
        <f t="shared" si="17"/>
        <v>520000</v>
      </c>
    </row>
    <row r="96" spans="1:30" ht="39.6" x14ac:dyDescent="0.3">
      <c r="A96" s="5" t="s">
        <v>7</v>
      </c>
      <c r="B96" s="6" t="s">
        <v>293</v>
      </c>
      <c r="C96" s="7">
        <v>44034</v>
      </c>
      <c r="D96" s="5" t="s">
        <v>281</v>
      </c>
      <c r="E96" s="5" t="s">
        <v>282</v>
      </c>
      <c r="F96" s="5">
        <v>3435900186</v>
      </c>
      <c r="G96" s="5">
        <v>2980</v>
      </c>
      <c r="H96" s="1" t="s">
        <v>15</v>
      </c>
      <c r="I96" s="5">
        <v>10311000</v>
      </c>
      <c r="J96" s="2">
        <f t="shared" si="9"/>
        <v>4470</v>
      </c>
      <c r="K96" s="2">
        <f t="shared" si="10"/>
        <v>5155.3999999999996</v>
      </c>
      <c r="L96" s="8">
        <f t="shared" si="11"/>
        <v>6407</v>
      </c>
      <c r="M96" s="8">
        <v>2</v>
      </c>
      <c r="N96" s="8">
        <v>2</v>
      </c>
      <c r="O96" s="8">
        <v>6</v>
      </c>
      <c r="P96" s="9">
        <v>29.8</v>
      </c>
      <c r="Q96" s="8">
        <v>200000</v>
      </c>
      <c r="R96" s="8">
        <v>200000</v>
      </c>
      <c r="S96" s="8">
        <v>780000</v>
      </c>
      <c r="T96" s="8">
        <f t="shared" si="12"/>
        <v>11978</v>
      </c>
      <c r="U96" s="8">
        <v>8500</v>
      </c>
      <c r="V96" s="8">
        <v>1800000</v>
      </c>
      <c r="W96" s="8">
        <v>120000</v>
      </c>
      <c r="X96" s="8">
        <v>15000</v>
      </c>
      <c r="Y96" s="8">
        <v>0</v>
      </c>
      <c r="Z96" s="8">
        <f t="shared" si="13"/>
        <v>1</v>
      </c>
      <c r="AA96" s="8">
        <f t="shared" si="14"/>
        <v>4</v>
      </c>
      <c r="AB96" s="16">
        <f t="shared" si="15"/>
        <v>0</v>
      </c>
      <c r="AC96" s="16">
        <f t="shared" si="16"/>
        <v>100000</v>
      </c>
      <c r="AD96" s="16">
        <f t="shared" si="17"/>
        <v>520000</v>
      </c>
    </row>
    <row r="97" spans="1:30" ht="57.6" customHeight="1" x14ac:dyDescent="0.3">
      <c r="A97" s="5" t="s">
        <v>7</v>
      </c>
      <c r="B97" s="6" t="s">
        <v>294</v>
      </c>
      <c r="C97" s="7">
        <v>42599</v>
      </c>
      <c r="D97" s="5" t="s">
        <v>295</v>
      </c>
      <c r="E97" s="5" t="s">
        <v>296</v>
      </c>
      <c r="F97" s="5">
        <v>3448003962</v>
      </c>
      <c r="G97" s="5">
        <v>3980</v>
      </c>
      <c r="H97" s="1" t="s">
        <v>15</v>
      </c>
      <c r="I97" s="5">
        <v>10311000</v>
      </c>
      <c r="J97" s="2">
        <f t="shared" si="9"/>
        <v>5970</v>
      </c>
      <c r="K97" s="2">
        <f t="shared" si="10"/>
        <v>6885.4</v>
      </c>
      <c r="L97" s="8">
        <f t="shared" si="11"/>
        <v>8557</v>
      </c>
      <c r="M97" s="8">
        <v>2</v>
      </c>
      <c r="N97" s="8">
        <v>2</v>
      </c>
      <c r="O97" s="8">
        <v>6</v>
      </c>
      <c r="P97" s="9">
        <v>39.800000000000004</v>
      </c>
      <c r="Q97" s="8">
        <v>200000</v>
      </c>
      <c r="R97" s="8">
        <v>200000</v>
      </c>
      <c r="S97" s="8">
        <v>780000</v>
      </c>
      <c r="T97" s="8">
        <f t="shared" si="12"/>
        <v>15978.000000000002</v>
      </c>
      <c r="U97" s="8">
        <v>8500</v>
      </c>
      <c r="V97" s="8">
        <v>1800000</v>
      </c>
      <c r="W97" s="8">
        <v>120000</v>
      </c>
      <c r="X97" s="8">
        <v>15000</v>
      </c>
      <c r="Y97" s="8">
        <v>0</v>
      </c>
      <c r="Z97" s="8">
        <f t="shared" si="13"/>
        <v>1</v>
      </c>
      <c r="AA97" s="8">
        <f t="shared" si="14"/>
        <v>4</v>
      </c>
      <c r="AB97" s="16">
        <f t="shared" si="15"/>
        <v>0</v>
      </c>
      <c r="AC97" s="16">
        <f t="shared" si="16"/>
        <v>100000</v>
      </c>
      <c r="AD97" s="16">
        <f t="shared" si="17"/>
        <v>520000</v>
      </c>
    </row>
    <row r="98" spans="1:30" ht="52.8" x14ac:dyDescent="0.3">
      <c r="A98" s="5" t="s">
        <v>7</v>
      </c>
      <c r="B98" s="6" t="s">
        <v>297</v>
      </c>
      <c r="C98" s="7">
        <v>43364</v>
      </c>
      <c r="D98" s="5" t="s">
        <v>298</v>
      </c>
      <c r="E98" s="5" t="s">
        <v>299</v>
      </c>
      <c r="F98" s="5">
        <v>6612005052</v>
      </c>
      <c r="G98" s="5">
        <v>13678</v>
      </c>
      <c r="H98" s="1" t="s">
        <v>34</v>
      </c>
      <c r="I98" s="5">
        <v>10311000</v>
      </c>
      <c r="J98" s="2">
        <f t="shared" si="9"/>
        <v>20517</v>
      </c>
      <c r="K98" s="2">
        <f t="shared" si="10"/>
        <v>23662.94</v>
      </c>
      <c r="L98" s="8">
        <f t="shared" si="11"/>
        <v>29407.699999999997</v>
      </c>
      <c r="M98" s="8">
        <v>4</v>
      </c>
      <c r="N98" s="8">
        <v>4</v>
      </c>
      <c r="O98" s="8">
        <v>8</v>
      </c>
      <c r="P98" s="9">
        <v>136.78</v>
      </c>
      <c r="Q98" s="8">
        <v>400000</v>
      </c>
      <c r="R98" s="8">
        <v>400000</v>
      </c>
      <c r="S98" s="8">
        <v>1040000</v>
      </c>
      <c r="T98" s="8">
        <f t="shared" si="12"/>
        <v>54770</v>
      </c>
      <c r="U98" s="8">
        <v>8500</v>
      </c>
      <c r="V98" s="8">
        <v>1800000</v>
      </c>
      <c r="W98" s="8">
        <v>120000</v>
      </c>
      <c r="X98" s="8">
        <v>15000</v>
      </c>
      <c r="Y98" s="8">
        <v>0</v>
      </c>
      <c r="Z98" s="8">
        <f t="shared" si="13"/>
        <v>3</v>
      </c>
      <c r="AA98" s="8">
        <f t="shared" si="14"/>
        <v>6</v>
      </c>
      <c r="AB98" s="16">
        <f t="shared" si="15"/>
        <v>0</v>
      </c>
      <c r="AC98" s="16">
        <f t="shared" si="16"/>
        <v>300000</v>
      </c>
      <c r="AD98" s="16">
        <f t="shared" si="17"/>
        <v>780000</v>
      </c>
    </row>
    <row r="99" spans="1:30" ht="102" x14ac:dyDescent="0.3">
      <c r="A99" s="5" t="s">
        <v>7</v>
      </c>
      <c r="B99" s="6" t="s">
        <v>300</v>
      </c>
      <c r="C99" s="7">
        <v>44666</v>
      </c>
      <c r="D99" s="5" t="s">
        <v>301</v>
      </c>
      <c r="E99" s="5" t="s">
        <v>302</v>
      </c>
      <c r="F99" s="5">
        <v>7730148612</v>
      </c>
      <c r="G99" s="5">
        <v>11280</v>
      </c>
      <c r="H99" s="1" t="s">
        <v>11</v>
      </c>
      <c r="I99" s="5">
        <v>10009000</v>
      </c>
      <c r="J99" s="2">
        <f t="shared" si="9"/>
        <v>16920</v>
      </c>
      <c r="K99" s="2">
        <f t="shared" si="10"/>
        <v>19514.400000000001</v>
      </c>
      <c r="L99" s="8">
        <f t="shared" si="11"/>
        <v>24252</v>
      </c>
      <c r="M99" s="8">
        <v>4</v>
      </c>
      <c r="N99" s="8">
        <v>4</v>
      </c>
      <c r="O99" s="8">
        <v>8</v>
      </c>
      <c r="P99" s="9">
        <v>112.8</v>
      </c>
      <c r="Q99" s="8">
        <v>400000</v>
      </c>
      <c r="R99" s="8">
        <v>400000</v>
      </c>
      <c r="S99" s="8">
        <v>1040000</v>
      </c>
      <c r="T99" s="8">
        <f t="shared" si="12"/>
        <v>45178</v>
      </c>
      <c r="U99" s="8">
        <v>8500</v>
      </c>
      <c r="V99" s="8">
        <v>1800000</v>
      </c>
      <c r="W99" s="8">
        <v>120000</v>
      </c>
      <c r="X99" s="8">
        <v>15000</v>
      </c>
      <c r="Y99" s="8">
        <v>0</v>
      </c>
      <c r="Z99" s="8">
        <f t="shared" si="13"/>
        <v>3</v>
      </c>
      <c r="AA99" s="8">
        <f t="shared" si="14"/>
        <v>6</v>
      </c>
      <c r="AB99" s="16">
        <f t="shared" si="15"/>
        <v>0</v>
      </c>
      <c r="AC99" s="16">
        <f t="shared" si="16"/>
        <v>300000</v>
      </c>
      <c r="AD99" s="16">
        <f t="shared" si="17"/>
        <v>780000</v>
      </c>
    </row>
    <row r="100" spans="1:30" ht="66" x14ac:dyDescent="0.3">
      <c r="A100" s="5" t="s">
        <v>7</v>
      </c>
      <c r="B100" s="6" t="s">
        <v>303</v>
      </c>
      <c r="C100" s="7">
        <v>40522</v>
      </c>
      <c r="D100" s="5" t="s">
        <v>304</v>
      </c>
      <c r="E100" s="5" t="s">
        <v>305</v>
      </c>
      <c r="F100" s="5">
        <v>6166048181</v>
      </c>
      <c r="G100" s="5">
        <v>9765</v>
      </c>
      <c r="H100" s="1" t="s">
        <v>15</v>
      </c>
      <c r="I100" s="5">
        <v>10313000</v>
      </c>
      <c r="J100" s="2">
        <f t="shared" si="9"/>
        <v>14647.5</v>
      </c>
      <c r="K100" s="2">
        <f t="shared" si="10"/>
        <v>16893.45</v>
      </c>
      <c r="L100" s="8">
        <f t="shared" si="11"/>
        <v>20994.75</v>
      </c>
      <c r="M100" s="8">
        <v>3</v>
      </c>
      <c r="N100" s="8">
        <v>3</v>
      </c>
      <c r="O100" s="8">
        <v>7</v>
      </c>
      <c r="P100" s="9">
        <v>97.65</v>
      </c>
      <c r="Q100" s="8">
        <v>300000</v>
      </c>
      <c r="R100" s="8">
        <v>300000</v>
      </c>
      <c r="S100" s="8">
        <v>910000</v>
      </c>
      <c r="T100" s="8">
        <f t="shared" si="12"/>
        <v>39118</v>
      </c>
      <c r="U100" s="8">
        <v>8500</v>
      </c>
      <c r="V100" s="8">
        <v>1800000</v>
      </c>
      <c r="W100" s="8">
        <v>120000</v>
      </c>
      <c r="X100" s="8">
        <v>15000</v>
      </c>
      <c r="Y100" s="8">
        <v>0</v>
      </c>
      <c r="Z100" s="8">
        <f t="shared" si="13"/>
        <v>2</v>
      </c>
      <c r="AA100" s="8">
        <f t="shared" si="14"/>
        <v>5</v>
      </c>
      <c r="AB100" s="16">
        <f t="shared" si="15"/>
        <v>0</v>
      </c>
      <c r="AC100" s="16">
        <f t="shared" si="16"/>
        <v>200000</v>
      </c>
      <c r="AD100" s="16">
        <f t="shared" si="17"/>
        <v>650000</v>
      </c>
    </row>
    <row r="101" spans="1:30" ht="72" customHeight="1" x14ac:dyDescent="0.3">
      <c r="A101" s="10" t="s">
        <v>7</v>
      </c>
      <c r="B101" s="6" t="s">
        <v>306</v>
      </c>
      <c r="C101" s="11">
        <v>43348</v>
      </c>
      <c r="D101" s="10" t="s">
        <v>307</v>
      </c>
      <c r="E101" s="10" t="s">
        <v>308</v>
      </c>
      <c r="F101" s="10">
        <v>3023005392</v>
      </c>
      <c r="G101" s="10">
        <v>17654</v>
      </c>
      <c r="H101" s="3" t="s">
        <v>91</v>
      </c>
      <c r="I101" s="10">
        <v>10311000</v>
      </c>
      <c r="J101" s="2">
        <f t="shared" si="9"/>
        <v>26481</v>
      </c>
      <c r="K101" s="2">
        <f t="shared" si="10"/>
        <v>30541.42</v>
      </c>
      <c r="L101" s="8">
        <f t="shared" si="11"/>
        <v>37956.1</v>
      </c>
      <c r="M101" s="8">
        <v>5</v>
      </c>
      <c r="N101" s="8">
        <v>5</v>
      </c>
      <c r="O101" s="8">
        <v>9</v>
      </c>
      <c r="P101" s="9">
        <v>176.54</v>
      </c>
      <c r="Q101" s="8">
        <v>500000</v>
      </c>
      <c r="R101" s="8">
        <v>500000</v>
      </c>
      <c r="S101" s="8">
        <v>1170000</v>
      </c>
      <c r="T101" s="8">
        <f t="shared" si="12"/>
        <v>70674</v>
      </c>
      <c r="U101" s="8">
        <v>8500</v>
      </c>
      <c r="V101" s="8">
        <v>1800000</v>
      </c>
      <c r="W101" s="8">
        <v>120000</v>
      </c>
      <c r="X101" s="8">
        <v>15000</v>
      </c>
      <c r="Y101" s="8">
        <v>0</v>
      </c>
      <c r="Z101" s="8">
        <f t="shared" si="13"/>
        <v>4</v>
      </c>
      <c r="AA101" s="8">
        <f t="shared" si="14"/>
        <v>7</v>
      </c>
      <c r="AB101" s="16">
        <f t="shared" si="15"/>
        <v>0</v>
      </c>
      <c r="AC101" s="16">
        <f t="shared" si="16"/>
        <v>400000</v>
      </c>
      <c r="AD101" s="16">
        <f t="shared" si="17"/>
        <v>910000</v>
      </c>
    </row>
    <row r="102" spans="1:30" x14ac:dyDescent="0.3">
      <c r="A102" s="12"/>
    </row>
    <row r="103" spans="1:30" x14ac:dyDescent="0.3">
      <c r="A103" s="12"/>
    </row>
    <row r="104" spans="1:30" x14ac:dyDescent="0.3">
      <c r="A104" s="12"/>
    </row>
    <row r="105" spans="1:30" x14ac:dyDescent="0.3">
      <c r="A105" s="12"/>
    </row>
    <row r="106" spans="1:30" x14ac:dyDescent="0.3">
      <c r="A106" s="12"/>
    </row>
    <row r="107" spans="1:30" x14ac:dyDescent="0.3">
      <c r="A107" s="12"/>
    </row>
    <row r="108" spans="1:30" x14ac:dyDescent="0.3">
      <c r="A108" s="12"/>
    </row>
    <row r="109" spans="1:30" x14ac:dyDescent="0.3">
      <c r="A109" s="12"/>
    </row>
    <row r="110" spans="1:30" x14ac:dyDescent="0.3">
      <c r="A110" s="12"/>
    </row>
    <row r="111" spans="1:30" x14ac:dyDescent="0.3">
      <c r="A111" s="12"/>
    </row>
    <row r="112" spans="1:30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2"/>
    </row>
    <row r="119" spans="1:1" x14ac:dyDescent="0.3">
      <c r="A119" s="12"/>
    </row>
    <row r="120" spans="1:1" x14ac:dyDescent="0.3">
      <c r="A120" s="12"/>
    </row>
    <row r="121" spans="1:1" x14ac:dyDescent="0.3">
      <c r="A121" s="12"/>
    </row>
    <row r="122" spans="1:1" x14ac:dyDescent="0.3">
      <c r="A122" s="12"/>
    </row>
    <row r="123" spans="1:1" x14ac:dyDescent="0.3">
      <c r="A123" s="12"/>
    </row>
    <row r="124" spans="1:1" x14ac:dyDescent="0.3">
      <c r="A124" s="12"/>
    </row>
    <row r="125" spans="1:1" x14ac:dyDescent="0.3">
      <c r="A125" s="12"/>
    </row>
    <row r="126" spans="1:1" x14ac:dyDescent="0.3">
      <c r="A126" s="12"/>
    </row>
    <row r="127" spans="1:1" x14ac:dyDescent="0.3">
      <c r="A127" s="12"/>
    </row>
    <row r="128" spans="1:1" x14ac:dyDescent="0.3">
      <c r="A128" s="12"/>
    </row>
    <row r="129" spans="1:1" x14ac:dyDescent="0.3">
      <c r="A129" s="12"/>
    </row>
    <row r="130" spans="1:1" x14ac:dyDescent="0.3">
      <c r="A130" s="12"/>
    </row>
    <row r="131" spans="1:1" x14ac:dyDescent="0.3">
      <c r="A131" s="12"/>
    </row>
    <row r="132" spans="1:1" x14ac:dyDescent="0.3">
      <c r="A132" s="12"/>
    </row>
    <row r="133" spans="1:1" x14ac:dyDescent="0.3">
      <c r="A133" s="12"/>
    </row>
    <row r="134" spans="1:1" x14ac:dyDescent="0.3">
      <c r="A134" s="12"/>
    </row>
    <row r="135" spans="1:1" x14ac:dyDescent="0.3">
      <c r="A135" s="12"/>
    </row>
    <row r="136" spans="1:1" x14ac:dyDescent="0.3">
      <c r="A136" s="12"/>
    </row>
    <row r="137" spans="1:1" x14ac:dyDescent="0.3">
      <c r="A137" s="12"/>
    </row>
    <row r="138" spans="1:1" x14ac:dyDescent="0.3">
      <c r="A138" s="12"/>
    </row>
    <row r="139" spans="1:1" x14ac:dyDescent="0.3">
      <c r="A139" s="12"/>
    </row>
    <row r="140" spans="1:1" x14ac:dyDescent="0.3">
      <c r="A140" s="12"/>
    </row>
    <row r="141" spans="1:1" x14ac:dyDescent="0.3">
      <c r="A141" s="12"/>
    </row>
    <row r="142" spans="1:1" x14ac:dyDescent="0.3">
      <c r="A142" s="12"/>
    </row>
    <row r="143" spans="1:1" x14ac:dyDescent="0.3">
      <c r="A143" s="12"/>
    </row>
    <row r="144" spans="1:1" x14ac:dyDescent="0.3">
      <c r="A144" s="12"/>
    </row>
    <row r="145" spans="1:1" x14ac:dyDescent="0.3">
      <c r="A145" s="12"/>
    </row>
    <row r="146" spans="1:1" x14ac:dyDescent="0.3">
      <c r="A146" s="12"/>
    </row>
    <row r="147" spans="1:1" x14ac:dyDescent="0.3">
      <c r="A147" s="12"/>
    </row>
    <row r="148" spans="1:1" x14ac:dyDescent="0.3">
      <c r="A148" s="12"/>
    </row>
    <row r="149" spans="1:1" x14ac:dyDescent="0.3">
      <c r="A149" s="12"/>
    </row>
    <row r="150" spans="1:1" x14ac:dyDescent="0.3">
      <c r="A150" s="12"/>
    </row>
    <row r="151" spans="1:1" x14ac:dyDescent="0.3">
      <c r="A151" s="12"/>
    </row>
    <row r="152" spans="1:1" x14ac:dyDescent="0.3">
      <c r="A152" s="12"/>
    </row>
    <row r="153" spans="1:1" x14ac:dyDescent="0.3">
      <c r="A153" s="12"/>
    </row>
    <row r="154" spans="1:1" x14ac:dyDescent="0.3">
      <c r="A154" s="12"/>
    </row>
    <row r="155" spans="1:1" x14ac:dyDescent="0.3">
      <c r="A155" s="12"/>
    </row>
    <row r="156" spans="1:1" x14ac:dyDescent="0.3">
      <c r="A156" s="12"/>
    </row>
    <row r="157" spans="1:1" x14ac:dyDescent="0.3">
      <c r="A157" s="12"/>
    </row>
    <row r="158" spans="1:1" x14ac:dyDescent="0.3">
      <c r="A158" s="12"/>
    </row>
    <row r="159" spans="1:1" x14ac:dyDescent="0.3">
      <c r="A159" s="12"/>
    </row>
    <row r="160" spans="1:1" x14ac:dyDescent="0.3">
      <c r="A160" s="12"/>
    </row>
    <row r="161" spans="1:1" x14ac:dyDescent="0.3">
      <c r="A161" s="12"/>
    </row>
    <row r="162" spans="1:1" x14ac:dyDescent="0.3">
      <c r="A162" s="12"/>
    </row>
    <row r="163" spans="1:1" x14ac:dyDescent="0.3">
      <c r="A163" s="12"/>
    </row>
    <row r="164" spans="1:1" x14ac:dyDescent="0.3">
      <c r="A164" s="12"/>
    </row>
    <row r="165" spans="1:1" x14ac:dyDescent="0.3">
      <c r="A165" s="12"/>
    </row>
    <row r="166" spans="1:1" x14ac:dyDescent="0.3">
      <c r="A166" s="12"/>
    </row>
    <row r="167" spans="1:1" x14ac:dyDescent="0.3">
      <c r="A167" s="12"/>
    </row>
    <row r="168" spans="1:1" x14ac:dyDescent="0.3">
      <c r="A168" s="12"/>
    </row>
    <row r="169" spans="1:1" x14ac:dyDescent="0.3">
      <c r="A169" s="12"/>
    </row>
    <row r="170" spans="1:1" x14ac:dyDescent="0.3">
      <c r="A170" s="12"/>
    </row>
    <row r="171" spans="1:1" x14ac:dyDescent="0.3">
      <c r="A171" s="12"/>
    </row>
    <row r="172" spans="1:1" x14ac:dyDescent="0.3">
      <c r="A172" s="12"/>
    </row>
    <row r="173" spans="1:1" x14ac:dyDescent="0.3">
      <c r="A173" s="12"/>
    </row>
    <row r="174" spans="1:1" x14ac:dyDescent="0.3">
      <c r="A174" s="12"/>
    </row>
    <row r="175" spans="1:1" x14ac:dyDescent="0.3">
      <c r="A175" s="12"/>
    </row>
    <row r="176" spans="1:1" x14ac:dyDescent="0.3">
      <c r="A176" s="12"/>
    </row>
    <row r="177" spans="1:1" x14ac:dyDescent="0.3">
      <c r="A177" s="12"/>
    </row>
    <row r="178" spans="1:1" x14ac:dyDescent="0.3">
      <c r="A178" s="12"/>
    </row>
    <row r="179" spans="1:1" x14ac:dyDescent="0.3">
      <c r="A179" s="12"/>
    </row>
    <row r="180" spans="1:1" x14ac:dyDescent="0.3">
      <c r="A180" s="12"/>
    </row>
    <row r="181" spans="1:1" x14ac:dyDescent="0.3">
      <c r="A181" s="12"/>
    </row>
    <row r="182" spans="1:1" x14ac:dyDescent="0.3">
      <c r="A182" s="12"/>
    </row>
    <row r="183" spans="1:1" x14ac:dyDescent="0.3">
      <c r="A183" s="12"/>
    </row>
    <row r="184" spans="1:1" x14ac:dyDescent="0.3">
      <c r="A184" s="12"/>
    </row>
    <row r="185" spans="1:1" x14ac:dyDescent="0.3">
      <c r="A185" s="12"/>
    </row>
    <row r="186" spans="1:1" x14ac:dyDescent="0.3">
      <c r="A186" s="12"/>
    </row>
    <row r="187" spans="1:1" x14ac:dyDescent="0.3">
      <c r="A187" s="12"/>
    </row>
    <row r="188" spans="1:1" x14ac:dyDescent="0.3">
      <c r="A188" s="12"/>
    </row>
    <row r="189" spans="1:1" x14ac:dyDescent="0.3">
      <c r="A189" s="12"/>
    </row>
    <row r="190" spans="1:1" x14ac:dyDescent="0.3">
      <c r="A190" s="12"/>
    </row>
    <row r="191" spans="1:1" x14ac:dyDescent="0.3">
      <c r="A191" s="12"/>
    </row>
    <row r="192" spans="1:1" x14ac:dyDescent="0.3">
      <c r="A192" s="12"/>
    </row>
    <row r="193" spans="1:1" x14ac:dyDescent="0.3">
      <c r="A193" s="12"/>
    </row>
    <row r="194" spans="1:1" x14ac:dyDescent="0.3">
      <c r="A194" s="12"/>
    </row>
    <row r="195" spans="1:1" x14ac:dyDescent="0.3">
      <c r="A195" s="12"/>
    </row>
    <row r="196" spans="1:1" x14ac:dyDescent="0.3">
      <c r="A196" s="12"/>
    </row>
    <row r="197" spans="1:1" x14ac:dyDescent="0.3">
      <c r="A197" s="12"/>
    </row>
    <row r="198" spans="1:1" x14ac:dyDescent="0.3">
      <c r="A198" s="12"/>
    </row>
    <row r="199" spans="1:1" x14ac:dyDescent="0.3">
      <c r="A199" s="12"/>
    </row>
    <row r="200" spans="1:1" x14ac:dyDescent="0.3">
      <c r="A200" s="12"/>
    </row>
    <row r="201" spans="1:1" x14ac:dyDescent="0.3">
      <c r="A201" s="12"/>
    </row>
    <row r="202" spans="1:1" x14ac:dyDescent="0.3">
      <c r="A202" s="12"/>
    </row>
    <row r="203" spans="1:1" x14ac:dyDescent="0.3">
      <c r="A203" s="12"/>
    </row>
    <row r="204" spans="1:1" x14ac:dyDescent="0.3">
      <c r="A204" s="12"/>
    </row>
    <row r="205" spans="1:1" x14ac:dyDescent="0.3">
      <c r="A205" s="12"/>
    </row>
    <row r="206" spans="1:1" x14ac:dyDescent="0.3">
      <c r="A206" s="12"/>
    </row>
    <row r="207" spans="1:1" x14ac:dyDescent="0.3">
      <c r="A207" s="12"/>
    </row>
    <row r="208" spans="1:1" x14ac:dyDescent="0.3">
      <c r="A208" s="12"/>
    </row>
    <row r="209" spans="1:1" x14ac:dyDescent="0.3">
      <c r="A209" s="12"/>
    </row>
    <row r="210" spans="1:1" x14ac:dyDescent="0.3">
      <c r="A210" s="12"/>
    </row>
    <row r="211" spans="1:1" x14ac:dyDescent="0.3">
      <c r="A211" s="12"/>
    </row>
    <row r="212" spans="1:1" x14ac:dyDescent="0.3">
      <c r="A212" s="12"/>
    </row>
    <row r="213" spans="1:1" x14ac:dyDescent="0.3">
      <c r="A213" s="12"/>
    </row>
    <row r="214" spans="1:1" x14ac:dyDescent="0.3">
      <c r="A214" s="12"/>
    </row>
    <row r="215" spans="1:1" x14ac:dyDescent="0.3">
      <c r="A215" s="12"/>
    </row>
    <row r="216" spans="1:1" x14ac:dyDescent="0.3">
      <c r="A216" s="12"/>
    </row>
    <row r="217" spans="1:1" x14ac:dyDescent="0.3">
      <c r="A217" s="12"/>
    </row>
    <row r="218" spans="1:1" x14ac:dyDescent="0.3">
      <c r="A218" s="12"/>
    </row>
    <row r="219" spans="1:1" x14ac:dyDescent="0.3">
      <c r="A219" s="12"/>
    </row>
    <row r="220" spans="1:1" x14ac:dyDescent="0.3">
      <c r="A220" s="12"/>
    </row>
    <row r="221" spans="1:1" x14ac:dyDescent="0.3">
      <c r="A221" s="12"/>
    </row>
    <row r="222" spans="1:1" x14ac:dyDescent="0.3">
      <c r="A222" s="12"/>
    </row>
    <row r="223" spans="1:1" x14ac:dyDescent="0.3">
      <c r="A223" s="12"/>
    </row>
    <row r="224" spans="1:1" x14ac:dyDescent="0.3">
      <c r="A224" s="12"/>
    </row>
    <row r="225" spans="1:1" x14ac:dyDescent="0.3">
      <c r="A225" s="12"/>
    </row>
    <row r="226" spans="1:1" x14ac:dyDescent="0.3">
      <c r="A226" s="12"/>
    </row>
    <row r="227" spans="1:1" x14ac:dyDescent="0.3">
      <c r="A227" s="12"/>
    </row>
    <row r="228" spans="1:1" x14ac:dyDescent="0.3">
      <c r="A228" s="12"/>
    </row>
    <row r="229" spans="1:1" x14ac:dyDescent="0.3">
      <c r="A229" s="12"/>
    </row>
    <row r="230" spans="1:1" x14ac:dyDescent="0.3">
      <c r="A230" s="12"/>
    </row>
    <row r="231" spans="1:1" x14ac:dyDescent="0.3">
      <c r="A231" s="12"/>
    </row>
    <row r="232" spans="1:1" x14ac:dyDescent="0.3">
      <c r="A232" s="12"/>
    </row>
    <row r="233" spans="1:1" x14ac:dyDescent="0.3">
      <c r="A233" s="12"/>
    </row>
    <row r="234" spans="1:1" x14ac:dyDescent="0.3">
      <c r="A234" s="12"/>
    </row>
    <row r="235" spans="1:1" x14ac:dyDescent="0.3">
      <c r="A235" s="12"/>
    </row>
    <row r="236" spans="1:1" x14ac:dyDescent="0.3">
      <c r="A236" s="12"/>
    </row>
    <row r="237" spans="1:1" x14ac:dyDescent="0.3">
      <c r="A237" s="12"/>
    </row>
    <row r="238" spans="1:1" x14ac:dyDescent="0.3">
      <c r="A238" s="12"/>
    </row>
    <row r="239" spans="1:1" x14ac:dyDescent="0.3">
      <c r="A239" s="12"/>
    </row>
    <row r="240" spans="1:1" x14ac:dyDescent="0.3">
      <c r="A240" s="12"/>
    </row>
    <row r="241" spans="1:1" x14ac:dyDescent="0.3">
      <c r="A241" s="12"/>
    </row>
    <row r="242" spans="1:1" x14ac:dyDescent="0.3">
      <c r="A242" s="12"/>
    </row>
    <row r="243" spans="1:1" x14ac:dyDescent="0.3">
      <c r="A243" s="12"/>
    </row>
    <row r="244" spans="1:1" x14ac:dyDescent="0.3">
      <c r="A244" s="12"/>
    </row>
    <row r="245" spans="1:1" x14ac:dyDescent="0.3">
      <c r="A245" s="12"/>
    </row>
    <row r="246" spans="1:1" x14ac:dyDescent="0.3">
      <c r="A246" s="12"/>
    </row>
    <row r="247" spans="1:1" x14ac:dyDescent="0.3">
      <c r="A247" s="12"/>
    </row>
    <row r="248" spans="1:1" x14ac:dyDescent="0.3">
      <c r="A248" s="12"/>
    </row>
    <row r="249" spans="1:1" x14ac:dyDescent="0.3">
      <c r="A249" s="12"/>
    </row>
    <row r="250" spans="1:1" x14ac:dyDescent="0.3">
      <c r="A250" s="12"/>
    </row>
    <row r="251" spans="1:1" x14ac:dyDescent="0.3">
      <c r="A251" s="12"/>
    </row>
    <row r="252" spans="1:1" x14ac:dyDescent="0.3">
      <c r="A252" s="12"/>
    </row>
    <row r="253" spans="1:1" x14ac:dyDescent="0.3">
      <c r="A253" s="12"/>
    </row>
    <row r="254" spans="1:1" x14ac:dyDescent="0.3">
      <c r="A254" s="12"/>
    </row>
    <row r="255" spans="1:1" x14ac:dyDescent="0.3">
      <c r="A255" s="12"/>
    </row>
    <row r="256" spans="1:1" x14ac:dyDescent="0.3">
      <c r="A256" s="12"/>
    </row>
    <row r="257" spans="1:1" x14ac:dyDescent="0.3">
      <c r="A257" s="12"/>
    </row>
    <row r="258" spans="1:1" x14ac:dyDescent="0.3">
      <c r="A258" s="12"/>
    </row>
    <row r="259" spans="1:1" x14ac:dyDescent="0.3">
      <c r="A259" s="12"/>
    </row>
    <row r="260" spans="1:1" x14ac:dyDescent="0.3">
      <c r="A260" s="12"/>
    </row>
    <row r="261" spans="1:1" x14ac:dyDescent="0.3">
      <c r="A261" s="12"/>
    </row>
    <row r="262" spans="1:1" x14ac:dyDescent="0.3">
      <c r="A262" s="12"/>
    </row>
    <row r="263" spans="1:1" x14ac:dyDescent="0.3">
      <c r="A263" s="12"/>
    </row>
    <row r="264" spans="1:1" x14ac:dyDescent="0.3">
      <c r="A264" s="12"/>
    </row>
    <row r="265" spans="1:1" x14ac:dyDescent="0.3">
      <c r="A265" s="12"/>
    </row>
    <row r="266" spans="1:1" x14ac:dyDescent="0.3">
      <c r="A266" s="12"/>
    </row>
    <row r="267" spans="1:1" x14ac:dyDescent="0.3">
      <c r="A267" s="12"/>
    </row>
    <row r="268" spans="1:1" x14ac:dyDescent="0.3">
      <c r="A268" s="12"/>
    </row>
    <row r="269" spans="1:1" x14ac:dyDescent="0.3">
      <c r="A269" s="12"/>
    </row>
    <row r="270" spans="1:1" x14ac:dyDescent="0.3">
      <c r="A270" s="12"/>
    </row>
    <row r="271" spans="1:1" x14ac:dyDescent="0.3">
      <c r="A271" s="12"/>
    </row>
    <row r="272" spans="1:1" x14ac:dyDescent="0.3">
      <c r="A272" s="12"/>
    </row>
    <row r="273" spans="1:1" x14ac:dyDescent="0.3">
      <c r="A273" s="12"/>
    </row>
    <row r="274" spans="1:1" x14ac:dyDescent="0.3">
      <c r="A274" s="12"/>
    </row>
    <row r="275" spans="1:1" x14ac:dyDescent="0.3">
      <c r="A275" s="12"/>
    </row>
    <row r="276" spans="1:1" x14ac:dyDescent="0.3">
      <c r="A276" s="12"/>
    </row>
    <row r="277" spans="1:1" x14ac:dyDescent="0.3">
      <c r="A277" s="12"/>
    </row>
    <row r="278" spans="1:1" x14ac:dyDescent="0.3">
      <c r="A278" s="12"/>
    </row>
    <row r="279" spans="1:1" x14ac:dyDescent="0.3">
      <c r="A279" s="12"/>
    </row>
    <row r="280" spans="1:1" x14ac:dyDescent="0.3">
      <c r="A280" s="12"/>
    </row>
    <row r="281" spans="1:1" x14ac:dyDescent="0.3">
      <c r="A281" s="12"/>
    </row>
    <row r="282" spans="1:1" x14ac:dyDescent="0.3">
      <c r="A282" s="12"/>
    </row>
  </sheetData>
  <autoFilter ref="A1:Q1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2023-04-20T12:59:42Z</dcterms:modified>
</cp:coreProperties>
</file>