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kates\Desktop\хсе\"/>
    </mc:Choice>
  </mc:AlternateContent>
  <xr:revisionPtr revIDLastSave="0" documentId="13_ncr:1_{F2C04A60-8356-4AC1-B316-8AD54D00016F}" xr6:coauthVersionLast="47" xr6:coauthVersionMax="47" xr10:uidLastSave="{00000000-0000-0000-0000-000000000000}"/>
  <bookViews>
    <workbookView xWindow="-108" yWindow="-108" windowWidth="23256" windowHeight="12456" xr2:uid="{BCB17662-4178-4538-9A9F-5D418FEEFB6A}"/>
  </bookViews>
  <sheets>
    <sheet name="Начальное решение" sheetId="1" r:id="rId1"/>
    <sheet name="Оптимизация по 1 цели" sheetId="2" r:id="rId2"/>
    <sheet name="Оптимизация по 2 цели" sheetId="3" r:id="rId3"/>
    <sheet name="Эффективная кривая" sheetId="7" r:id="rId4"/>
    <sheet name="Метод гл. критерия SQ" sheetId="11" r:id="rId5"/>
    <sheet name="Функция нэша" sheetId="13" r:id="rId6"/>
    <sheet name="Утопическая точка" sheetId="15" r:id="rId7"/>
  </sheets>
  <definedNames>
    <definedName name="solver_adj" localSheetId="4" hidden="1">'Метод гл. критерия SQ'!$C$14:$E$14</definedName>
    <definedName name="solver_adj" localSheetId="1" hidden="1">'Оптимизация по 1 цели'!$C$14:$E$14</definedName>
    <definedName name="solver_adj" localSheetId="2" hidden="1">'Оптимизация по 2 цели'!$C$14:$E$14</definedName>
    <definedName name="solver_adj" localSheetId="6" hidden="1">'Утопическая точка'!$C$14:$E$14</definedName>
    <definedName name="solver_adj" localSheetId="5" hidden="1">'Функция нэша'!$C$14:$E$14</definedName>
    <definedName name="solver_adj" localSheetId="3" hidden="1">'Эффективная кривая'!$C$14:$E$14</definedName>
    <definedName name="solver_cvg" localSheetId="4" hidden="1">0.0001</definedName>
    <definedName name="solver_cvg" localSheetId="1" hidden="1">0.0001</definedName>
    <definedName name="solver_cvg" localSheetId="2" hidden="1">0.0001</definedName>
    <definedName name="solver_cvg" localSheetId="6" hidden="1">0.0001</definedName>
    <definedName name="solver_cvg" localSheetId="5" hidden="1">0.0001</definedName>
    <definedName name="solver_cvg" localSheetId="3" hidden="1">0.0001</definedName>
    <definedName name="solver_drv" localSheetId="4" hidden="1">1</definedName>
    <definedName name="solver_drv" localSheetId="1" hidden="1">1</definedName>
    <definedName name="solver_drv" localSheetId="2" hidden="1">1</definedName>
    <definedName name="solver_drv" localSheetId="6" hidden="1">1</definedName>
    <definedName name="solver_drv" localSheetId="5" hidden="1">1</definedName>
    <definedName name="solver_drv" localSheetId="3" hidden="1">1</definedName>
    <definedName name="solver_eng" localSheetId="4" hidden="1">2</definedName>
    <definedName name="solver_eng" localSheetId="1" hidden="1">2</definedName>
    <definedName name="solver_eng" localSheetId="2" hidden="1">2</definedName>
    <definedName name="solver_eng" localSheetId="6" hidden="1">1</definedName>
    <definedName name="solver_eng" localSheetId="5" hidden="1">1</definedName>
    <definedName name="solver_eng" localSheetId="3" hidden="1">2</definedName>
    <definedName name="solver_est" localSheetId="4" hidden="1">1</definedName>
    <definedName name="solver_est" localSheetId="1" hidden="1">1</definedName>
    <definedName name="solver_est" localSheetId="2" hidden="1">1</definedName>
    <definedName name="solver_est" localSheetId="6" hidden="1">1</definedName>
    <definedName name="solver_est" localSheetId="5" hidden="1">1</definedName>
    <definedName name="solver_est" localSheetId="3" hidden="1">1</definedName>
    <definedName name="solver_itr" localSheetId="4" hidden="1">2147483647</definedName>
    <definedName name="solver_itr" localSheetId="1" hidden="1">2147483647</definedName>
    <definedName name="solver_itr" localSheetId="2" hidden="1">2147483647</definedName>
    <definedName name="solver_itr" localSheetId="6" hidden="1">2147483647</definedName>
    <definedName name="solver_itr" localSheetId="5" hidden="1">2147483647</definedName>
    <definedName name="solver_itr" localSheetId="3" hidden="1">2147483647</definedName>
    <definedName name="solver_lhs1" localSheetId="4" hidden="1">'Метод гл. критерия SQ'!$C$14:$E$14</definedName>
    <definedName name="solver_lhs1" localSheetId="1" hidden="1">'Оптимизация по 1 цели'!$C$12:$E$12</definedName>
    <definedName name="solver_lhs1" localSheetId="2" hidden="1">'Оптимизация по 2 цели'!$C$12:$E$12</definedName>
    <definedName name="solver_lhs1" localSheetId="6" hidden="1">'Утопическая точка'!$C$14:$E$14</definedName>
    <definedName name="solver_lhs1" localSheetId="5" hidden="1">'Функция нэша'!$C$14:$E$14</definedName>
    <definedName name="solver_lhs1" localSheetId="3" hidden="1">'Эффективная кривая'!$C$14:$E$14</definedName>
    <definedName name="solver_lhs2" localSheetId="4" hidden="1">'Метод гл. критерия SQ'!$G$4:$G$6</definedName>
    <definedName name="solver_lhs2" localSheetId="1" hidden="1">'Оптимизация по 1 цели'!$G$4:$G$6</definedName>
    <definedName name="solver_lhs2" localSheetId="2" hidden="1">'Оптимизация по 2 цели'!$G$4:$G$6</definedName>
    <definedName name="solver_lhs2" localSheetId="6" hidden="1">'Утопическая точка'!$G$4:$G$6</definedName>
    <definedName name="solver_lhs2" localSheetId="5" hidden="1">'Функция нэша'!$G$4:$G$6</definedName>
    <definedName name="solver_lhs2" localSheetId="3" hidden="1">'Эффективная кривая'!$G$4:$G$6</definedName>
    <definedName name="solver_lhs3" localSheetId="4" hidden="1">'Метод гл. критерия SQ'!$I$9</definedName>
    <definedName name="solver_lhs3" localSheetId="6" hidden="1">'Утопическая точка'!$I$9</definedName>
    <definedName name="solver_lhs3" localSheetId="5" hidden="1">'Функция нэша'!$H$9</definedName>
    <definedName name="solver_lhs3" localSheetId="3" hidden="1">'Эффективная кривая'!$I$9</definedName>
    <definedName name="solver_lhs4" localSheetId="6" hidden="1">'Утопическая точка'!$I$9</definedName>
    <definedName name="solver_lhs4" localSheetId="5" hidden="1">'Функция нэша'!$I$9</definedName>
    <definedName name="solver_lhs4" localSheetId="3" hidden="1">'Эффективная кривая'!$I$9</definedName>
    <definedName name="solver_mip" localSheetId="4" hidden="1">2147483647</definedName>
    <definedName name="solver_mip" localSheetId="1" hidden="1">2147483647</definedName>
    <definedName name="solver_mip" localSheetId="2" hidden="1">2147483647</definedName>
    <definedName name="solver_mip" localSheetId="6" hidden="1">2147483647</definedName>
    <definedName name="solver_mip" localSheetId="5" hidden="1">2147483647</definedName>
    <definedName name="solver_mip" localSheetId="3" hidden="1">2147483647</definedName>
    <definedName name="solver_mni" localSheetId="4" hidden="1">30</definedName>
    <definedName name="solver_mni" localSheetId="1" hidden="1">30</definedName>
    <definedName name="solver_mni" localSheetId="2" hidden="1">30</definedName>
    <definedName name="solver_mni" localSheetId="6" hidden="1">30</definedName>
    <definedName name="solver_mni" localSheetId="5" hidden="1">30</definedName>
    <definedName name="solver_mni" localSheetId="3" hidden="1">30</definedName>
    <definedName name="solver_mrt" localSheetId="4" hidden="1">0.075</definedName>
    <definedName name="solver_mrt" localSheetId="1" hidden="1">0.075</definedName>
    <definedName name="solver_mrt" localSheetId="2" hidden="1">0.075</definedName>
    <definedName name="solver_mrt" localSheetId="6" hidden="1">0.075</definedName>
    <definedName name="solver_mrt" localSheetId="5" hidden="1">0.075</definedName>
    <definedName name="solver_mrt" localSheetId="3" hidden="1">0.075</definedName>
    <definedName name="solver_msl" localSheetId="4" hidden="1">2</definedName>
    <definedName name="solver_msl" localSheetId="1" hidden="1">2</definedName>
    <definedName name="solver_msl" localSheetId="2" hidden="1">2</definedName>
    <definedName name="solver_msl" localSheetId="6" hidden="1">2</definedName>
    <definedName name="solver_msl" localSheetId="5" hidden="1">2</definedName>
    <definedName name="solver_msl" localSheetId="3" hidden="1">2</definedName>
    <definedName name="solver_neg" localSheetId="4" hidden="1">1</definedName>
    <definedName name="solver_neg" localSheetId="1" hidden="1">1</definedName>
    <definedName name="solver_neg" localSheetId="2" hidden="1">1</definedName>
    <definedName name="solver_neg" localSheetId="6" hidden="1">1</definedName>
    <definedName name="solver_neg" localSheetId="5" hidden="1">1</definedName>
    <definedName name="solver_neg" localSheetId="3" hidden="1">1</definedName>
    <definedName name="solver_nod" localSheetId="4" hidden="1">2147483647</definedName>
    <definedName name="solver_nod" localSheetId="1" hidden="1">2147483647</definedName>
    <definedName name="solver_nod" localSheetId="2" hidden="1">2147483647</definedName>
    <definedName name="solver_nod" localSheetId="6" hidden="1">2147483647</definedName>
    <definedName name="solver_nod" localSheetId="5" hidden="1">2147483647</definedName>
    <definedName name="solver_nod" localSheetId="3" hidden="1">2147483647</definedName>
    <definedName name="solver_num" localSheetId="4" hidden="1">3</definedName>
    <definedName name="solver_num" localSheetId="1" hidden="1">2</definedName>
    <definedName name="solver_num" localSheetId="2" hidden="1">2</definedName>
    <definedName name="solver_num" localSheetId="6" hidden="1">2</definedName>
    <definedName name="solver_num" localSheetId="5" hidden="1">4</definedName>
    <definedName name="solver_num" localSheetId="3" hidden="1">3</definedName>
    <definedName name="solver_nwt" localSheetId="4" hidden="1">1</definedName>
    <definedName name="solver_nwt" localSheetId="1" hidden="1">1</definedName>
    <definedName name="solver_nwt" localSheetId="2" hidden="1">1</definedName>
    <definedName name="solver_nwt" localSheetId="6" hidden="1">1</definedName>
    <definedName name="solver_nwt" localSheetId="5" hidden="1">1</definedName>
    <definedName name="solver_nwt" localSheetId="3" hidden="1">1</definedName>
    <definedName name="solver_opt" localSheetId="4" hidden="1">'Метод гл. критерия SQ'!$H$9</definedName>
    <definedName name="solver_opt" localSheetId="1" hidden="1">'Оптимизация по 1 цели'!$I$8</definedName>
    <definedName name="solver_opt" localSheetId="2" hidden="1">'Оптимизация по 2 цели'!$G$6</definedName>
    <definedName name="solver_opt" localSheetId="6" hidden="1">'Утопическая точка'!$J$9</definedName>
    <definedName name="solver_opt" localSheetId="5" hidden="1">'Функция нэша'!$J$9</definedName>
    <definedName name="solver_opt" localSheetId="3" hidden="1">'Эффективная кривая'!$H$9</definedName>
    <definedName name="solver_pre" localSheetId="4" hidden="1">0.000001</definedName>
    <definedName name="solver_pre" localSheetId="1" hidden="1">0.000001</definedName>
    <definedName name="solver_pre" localSheetId="2" hidden="1">0.000001</definedName>
    <definedName name="solver_pre" localSheetId="6" hidden="1">0.000001</definedName>
    <definedName name="solver_pre" localSheetId="5" hidden="1">0.000001</definedName>
    <definedName name="solver_pre" localSheetId="3" hidden="1">0.000001</definedName>
    <definedName name="solver_rbv" localSheetId="4" hidden="1">1</definedName>
    <definedName name="solver_rbv" localSheetId="1" hidden="1">1</definedName>
    <definedName name="solver_rbv" localSheetId="2" hidden="1">1</definedName>
    <definedName name="solver_rbv" localSheetId="6" hidden="1">1</definedName>
    <definedName name="solver_rbv" localSheetId="5" hidden="1">1</definedName>
    <definedName name="solver_rbv" localSheetId="3" hidden="1">1</definedName>
    <definedName name="solver_rel1" localSheetId="4" hidden="1">3</definedName>
    <definedName name="solver_rel1" localSheetId="1" hidden="1">1</definedName>
    <definedName name="solver_rel1" localSheetId="2" hidden="1">1</definedName>
    <definedName name="solver_rel1" localSheetId="6" hidden="1">3</definedName>
    <definedName name="solver_rel1" localSheetId="5" hidden="1">3</definedName>
    <definedName name="solver_rel1" localSheetId="3" hidden="1">3</definedName>
    <definedName name="solver_rel2" localSheetId="4" hidden="1">1</definedName>
    <definedName name="solver_rel2" localSheetId="1" hidden="1">1</definedName>
    <definedName name="solver_rel2" localSheetId="2" hidden="1">1</definedName>
    <definedName name="solver_rel2" localSheetId="6" hidden="1">1</definedName>
    <definedName name="solver_rel2" localSheetId="5" hidden="1">1</definedName>
    <definedName name="solver_rel2" localSheetId="3" hidden="1">1</definedName>
    <definedName name="solver_rel3" localSheetId="4" hidden="1">3</definedName>
    <definedName name="solver_rel3" localSheetId="6" hidden="1">3</definedName>
    <definedName name="solver_rel3" localSheetId="5" hidden="1">3</definedName>
    <definedName name="solver_rel3" localSheetId="3" hidden="1">3</definedName>
    <definedName name="solver_rel4" localSheetId="6" hidden="1">3</definedName>
    <definedName name="solver_rel4" localSheetId="5" hidden="1">3</definedName>
    <definedName name="solver_rel4" localSheetId="3" hidden="1">3</definedName>
    <definedName name="solver_rhs1" localSheetId="4" hidden="1">'Метод гл. критерия SQ'!$C$12:$E$12</definedName>
    <definedName name="solver_rhs1" localSheetId="1" hidden="1">'Оптимизация по 1 цели'!$C$14:$E$14</definedName>
    <definedName name="solver_rhs1" localSheetId="2" hidden="1">'Оптимизация по 2 цели'!$C$14:$E$14</definedName>
    <definedName name="solver_rhs1" localSheetId="6" hidden="1">'Утопическая точка'!$C$12:$E$12</definedName>
    <definedName name="solver_rhs1" localSheetId="5" hidden="1">'Функция нэша'!$C$12:$E$12</definedName>
    <definedName name="solver_rhs1" localSheetId="3" hidden="1">'Эффективная кривая'!$C$12:$E$12</definedName>
    <definedName name="solver_rhs2" localSheetId="4" hidden="1">'Метод гл. критерия SQ'!$I$4:$I$6</definedName>
    <definedName name="solver_rhs2" localSheetId="1" hidden="1">'Оптимизация по 1 цели'!$I$4:$I$6</definedName>
    <definedName name="solver_rhs2" localSheetId="2" hidden="1">'Оптимизация по 2 цели'!$I$4:$I$6</definedName>
    <definedName name="solver_rhs2" localSheetId="6" hidden="1">'Утопическая точка'!$I$4:$I$6</definedName>
    <definedName name="solver_rhs2" localSheetId="5" hidden="1">'Функция нэша'!$I$4:$I$6</definedName>
    <definedName name="solver_rhs2" localSheetId="3" hidden="1">'Эффективная кривая'!$I$4:$I$6</definedName>
    <definedName name="solver_rhs3" localSheetId="4" hidden="1">'Метод гл. критерия SQ'!$I$11</definedName>
    <definedName name="solver_rhs3" localSheetId="6" hidden="1">'Утопическая точка'!$I$11</definedName>
    <definedName name="solver_rhs3" localSheetId="5" hidden="1">'Функция нэша'!$H$11</definedName>
    <definedName name="solver_rhs3" localSheetId="3" hidden="1">'Эффективная кривая'!$K$9</definedName>
    <definedName name="solver_rhs4" localSheetId="6" hidden="1">'Утопическая точка'!$I$11</definedName>
    <definedName name="solver_rhs4" localSheetId="5" hidden="1">'Функция нэша'!$I$11</definedName>
    <definedName name="solver_rhs4" localSheetId="3" hidden="1">'Эффективная кривая'!$K$9</definedName>
    <definedName name="solver_rlx" localSheetId="4" hidden="1">2</definedName>
    <definedName name="solver_rlx" localSheetId="1" hidden="1">2</definedName>
    <definedName name="solver_rlx" localSheetId="2" hidden="1">2</definedName>
    <definedName name="solver_rlx" localSheetId="6" hidden="1">2</definedName>
    <definedName name="solver_rlx" localSheetId="5" hidden="1">2</definedName>
    <definedName name="solver_rlx" localSheetId="3" hidden="1">2</definedName>
    <definedName name="solver_rsd" localSheetId="4" hidden="1">0</definedName>
    <definedName name="solver_rsd" localSheetId="1" hidden="1">0</definedName>
    <definedName name="solver_rsd" localSheetId="2" hidden="1">0</definedName>
    <definedName name="solver_rsd" localSheetId="6" hidden="1">0</definedName>
    <definedName name="solver_rsd" localSheetId="5" hidden="1">0</definedName>
    <definedName name="solver_rsd" localSheetId="3" hidden="1">0</definedName>
    <definedName name="solver_scl" localSheetId="4" hidden="1">1</definedName>
    <definedName name="solver_scl" localSheetId="1" hidden="1">1</definedName>
    <definedName name="solver_scl" localSheetId="2" hidden="1">1</definedName>
    <definedName name="solver_scl" localSheetId="6" hidden="1">1</definedName>
    <definedName name="solver_scl" localSheetId="5" hidden="1">1</definedName>
    <definedName name="solver_scl" localSheetId="3" hidden="1">1</definedName>
    <definedName name="solver_sho" localSheetId="4" hidden="1">2</definedName>
    <definedName name="solver_sho" localSheetId="1" hidden="1">2</definedName>
    <definedName name="solver_sho" localSheetId="2" hidden="1">2</definedName>
    <definedName name="solver_sho" localSheetId="6" hidden="1">2</definedName>
    <definedName name="solver_sho" localSheetId="5" hidden="1">2</definedName>
    <definedName name="solver_sho" localSheetId="3" hidden="1">2</definedName>
    <definedName name="solver_ssz" localSheetId="4" hidden="1">100</definedName>
    <definedName name="solver_ssz" localSheetId="1" hidden="1">100</definedName>
    <definedName name="solver_ssz" localSheetId="2" hidden="1">100</definedName>
    <definedName name="solver_ssz" localSheetId="6" hidden="1">100</definedName>
    <definedName name="solver_ssz" localSheetId="5" hidden="1">100</definedName>
    <definedName name="solver_ssz" localSheetId="3" hidden="1">100</definedName>
    <definedName name="solver_tim" localSheetId="4" hidden="1">2147483647</definedName>
    <definedName name="solver_tim" localSheetId="1" hidden="1">2147483647</definedName>
    <definedName name="solver_tim" localSheetId="2" hidden="1">2147483647</definedName>
    <definedName name="solver_tim" localSheetId="6" hidden="1">2147483647</definedName>
    <definedName name="solver_tim" localSheetId="5" hidden="1">2147483647</definedName>
    <definedName name="solver_tim" localSheetId="3" hidden="1">2147483647</definedName>
    <definedName name="solver_tol" localSheetId="4" hidden="1">0.01</definedName>
    <definedName name="solver_tol" localSheetId="1" hidden="1">0.01</definedName>
    <definedName name="solver_tol" localSheetId="2" hidden="1">0.01</definedName>
    <definedName name="solver_tol" localSheetId="6" hidden="1">0.01</definedName>
    <definedName name="solver_tol" localSheetId="5" hidden="1">0.01</definedName>
    <definedName name="solver_tol" localSheetId="3" hidden="1">0.01</definedName>
    <definedName name="solver_typ" localSheetId="4" hidden="1">1</definedName>
    <definedName name="solver_typ" localSheetId="1" hidden="1">1</definedName>
    <definedName name="solver_typ" localSheetId="2" hidden="1">2</definedName>
    <definedName name="solver_typ" localSheetId="6" hidden="1">2</definedName>
    <definedName name="solver_typ" localSheetId="5" hidden="1">1</definedName>
    <definedName name="solver_typ" localSheetId="3" hidden="1">1</definedName>
    <definedName name="solver_val" localSheetId="4" hidden="1">0</definedName>
    <definedName name="solver_val" localSheetId="1" hidden="1">0</definedName>
    <definedName name="solver_val" localSheetId="2" hidden="1">0</definedName>
    <definedName name="solver_val" localSheetId="6" hidden="1">0</definedName>
    <definedName name="solver_val" localSheetId="5" hidden="1">0</definedName>
    <definedName name="solver_val" localSheetId="3" hidden="1">0</definedName>
    <definedName name="solver_ver" localSheetId="4" hidden="1">3</definedName>
    <definedName name="solver_ver" localSheetId="1" hidden="1">3</definedName>
    <definedName name="solver_ver" localSheetId="2" hidden="1">3</definedName>
    <definedName name="solver_ver" localSheetId="6" hidden="1">3</definedName>
    <definedName name="solver_ver" localSheetId="5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3" l="1"/>
  <c r="J9" i="15"/>
  <c r="I9" i="7"/>
  <c r="H9" i="7"/>
  <c r="K9" i="7"/>
  <c r="I8" i="3"/>
  <c r="G6" i="7"/>
  <c r="I9" i="15"/>
  <c r="H9" i="15"/>
  <c r="G6" i="15"/>
  <c r="G5" i="15"/>
  <c r="G4" i="15"/>
  <c r="I9" i="11"/>
  <c r="I9" i="13"/>
  <c r="J9" i="13"/>
  <c r="G6" i="13"/>
  <c r="G5" i="13"/>
  <c r="G4" i="13"/>
  <c r="H9" i="11"/>
  <c r="G6" i="11"/>
  <c r="G5" i="11"/>
  <c r="G4" i="11"/>
  <c r="K8" i="7"/>
  <c r="N10" i="7"/>
  <c r="G6" i="3"/>
  <c r="I9" i="3" s="1"/>
  <c r="I9" i="2"/>
  <c r="I8" i="2"/>
  <c r="N11" i="7" l="1"/>
  <c r="N12" i="7" s="1"/>
  <c r="N13" i="7" s="1"/>
  <c r="N14" i="7" s="1"/>
  <c r="N15" i="7" s="1"/>
  <c r="N16" i="7" s="1"/>
  <c r="N17" i="7" s="1"/>
  <c r="N18" i="7" s="1"/>
  <c r="N19" i="7" s="1"/>
  <c r="G5" i="7"/>
  <c r="G4" i="7"/>
  <c r="G6" i="2"/>
  <c r="G5" i="2"/>
  <c r="G5" i="3"/>
  <c r="G4" i="3"/>
  <c r="G4" i="2"/>
  <c r="G6" i="1"/>
  <c r="I8" i="1"/>
  <c r="G5" i="1"/>
  <c r="G4" i="1"/>
</calcChain>
</file>

<file path=xl/sharedStrings.xml><?xml version="1.0" encoding="utf-8"?>
<sst xmlns="http://schemas.openxmlformats.org/spreadsheetml/2006/main" count="196" uniqueCount="25">
  <si>
    <t>Прибыль, 1 т.</t>
  </si>
  <si>
    <t>Затраты молока, т.</t>
  </si>
  <si>
    <t>Затраты м-ч на 1 т.</t>
  </si>
  <si>
    <t>Затраты часов спец. автомат., 1 т.</t>
  </si>
  <si>
    <t>Молоко</t>
  </si>
  <si>
    <t>Кефир</t>
  </si>
  <si>
    <t>Сметана</t>
  </si>
  <si>
    <t>Минимальное производство, т.</t>
  </si>
  <si>
    <t>Ресурсы</t>
  </si>
  <si>
    <t>Всего доступно</t>
  </si>
  <si>
    <t>Всего затрачено</t>
  </si>
  <si>
    <t>Вид продукции</t>
  </si>
  <si>
    <t xml:space="preserve"> </t>
  </si>
  <si>
    <t>Объём производства, т.</t>
  </si>
  <si>
    <t>&lt;=</t>
  </si>
  <si>
    <t>Суммарная прибыль</t>
  </si>
  <si>
    <t>Затраты на расфасовку сметаны</t>
  </si>
  <si>
    <t>∆</t>
  </si>
  <si>
    <t>k</t>
  </si>
  <si>
    <t>&gt;=</t>
  </si>
  <si>
    <t>"SQ"</t>
  </si>
  <si>
    <t>Ф-я нэша</t>
  </si>
  <si>
    <t>SQ</t>
  </si>
  <si>
    <t>Утопическая точка</t>
  </si>
  <si>
    <t>Минимальное расстояние до утопической 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</si>
</sst>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5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2" fontId="0" fillId="2" borderId="0" xfId="0" applyNumberForma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0" fillId="0" borderId="18" xfId="0" applyNumberFormat="1" applyBorder="1" applyAlignment="1">
      <alignment vertical="center" wrapText="1"/>
    </xf>
    <xf numFmtId="164" fontId="0" fillId="0" borderId="19" xfId="0" applyNumberForma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2" fontId="0" fillId="0" borderId="20" xfId="0" applyNumberFormat="1" applyBorder="1" applyAlignment="1">
      <alignment vertical="center" wrapText="1"/>
    </xf>
    <xf numFmtId="2" fontId="0" fillId="0" borderId="0" xfId="0" applyNumberFormat="1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2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'Эффективная кривая'!$O$8</c:f>
              <c:strCache>
                <c:ptCount val="1"/>
                <c:pt idx="0">
                  <c:v>Суммарная прибыль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'Эффективная кривая'!$N$9:$N$19</c:f>
              <c:numCache>
                <c:formatCode>0.00</c:formatCode>
                <c:ptCount val="11"/>
                <c:pt idx="0">
                  <c:v>-5.47589653145209</c:v>
                </c:pt>
                <c:pt idx="1">
                  <c:v>-4.9283068783068806</c:v>
                </c:pt>
                <c:pt idx="2">
                  <c:v>-4.3807172251616713</c:v>
                </c:pt>
                <c:pt idx="3">
                  <c:v>-3.8331275720164624</c:v>
                </c:pt>
                <c:pt idx="4">
                  <c:v>-3.2855379188712535</c:v>
                </c:pt>
                <c:pt idx="5">
                  <c:v>-2.7379482657260445</c:v>
                </c:pt>
                <c:pt idx="6">
                  <c:v>-2.1903586125808356</c:v>
                </c:pt>
                <c:pt idx="7">
                  <c:v>-1.6427689594356267</c:v>
                </c:pt>
                <c:pt idx="8">
                  <c:v>-1.0951793062904178</c:v>
                </c:pt>
                <c:pt idx="9">
                  <c:v>-0.5475896531452088</c:v>
                </c:pt>
                <c:pt idx="10">
                  <c:v>0</c:v>
                </c:pt>
              </c:numCache>
            </c:numRef>
          </c:cat>
          <c:val>
            <c:numRef>
              <c:f>'Эффективная кривая'!$O$9:$O$19</c:f>
              <c:numCache>
                <c:formatCode>0.00</c:formatCode>
                <c:ptCount val="11"/>
                <c:pt idx="0">
                  <c:v>3795.8118753674307</c:v>
                </c:pt>
                <c:pt idx="1">
                  <c:v>3772.8973544973542</c:v>
                </c:pt>
                <c:pt idx="2">
                  <c:v>3749.9828336272776</c:v>
                </c:pt>
                <c:pt idx="3">
                  <c:v>3727.0683127572011</c:v>
                </c:pt>
                <c:pt idx="4">
                  <c:v>3704.1537918871245</c:v>
                </c:pt>
                <c:pt idx="5">
                  <c:v>3681.2392710170484</c:v>
                </c:pt>
                <c:pt idx="6">
                  <c:v>3658.3247501469718</c:v>
                </c:pt>
                <c:pt idx="7">
                  <c:v>3635.4102292768953</c:v>
                </c:pt>
                <c:pt idx="8">
                  <c:v>3612.4957084068187</c:v>
                </c:pt>
                <c:pt idx="9">
                  <c:v>3589.5811875367426</c:v>
                </c:pt>
                <c:pt idx="10">
                  <c:v>3566.6666666666652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2-4CC0-AC00-023D7170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007151"/>
        <c:axId val="639002575"/>
      </c:lineChart>
      <c:catAx>
        <c:axId val="63900715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9002575"/>
        <c:crosses val="autoZero"/>
        <c:auto val="1"/>
        <c:lblAlgn val="ctr"/>
        <c:lblOffset val="100"/>
        <c:noMultiLvlLbl val="0"/>
      </c:catAx>
      <c:valAx>
        <c:axId val="639002575"/>
        <c:scaling>
          <c:orientation val="minMax"/>
          <c:min val="3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900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99462</xdr:colOff>
      <xdr:row>9</xdr:row>
      <xdr:rowOff>114574</xdr:rowOff>
    </xdr:from>
    <xdr:to>
      <xdr:col>22</xdr:col>
      <xdr:colOff>393150</xdr:colOff>
      <xdr:row>22</xdr:row>
      <xdr:rowOff>59563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3341B9-ABFB-4959-AD34-16E94FC54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0.47917</cdr:x>
      <cdr:y>0.71296</cdr:y>
    </cdr:from>
    <cdr:to>
      <cdr:x>0.49045</cdr:x>
      <cdr:y>0.73277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02BC87A-A484-4ACC-8352-9FDC94D4AD62}"/>
            </a:ext>
          </a:extLst>
        </cdr:cNvPr>
        <cdr:cNvSpPr/>
      </cdr:nvSpPr>
      <cdr:spPr>
        <a:xfrm xmlns:a="http://schemas.openxmlformats.org/drawingml/2006/main">
          <a:off x="2188360" y="1936327"/>
          <a:ext cx="51503" cy="53798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7F00-B087-42FE-9C91-83073FB66909}">
  <dimension ref="B2:I14"/>
  <sheetViews>
    <sheetView showGridLines="0" tabSelected="1" zoomScale="116" workbookViewId="0">
      <selection activeCell="F23" sqref="F23"/>
    </sheetView>
  </sheetViews>
  <sheetFormatPr defaultRowHeight="14.4" x14ac:dyDescent="0.3"/>
  <cols>
    <col min="1" max="1" width="8.88671875" style="1"/>
    <col min="2" max="2" width="17.44140625" style="1" bestFit="1" customWidth="1"/>
    <col min="3" max="3" width="8.88671875" style="1" customWidth="1"/>
    <col min="4" max="4" width="8" style="1" customWidth="1"/>
    <col min="5" max="5" width="8.33203125" style="1" bestFit="1" customWidth="1"/>
    <col min="6" max="6" width="8.33203125" style="1" customWidth="1"/>
    <col min="7" max="7" width="10.21875" style="1" customWidth="1"/>
    <col min="8" max="8" width="11.21875" style="1" customWidth="1"/>
    <col min="9" max="9" width="9.88671875" style="1" customWidth="1"/>
    <col min="10" max="16384" width="8.88671875" style="1"/>
  </cols>
  <sheetData>
    <row r="2" spans="2:9" x14ac:dyDescent="0.3">
      <c r="B2" s="45" t="s">
        <v>8</v>
      </c>
      <c r="C2" s="46" t="s">
        <v>11</v>
      </c>
      <c r="D2" s="46"/>
      <c r="E2" s="46"/>
      <c r="F2" s="25"/>
    </row>
    <row r="3" spans="2:9" ht="32.4" customHeight="1" thickBot="1" x14ac:dyDescent="0.35">
      <c r="B3" s="45"/>
      <c r="C3" s="26" t="s">
        <v>4</v>
      </c>
      <c r="D3" s="26" t="s">
        <v>5</v>
      </c>
      <c r="E3" s="26" t="s">
        <v>6</v>
      </c>
      <c r="F3" s="2"/>
      <c r="G3" s="1" t="s">
        <v>10</v>
      </c>
      <c r="I3" s="2" t="s">
        <v>9</v>
      </c>
    </row>
    <row r="4" spans="2:9" x14ac:dyDescent="0.3">
      <c r="B4" s="2" t="s">
        <v>1</v>
      </c>
      <c r="C4" s="9">
        <v>1010</v>
      </c>
      <c r="D4" s="10">
        <v>1010</v>
      </c>
      <c r="E4" s="11">
        <v>9450</v>
      </c>
      <c r="F4" s="2"/>
      <c r="G4" s="1">
        <f>SUMPRODUCT(C4:E4,$C$14:$E$14)</f>
        <v>163400</v>
      </c>
      <c r="H4" s="5" t="s">
        <v>14</v>
      </c>
      <c r="I4" s="20">
        <v>136000</v>
      </c>
    </row>
    <row r="5" spans="2:9" x14ac:dyDescent="0.3">
      <c r="B5" s="2" t="s">
        <v>2</v>
      </c>
      <c r="C5" s="12">
        <v>0.18</v>
      </c>
      <c r="D5" s="2">
        <v>0.19</v>
      </c>
      <c r="E5" s="13">
        <v>0</v>
      </c>
      <c r="F5" s="2"/>
      <c r="G5" s="1">
        <f>SUMPRODUCT(C5:E5,$C$14:$E$14)</f>
        <v>20.85</v>
      </c>
      <c r="H5" s="5" t="s">
        <v>14</v>
      </c>
      <c r="I5" s="21">
        <v>21.4</v>
      </c>
    </row>
    <row r="6" spans="2:9" ht="29.4" thickBot="1" x14ac:dyDescent="0.35">
      <c r="B6" s="2" t="s">
        <v>3</v>
      </c>
      <c r="C6" s="14">
        <v>0</v>
      </c>
      <c r="D6" s="15">
        <v>0</v>
      </c>
      <c r="E6" s="16">
        <v>3.25</v>
      </c>
      <c r="F6" s="2"/>
      <c r="G6" s="1">
        <f>SUMPRODUCT(C6:E6,$C$14:$E$14)</f>
        <v>16.25</v>
      </c>
      <c r="H6" s="5" t="s">
        <v>14</v>
      </c>
      <c r="I6" s="22">
        <v>16.25</v>
      </c>
    </row>
    <row r="7" spans="2:9" ht="15" thickBot="1" x14ac:dyDescent="0.35">
      <c r="B7" s="2"/>
      <c r="C7" s="2"/>
      <c r="D7" s="2"/>
      <c r="E7" s="2"/>
      <c r="F7" s="2"/>
      <c r="I7" s="2"/>
    </row>
    <row r="8" spans="2:9" ht="30" thickTop="1" thickBot="1" x14ac:dyDescent="0.35">
      <c r="B8" s="2" t="s">
        <v>0</v>
      </c>
      <c r="C8" s="17">
        <v>30</v>
      </c>
      <c r="D8" s="18">
        <v>22</v>
      </c>
      <c r="E8" s="19">
        <v>136</v>
      </c>
      <c r="F8" s="2"/>
      <c r="G8" s="3" t="s">
        <v>12</v>
      </c>
      <c r="H8" s="23" t="s">
        <v>15</v>
      </c>
      <c r="I8" s="24">
        <f>SUMPRODUCT(C8:E8,C14:E14)</f>
        <v>4010</v>
      </c>
    </row>
    <row r="9" spans="2:9" x14ac:dyDescent="0.3">
      <c r="B9" s="3"/>
      <c r="C9" s="3"/>
      <c r="D9" s="3"/>
      <c r="E9" s="3"/>
      <c r="F9" s="3"/>
      <c r="G9" s="3"/>
    </row>
    <row r="10" spans="2:9" x14ac:dyDescent="0.3">
      <c r="C10" s="46" t="s">
        <v>11</v>
      </c>
      <c r="D10" s="46"/>
      <c r="E10" s="46"/>
      <c r="F10" s="25"/>
      <c r="G10" s="3"/>
    </row>
    <row r="11" spans="2:9" ht="15" thickBot="1" x14ac:dyDescent="0.35">
      <c r="B11" s="4"/>
      <c r="C11" s="26" t="s">
        <v>4</v>
      </c>
      <c r="D11" s="26" t="s">
        <v>5</v>
      </c>
      <c r="E11" s="26" t="s">
        <v>6</v>
      </c>
      <c r="F11" s="2"/>
      <c r="G11" s="4"/>
    </row>
    <row r="12" spans="2:9" ht="29.4" thickBot="1" x14ac:dyDescent="0.35">
      <c r="B12" s="2" t="s">
        <v>7</v>
      </c>
      <c r="C12" s="27">
        <v>100</v>
      </c>
      <c r="D12" s="7">
        <v>0</v>
      </c>
      <c r="E12" s="8">
        <v>0</v>
      </c>
      <c r="F12" s="3"/>
      <c r="G12" s="4"/>
    </row>
    <row r="13" spans="2:9" ht="15" thickBot="1" x14ac:dyDescent="0.35">
      <c r="C13" s="1" t="s">
        <v>14</v>
      </c>
      <c r="D13" s="1" t="s">
        <v>14</v>
      </c>
      <c r="E13" s="1" t="s">
        <v>14</v>
      </c>
      <c r="G13" s="4"/>
    </row>
    <row r="14" spans="2:9" ht="29.4" thickBot="1" x14ac:dyDescent="0.35">
      <c r="B14" s="1" t="s">
        <v>13</v>
      </c>
      <c r="C14" s="6">
        <v>100</v>
      </c>
      <c r="D14" s="7">
        <v>15</v>
      </c>
      <c r="E14" s="8">
        <v>5</v>
      </c>
      <c r="F14" s="4"/>
      <c r="G14" s="4"/>
    </row>
  </sheetData>
  <mergeCells count="3">
    <mergeCell ref="B2:B3"/>
    <mergeCell ref="C2:E2"/>
    <mergeCell ref="C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3849-E7ED-49FE-85CF-610156F5FA60}">
  <dimension ref="B2:I14"/>
  <sheetViews>
    <sheetView showGridLines="0" zoomScale="119" workbookViewId="0">
      <selection activeCell="R21" sqref="R21"/>
    </sheetView>
  </sheetViews>
  <sheetFormatPr defaultRowHeight="14.4" x14ac:dyDescent="0.3"/>
  <cols>
    <col min="1" max="1" width="8.88671875" style="1"/>
    <col min="2" max="2" width="17.44140625" style="1" bestFit="1" customWidth="1"/>
    <col min="3" max="3" width="8.88671875" style="1" customWidth="1"/>
    <col min="4" max="4" width="8" style="1" customWidth="1"/>
    <col min="5" max="5" width="8.33203125" style="1" bestFit="1" customWidth="1"/>
    <col min="6" max="6" width="8.33203125" style="1" customWidth="1"/>
    <col min="7" max="7" width="10.21875" style="1" customWidth="1"/>
    <col min="8" max="8" width="11.21875" style="1" customWidth="1"/>
    <col min="9" max="9" width="9.88671875" style="1" customWidth="1"/>
    <col min="10" max="16384" width="8.88671875" style="1"/>
  </cols>
  <sheetData>
    <row r="2" spans="2:9" x14ac:dyDescent="0.3">
      <c r="B2" s="45" t="s">
        <v>8</v>
      </c>
      <c r="C2" s="46" t="s">
        <v>11</v>
      </c>
      <c r="D2" s="46"/>
      <c r="E2" s="46"/>
      <c r="F2" s="25"/>
    </row>
    <row r="3" spans="2:9" ht="32.4" customHeight="1" thickBot="1" x14ac:dyDescent="0.35">
      <c r="B3" s="45"/>
      <c r="C3" s="26" t="s">
        <v>4</v>
      </c>
      <c r="D3" s="26" t="s">
        <v>5</v>
      </c>
      <c r="E3" s="26" t="s">
        <v>6</v>
      </c>
      <c r="F3" s="2"/>
      <c r="G3" s="1" t="s">
        <v>10</v>
      </c>
      <c r="I3" s="2" t="s">
        <v>9</v>
      </c>
    </row>
    <row r="4" spans="2:9" x14ac:dyDescent="0.3">
      <c r="B4" s="2" t="s">
        <v>1</v>
      </c>
      <c r="C4" s="9">
        <v>1010</v>
      </c>
      <c r="D4" s="10">
        <v>1010</v>
      </c>
      <c r="E4" s="11">
        <v>9450</v>
      </c>
      <c r="F4" s="2"/>
      <c r="G4" s="1">
        <f>SUMPRODUCT(C4:E4,$C$14:$E$14)</f>
        <v>136000</v>
      </c>
      <c r="H4" s="5" t="s">
        <v>14</v>
      </c>
      <c r="I4" s="20">
        <v>136000</v>
      </c>
    </row>
    <row r="5" spans="2:9" x14ac:dyDescent="0.3">
      <c r="B5" s="2" t="s">
        <v>2</v>
      </c>
      <c r="C5" s="12">
        <v>0.18</v>
      </c>
      <c r="D5" s="2">
        <v>0.19</v>
      </c>
      <c r="E5" s="13">
        <v>0</v>
      </c>
      <c r="F5" s="2"/>
      <c r="G5" s="32">
        <f>SUMPRODUCT(C5:E5,$C$14:$E$14)</f>
        <v>21.4</v>
      </c>
      <c r="H5" s="5" t="s">
        <v>14</v>
      </c>
      <c r="I5" s="21">
        <v>21.4</v>
      </c>
    </row>
    <row r="6" spans="2:9" ht="29.4" thickBot="1" x14ac:dyDescent="0.35">
      <c r="B6" s="2" t="s">
        <v>3</v>
      </c>
      <c r="C6" s="14">
        <v>0</v>
      </c>
      <c r="D6" s="15">
        <v>0</v>
      </c>
      <c r="E6" s="16">
        <v>3.25</v>
      </c>
      <c r="F6" s="2"/>
      <c r="G6" s="32">
        <f>SUMPRODUCT(C6:E6,$C$14:$E$14)</f>
        <v>5.47589653145209</v>
      </c>
      <c r="H6" s="5" t="s">
        <v>14</v>
      </c>
      <c r="I6" s="22">
        <v>16.25</v>
      </c>
    </row>
    <row r="7" spans="2:9" ht="15" thickBot="1" x14ac:dyDescent="0.35">
      <c r="B7" s="2"/>
      <c r="C7" s="2"/>
      <c r="D7" s="2"/>
      <c r="E7" s="2"/>
      <c r="F7" s="2"/>
      <c r="I7" s="2"/>
    </row>
    <row r="8" spans="2:9" ht="30" thickTop="1" thickBot="1" x14ac:dyDescent="0.35">
      <c r="B8" s="2" t="s">
        <v>0</v>
      </c>
      <c r="C8" s="17">
        <v>30</v>
      </c>
      <c r="D8" s="18">
        <v>22</v>
      </c>
      <c r="E8" s="19">
        <v>136</v>
      </c>
      <c r="F8" s="2"/>
      <c r="G8" s="3" t="s">
        <v>12</v>
      </c>
      <c r="H8" s="23" t="s">
        <v>15</v>
      </c>
      <c r="I8" s="37">
        <f>SUMPRODUCT(C8:E8,C14:E14)</f>
        <v>3795.8118753674307</v>
      </c>
    </row>
    <row r="9" spans="2:9" ht="43.2" x14ac:dyDescent="0.3">
      <c r="B9" s="3"/>
      <c r="C9" s="3"/>
      <c r="D9" s="3"/>
      <c r="E9" s="3"/>
      <c r="F9" s="3"/>
      <c r="G9" s="3"/>
      <c r="H9" s="1" t="s">
        <v>16</v>
      </c>
      <c r="I9" s="32">
        <f>-G6</f>
        <v>-5.47589653145209</v>
      </c>
    </row>
    <row r="10" spans="2:9" x14ac:dyDescent="0.3">
      <c r="C10" s="46" t="s">
        <v>11</v>
      </c>
      <c r="D10" s="46"/>
      <c r="E10" s="46"/>
      <c r="F10" s="25"/>
      <c r="G10" s="3"/>
    </row>
    <row r="11" spans="2:9" ht="15" thickBot="1" x14ac:dyDescent="0.35">
      <c r="B11" s="4"/>
      <c r="C11" s="26" t="s">
        <v>4</v>
      </c>
      <c r="D11" s="26" t="s">
        <v>5</v>
      </c>
      <c r="E11" s="26" t="s">
        <v>6</v>
      </c>
      <c r="F11" s="2"/>
      <c r="G11" s="4"/>
    </row>
    <row r="12" spans="2:9" ht="29.4" thickBot="1" x14ac:dyDescent="0.35">
      <c r="B12" s="2" t="s">
        <v>7</v>
      </c>
      <c r="C12" s="27">
        <v>100</v>
      </c>
      <c r="D12" s="7">
        <v>0</v>
      </c>
      <c r="E12" s="8">
        <v>0</v>
      </c>
      <c r="F12" s="3"/>
      <c r="G12" s="4"/>
    </row>
    <row r="13" spans="2:9" ht="15" thickBot="1" x14ac:dyDescent="0.35">
      <c r="C13" s="1" t="s">
        <v>14</v>
      </c>
      <c r="D13" s="1" t="s">
        <v>14</v>
      </c>
      <c r="E13" s="1" t="s">
        <v>14</v>
      </c>
      <c r="G13" s="4"/>
    </row>
    <row r="14" spans="2:9" ht="29.4" thickBot="1" x14ac:dyDescent="0.35">
      <c r="B14" s="1" t="s">
        <v>13</v>
      </c>
      <c r="C14" s="28">
        <v>118.88888888888889</v>
      </c>
      <c r="D14" s="29">
        <v>0</v>
      </c>
      <c r="E14" s="30">
        <v>1.6848912404467971</v>
      </c>
      <c r="F14" s="4"/>
      <c r="G14" s="4"/>
    </row>
  </sheetData>
  <mergeCells count="3">
    <mergeCell ref="B2:B3"/>
    <mergeCell ref="C2:E2"/>
    <mergeCell ref="C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80C2-84F0-4F9A-B0DF-3D717F4F8ADD}">
  <dimension ref="B2:I14"/>
  <sheetViews>
    <sheetView showGridLines="0" zoomScale="112" workbookViewId="0">
      <selection activeCell="K19" sqref="K19"/>
    </sheetView>
  </sheetViews>
  <sheetFormatPr defaultRowHeight="14.4" x14ac:dyDescent="0.3"/>
  <cols>
    <col min="1" max="1" width="8.88671875" style="1"/>
    <col min="2" max="2" width="17.44140625" style="1" bestFit="1" customWidth="1"/>
    <col min="3" max="3" width="8.88671875" style="1" customWidth="1"/>
    <col min="4" max="4" width="8" style="1" customWidth="1"/>
    <col min="5" max="5" width="8.33203125" style="1" bestFit="1" customWidth="1"/>
    <col min="6" max="6" width="8.33203125" style="1" customWidth="1"/>
    <col min="7" max="7" width="10.21875" style="1" customWidth="1"/>
    <col min="8" max="8" width="11.21875" style="1" customWidth="1"/>
    <col min="9" max="9" width="9.88671875" style="1" customWidth="1"/>
    <col min="10" max="16384" width="8.88671875" style="1"/>
  </cols>
  <sheetData>
    <row r="2" spans="2:9" x14ac:dyDescent="0.3">
      <c r="B2" s="45" t="s">
        <v>8</v>
      </c>
      <c r="C2" s="46" t="s">
        <v>11</v>
      </c>
      <c r="D2" s="46"/>
      <c r="E2" s="46"/>
      <c r="F2" s="25"/>
    </row>
    <row r="3" spans="2:9" ht="32.4" customHeight="1" thickBot="1" x14ac:dyDescent="0.35">
      <c r="B3" s="45"/>
      <c r="C3" s="26" t="s">
        <v>4</v>
      </c>
      <c r="D3" s="26" t="s">
        <v>5</v>
      </c>
      <c r="E3" s="26" t="s">
        <v>6</v>
      </c>
      <c r="F3" s="2"/>
      <c r="G3" s="1" t="s">
        <v>10</v>
      </c>
      <c r="I3" s="2" t="s">
        <v>9</v>
      </c>
    </row>
    <row r="4" spans="2:9" x14ac:dyDescent="0.3">
      <c r="B4" s="2" t="s">
        <v>1</v>
      </c>
      <c r="C4" s="9">
        <v>1010</v>
      </c>
      <c r="D4" s="10">
        <v>1010</v>
      </c>
      <c r="E4" s="11">
        <v>9450</v>
      </c>
      <c r="F4" s="2"/>
      <c r="G4" s="1">
        <f>SUMPRODUCT(C4:E4,$C$14:$E$14)</f>
        <v>101000</v>
      </c>
      <c r="H4" s="5" t="s">
        <v>14</v>
      </c>
      <c r="I4" s="20">
        <v>136000</v>
      </c>
    </row>
    <row r="5" spans="2:9" x14ac:dyDescent="0.3">
      <c r="B5" s="2" t="s">
        <v>2</v>
      </c>
      <c r="C5" s="12">
        <v>0.18</v>
      </c>
      <c r="D5" s="2">
        <v>0.19</v>
      </c>
      <c r="E5" s="13">
        <v>0</v>
      </c>
      <c r="F5" s="2"/>
      <c r="G5" s="1">
        <f>SUMPRODUCT(C5:E5,$C$14:$E$14)</f>
        <v>18</v>
      </c>
      <c r="H5" s="5" t="s">
        <v>14</v>
      </c>
      <c r="I5" s="21">
        <v>21.4</v>
      </c>
    </row>
    <row r="6" spans="2:9" ht="29.4" thickBot="1" x14ac:dyDescent="0.35">
      <c r="B6" s="2" t="s">
        <v>3</v>
      </c>
      <c r="C6" s="14">
        <v>0</v>
      </c>
      <c r="D6" s="15">
        <v>0</v>
      </c>
      <c r="E6" s="16">
        <v>3.25</v>
      </c>
      <c r="F6" s="2"/>
      <c r="G6" s="33">
        <f>SUMPRODUCT(C6:E6,$C$14:$E$14)</f>
        <v>0</v>
      </c>
      <c r="H6" s="5" t="s">
        <v>14</v>
      </c>
      <c r="I6" s="22">
        <v>16.25</v>
      </c>
    </row>
    <row r="7" spans="2:9" ht="15" thickBot="1" x14ac:dyDescent="0.35">
      <c r="B7" s="2"/>
      <c r="C7" s="2"/>
      <c r="D7" s="2"/>
      <c r="E7" s="2"/>
      <c r="F7" s="2"/>
      <c r="I7" s="2"/>
    </row>
    <row r="8" spans="2:9" ht="29.4" thickBot="1" x14ac:dyDescent="0.35">
      <c r="B8" s="2" t="s">
        <v>0</v>
      </c>
      <c r="C8" s="17">
        <v>30</v>
      </c>
      <c r="D8" s="18">
        <v>22</v>
      </c>
      <c r="E8" s="19">
        <v>136</v>
      </c>
      <c r="F8" s="2"/>
      <c r="G8" s="3" t="s">
        <v>12</v>
      </c>
      <c r="H8" s="23" t="s">
        <v>15</v>
      </c>
      <c r="I8" s="4">
        <f>SUMPRODUCT(C8:E8,C14:E14)</f>
        <v>3000</v>
      </c>
    </row>
    <row r="9" spans="2:9" ht="44.4" thickTop="1" thickBot="1" x14ac:dyDescent="0.35">
      <c r="B9" s="3"/>
      <c r="C9" s="3"/>
      <c r="D9" s="3"/>
      <c r="E9" s="3"/>
      <c r="F9" s="3"/>
      <c r="G9" s="3"/>
      <c r="H9" s="1" t="s">
        <v>16</v>
      </c>
      <c r="I9" s="38">
        <f>-G6</f>
        <v>0</v>
      </c>
    </row>
    <row r="10" spans="2:9" ht="15" thickTop="1" x14ac:dyDescent="0.3">
      <c r="C10" s="46" t="s">
        <v>11</v>
      </c>
      <c r="D10" s="46"/>
      <c r="E10" s="46"/>
      <c r="F10" s="25"/>
      <c r="G10" s="3"/>
    </row>
    <row r="11" spans="2:9" ht="15" thickBot="1" x14ac:dyDescent="0.35">
      <c r="B11" s="4"/>
      <c r="C11" s="26" t="s">
        <v>4</v>
      </c>
      <c r="D11" s="26" t="s">
        <v>5</v>
      </c>
      <c r="E11" s="26" t="s">
        <v>6</v>
      </c>
      <c r="F11" s="2"/>
      <c r="G11" s="4"/>
      <c r="I11"/>
    </row>
    <row r="12" spans="2:9" ht="29.4" thickBot="1" x14ac:dyDescent="0.35">
      <c r="B12" s="2" t="s">
        <v>7</v>
      </c>
      <c r="C12" s="27">
        <v>100</v>
      </c>
      <c r="D12" s="7">
        <v>0</v>
      </c>
      <c r="E12" s="8">
        <v>0</v>
      </c>
      <c r="F12" s="3"/>
      <c r="G12" s="4"/>
      <c r="I12"/>
    </row>
    <row r="13" spans="2:9" ht="15" thickBot="1" x14ac:dyDescent="0.35">
      <c r="C13" s="1" t="s">
        <v>14</v>
      </c>
      <c r="D13" s="1" t="s">
        <v>14</v>
      </c>
      <c r="E13" s="1" t="s">
        <v>14</v>
      </c>
      <c r="G13" s="4"/>
    </row>
    <row r="14" spans="2:9" ht="29.4" thickBot="1" x14ac:dyDescent="0.35">
      <c r="B14" s="1" t="s">
        <v>13</v>
      </c>
      <c r="C14" s="28">
        <v>100</v>
      </c>
      <c r="D14" s="29">
        <v>0</v>
      </c>
      <c r="E14" s="30">
        <v>0</v>
      </c>
      <c r="F14" s="4"/>
      <c r="G14" s="4"/>
    </row>
  </sheetData>
  <mergeCells count="3">
    <mergeCell ref="B2:B3"/>
    <mergeCell ref="C2:E2"/>
    <mergeCell ref="C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BCF4-675C-43AF-A54B-C2B8C618B338}">
  <dimension ref="B2:Q19"/>
  <sheetViews>
    <sheetView showGridLines="0" zoomScale="91" zoomScaleNormal="160" workbookViewId="0">
      <selection activeCell="Y16" sqref="Y16"/>
    </sheetView>
  </sheetViews>
  <sheetFormatPr defaultRowHeight="14.4" x14ac:dyDescent="0.3"/>
  <cols>
    <col min="1" max="1" width="8.88671875" style="1"/>
    <col min="2" max="2" width="18" style="1" customWidth="1"/>
    <col min="3" max="3" width="8.88671875" style="1" customWidth="1"/>
    <col min="4" max="4" width="8" style="1" customWidth="1"/>
    <col min="5" max="5" width="9.5546875" style="1" customWidth="1"/>
    <col min="6" max="6" width="8.33203125" style="1" customWidth="1"/>
    <col min="7" max="7" width="10.21875" style="1" customWidth="1"/>
    <col min="8" max="8" width="11.21875" style="1" customWidth="1"/>
    <col min="9" max="9" width="20" style="1" customWidth="1"/>
    <col min="10" max="10" width="8.88671875" style="1"/>
    <col min="11" max="11" width="9.109375" style="1" customWidth="1"/>
    <col min="12" max="12" width="8.88671875" style="1"/>
    <col min="13" max="13" width="8.88671875" style="1" customWidth="1"/>
    <col min="14" max="14" width="20.109375" style="1" customWidth="1"/>
    <col min="15" max="15" width="11.6640625" style="1" customWidth="1"/>
    <col min="16" max="16384" width="8.88671875" style="1"/>
  </cols>
  <sheetData>
    <row r="2" spans="2:17" x14ac:dyDescent="0.3">
      <c r="B2" s="45" t="s">
        <v>8</v>
      </c>
      <c r="C2" s="46" t="s">
        <v>11</v>
      </c>
      <c r="D2" s="46"/>
      <c r="E2" s="46"/>
      <c r="F2" s="36"/>
    </row>
    <row r="3" spans="2:17" ht="32.4" customHeight="1" thickBot="1" x14ac:dyDescent="0.35">
      <c r="B3" s="45"/>
      <c r="C3" s="26" t="s">
        <v>4</v>
      </c>
      <c r="D3" s="26" t="s">
        <v>5</v>
      </c>
      <c r="E3" s="26" t="s">
        <v>6</v>
      </c>
      <c r="F3" s="2"/>
      <c r="G3" s="1" t="s">
        <v>10</v>
      </c>
      <c r="I3" s="2" t="s">
        <v>9</v>
      </c>
    </row>
    <row r="4" spans="2:17" x14ac:dyDescent="0.3">
      <c r="B4" s="2" t="s">
        <v>1</v>
      </c>
      <c r="C4" s="9">
        <v>1010</v>
      </c>
      <c r="D4" s="10">
        <v>1010</v>
      </c>
      <c r="E4" s="11">
        <v>9450</v>
      </c>
      <c r="F4" s="2"/>
      <c r="G4" s="1">
        <f>SUMPRODUCT(C4:E4,$C$14:$E$14)</f>
        <v>120077.77777777777</v>
      </c>
      <c r="H4" s="5" t="s">
        <v>14</v>
      </c>
      <c r="I4" s="20">
        <v>136000</v>
      </c>
    </row>
    <row r="5" spans="2:17" ht="24" customHeight="1" x14ac:dyDescent="0.3">
      <c r="B5" s="2" t="s">
        <v>2</v>
      </c>
      <c r="C5" s="12">
        <v>0.18</v>
      </c>
      <c r="D5" s="2">
        <v>0.19</v>
      </c>
      <c r="E5" s="13">
        <v>0</v>
      </c>
      <c r="F5" s="2"/>
      <c r="G5" s="1">
        <f>SUMPRODUCT(C5:E5,$C$14:$E$14)</f>
        <v>21.399999999999995</v>
      </c>
      <c r="H5" s="5" t="s">
        <v>14</v>
      </c>
      <c r="I5" s="21">
        <v>21.4</v>
      </c>
    </row>
    <row r="6" spans="2:17" ht="32.4" customHeight="1" thickBot="1" x14ac:dyDescent="0.35">
      <c r="B6" s="2" t="s">
        <v>3</v>
      </c>
      <c r="C6" s="14">
        <v>0</v>
      </c>
      <c r="D6" s="15">
        <v>0</v>
      </c>
      <c r="E6" s="16">
        <v>3.25</v>
      </c>
      <c r="F6" s="2"/>
      <c r="G6" s="33">
        <f>SUMPRODUCT(C6:E6,$C$14:$E$14)</f>
        <v>0</v>
      </c>
      <c r="H6" s="5" t="s">
        <v>14</v>
      </c>
      <c r="I6" s="22">
        <v>16.25</v>
      </c>
    </row>
    <row r="7" spans="2:17" ht="15" thickBot="1" x14ac:dyDescent="0.35">
      <c r="B7" s="2"/>
      <c r="C7" s="2"/>
      <c r="D7" s="2"/>
      <c r="E7" s="2"/>
      <c r="F7" s="2"/>
      <c r="I7" s="2"/>
      <c r="K7" s="34" t="s">
        <v>17</v>
      </c>
      <c r="L7" s="1" t="s">
        <v>18</v>
      </c>
    </row>
    <row r="8" spans="2:17" ht="29.4" thickBot="1" x14ac:dyDescent="0.35">
      <c r="B8" s="2" t="s">
        <v>0</v>
      </c>
      <c r="C8" s="17">
        <v>30</v>
      </c>
      <c r="D8" s="18">
        <v>22</v>
      </c>
      <c r="E8" s="19">
        <v>136</v>
      </c>
      <c r="F8" s="2"/>
      <c r="G8" s="3" t="s">
        <v>12</v>
      </c>
      <c r="H8" s="23" t="s">
        <v>15</v>
      </c>
      <c r="I8" s="1" t="s">
        <v>16</v>
      </c>
      <c r="K8" s="31">
        <f>5.47589653145209/10</f>
        <v>0.54758965314520902</v>
      </c>
      <c r="L8" s="1">
        <v>10</v>
      </c>
      <c r="N8" s="39" t="s">
        <v>16</v>
      </c>
      <c r="O8" s="40" t="s">
        <v>15</v>
      </c>
      <c r="P8" s="47" t="s">
        <v>22</v>
      </c>
      <c r="Q8" s="48"/>
    </row>
    <row r="9" spans="2:17" ht="15.6" thickTop="1" thickBot="1" x14ac:dyDescent="0.35">
      <c r="B9" s="3"/>
      <c r="C9" s="3"/>
      <c r="D9" s="3"/>
      <c r="E9" s="3"/>
      <c r="F9" s="3"/>
      <c r="G9" s="3"/>
      <c r="H9" s="37">
        <f>SUMPRODUCT(C8:E8,C14:E14)</f>
        <v>3566.6666666666661</v>
      </c>
      <c r="I9" s="35">
        <f>-SUMPRODUCT(C6:E6,C14:E14)</f>
        <v>0</v>
      </c>
      <c r="J9" s="1" t="s">
        <v>19</v>
      </c>
      <c r="K9" s="32">
        <f>N9+K8*L8</f>
        <v>0</v>
      </c>
      <c r="N9" s="41">
        <v>-5.47589653145209</v>
      </c>
      <c r="O9" s="41">
        <v>3795.8118753674307</v>
      </c>
      <c r="P9" s="39">
        <v>-3.25</v>
      </c>
      <c r="Q9" s="39">
        <v>3546</v>
      </c>
    </row>
    <row r="10" spans="2:17" ht="15" thickTop="1" x14ac:dyDescent="0.3">
      <c r="C10" s="46" t="s">
        <v>11</v>
      </c>
      <c r="D10" s="46"/>
      <c r="E10" s="46"/>
      <c r="F10" s="36"/>
      <c r="G10" s="3"/>
      <c r="N10" s="41">
        <f>N9+$K$8</f>
        <v>-4.9283068783068806</v>
      </c>
      <c r="O10" s="41">
        <v>3772.8973544973542</v>
      </c>
    </row>
    <row r="11" spans="2:17" ht="15" thickBot="1" x14ac:dyDescent="0.35">
      <c r="B11" s="4"/>
      <c r="C11" s="26" t="s">
        <v>4</v>
      </c>
      <c r="D11" s="26" t="s">
        <v>5</v>
      </c>
      <c r="E11" s="26" t="s">
        <v>6</v>
      </c>
      <c r="F11" s="2"/>
      <c r="G11" s="4"/>
      <c r="N11" s="41">
        <f t="shared" ref="N11:N18" si="0">N10+$K$8</f>
        <v>-4.3807172251616713</v>
      </c>
      <c r="O11" s="41">
        <v>3749.9828336272776</v>
      </c>
    </row>
    <row r="12" spans="2:17" ht="29.4" thickBot="1" x14ac:dyDescent="0.35">
      <c r="B12" s="2" t="s">
        <v>7</v>
      </c>
      <c r="C12" s="27">
        <v>100</v>
      </c>
      <c r="D12" s="7">
        <v>0</v>
      </c>
      <c r="E12" s="8">
        <v>0</v>
      </c>
      <c r="F12" s="3"/>
      <c r="G12" s="4"/>
      <c r="N12" s="41">
        <f t="shared" si="0"/>
        <v>-3.8331275720164624</v>
      </c>
      <c r="O12" s="41">
        <v>3727.0683127572011</v>
      </c>
    </row>
    <row r="13" spans="2:17" ht="15" thickBot="1" x14ac:dyDescent="0.35">
      <c r="C13" s="1" t="s">
        <v>14</v>
      </c>
      <c r="D13" s="1" t="s">
        <v>14</v>
      </c>
      <c r="E13" s="1" t="s">
        <v>14</v>
      </c>
      <c r="G13" s="4"/>
      <c r="N13" s="41">
        <f t="shared" si="0"/>
        <v>-3.2855379188712535</v>
      </c>
      <c r="O13" s="41">
        <v>3704.1537918871245</v>
      </c>
    </row>
    <row r="14" spans="2:17" ht="29.4" thickBot="1" x14ac:dyDescent="0.35">
      <c r="B14" s="1" t="s">
        <v>13</v>
      </c>
      <c r="C14" s="28">
        <v>118.88888888888887</v>
      </c>
      <c r="D14" s="29">
        <v>0</v>
      </c>
      <c r="E14" s="30">
        <v>0</v>
      </c>
      <c r="F14" s="4"/>
      <c r="G14" s="4"/>
      <c r="N14" s="41">
        <f t="shared" si="0"/>
        <v>-2.7379482657260445</v>
      </c>
      <c r="O14" s="41">
        <v>3681.2392710170484</v>
      </c>
    </row>
    <row r="15" spans="2:17" x14ac:dyDescent="0.3">
      <c r="N15" s="41">
        <f t="shared" si="0"/>
        <v>-2.1903586125808356</v>
      </c>
      <c r="O15" s="41">
        <v>3658.3247501469718</v>
      </c>
    </row>
    <row r="16" spans="2:17" x14ac:dyDescent="0.3">
      <c r="N16" s="41">
        <f t="shared" si="0"/>
        <v>-1.6427689594356267</v>
      </c>
      <c r="O16" s="41">
        <v>3635.4102292768953</v>
      </c>
    </row>
    <row r="17" spans="14:15" x14ac:dyDescent="0.3">
      <c r="N17" s="41">
        <f t="shared" si="0"/>
        <v>-1.0951793062904178</v>
      </c>
      <c r="O17" s="41">
        <v>3612.4957084068187</v>
      </c>
    </row>
    <row r="18" spans="14:15" x14ac:dyDescent="0.3">
      <c r="N18" s="41">
        <f t="shared" si="0"/>
        <v>-0.5475896531452088</v>
      </c>
      <c r="O18" s="41">
        <v>3589.5811875367426</v>
      </c>
    </row>
    <row r="19" spans="14:15" x14ac:dyDescent="0.3">
      <c r="N19" s="41">
        <f>N18+$K$8</f>
        <v>0</v>
      </c>
      <c r="O19" s="41">
        <v>3566.6666666666652</v>
      </c>
    </row>
  </sheetData>
  <mergeCells count="4">
    <mergeCell ref="B2:B3"/>
    <mergeCell ref="C2:E2"/>
    <mergeCell ref="C10:E10"/>
    <mergeCell ref="P8:Q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A9AC-A5C5-4BAA-9054-0005E4D3CC30}">
  <dimension ref="B2:P19"/>
  <sheetViews>
    <sheetView showGridLines="0" zoomScale="116" zoomScaleNormal="95" workbookViewId="0">
      <selection activeCell="O20" sqref="O20"/>
    </sheetView>
  </sheetViews>
  <sheetFormatPr defaultRowHeight="14.4" x14ac:dyDescent="0.3"/>
  <cols>
    <col min="1" max="1" width="8.88671875" style="1"/>
    <col min="2" max="2" width="18" style="1" customWidth="1"/>
    <col min="3" max="3" width="8.88671875" style="1" customWidth="1"/>
    <col min="4" max="4" width="8" style="1" customWidth="1"/>
    <col min="5" max="5" width="9.5546875" style="1" customWidth="1"/>
    <col min="6" max="6" width="8.33203125" style="1" customWidth="1"/>
    <col min="7" max="7" width="10.21875" style="1" customWidth="1"/>
    <col min="8" max="8" width="11.21875" style="1" customWidth="1"/>
    <col min="9" max="9" width="20" style="1" customWidth="1"/>
    <col min="10" max="10" width="8.88671875" style="1"/>
    <col min="11" max="11" width="9.109375" style="1" customWidth="1"/>
    <col min="12" max="13" width="8.88671875" style="1"/>
    <col min="14" max="14" width="8.88671875" style="1" customWidth="1"/>
    <col min="15" max="15" width="20.109375" style="1" customWidth="1"/>
    <col min="16" max="16" width="11.6640625" style="1" customWidth="1"/>
    <col min="17" max="16384" width="8.88671875" style="1"/>
  </cols>
  <sheetData>
    <row r="2" spans="2:16" x14ac:dyDescent="0.3">
      <c r="B2" s="45" t="s">
        <v>8</v>
      </c>
      <c r="C2" s="46" t="s">
        <v>11</v>
      </c>
      <c r="D2" s="46"/>
      <c r="E2" s="46"/>
      <c r="F2" s="36"/>
    </row>
    <row r="3" spans="2:16" ht="32.4" customHeight="1" thickBot="1" x14ac:dyDescent="0.35">
      <c r="B3" s="45"/>
      <c r="C3" s="26" t="s">
        <v>4</v>
      </c>
      <c r="D3" s="26" t="s">
        <v>5</v>
      </c>
      <c r="E3" s="26" t="s">
        <v>6</v>
      </c>
      <c r="F3" s="2"/>
      <c r="G3" s="1" t="s">
        <v>10</v>
      </c>
      <c r="I3" s="2" t="s">
        <v>9</v>
      </c>
    </row>
    <row r="4" spans="2:16" x14ac:dyDescent="0.3">
      <c r="B4" s="2" t="s">
        <v>1</v>
      </c>
      <c r="C4" s="9">
        <v>1010</v>
      </c>
      <c r="D4" s="10">
        <v>1010</v>
      </c>
      <c r="E4" s="11">
        <v>9450</v>
      </c>
      <c r="F4" s="2"/>
      <c r="G4" s="1">
        <f>SUMPRODUCT(C4:E4,$C$14:$E$14)</f>
        <v>129527.77777777777</v>
      </c>
      <c r="H4" s="5" t="s">
        <v>14</v>
      </c>
      <c r="I4" s="20">
        <v>136000</v>
      </c>
      <c r="K4" s="47" t="s">
        <v>22</v>
      </c>
      <c r="L4" s="48"/>
    </row>
    <row r="5" spans="2:16" ht="24" customHeight="1" x14ac:dyDescent="0.3">
      <c r="B5" s="2" t="s">
        <v>2</v>
      </c>
      <c r="C5" s="12">
        <v>0.18</v>
      </c>
      <c r="D5" s="2">
        <v>0.19</v>
      </c>
      <c r="E5" s="13">
        <v>0</v>
      </c>
      <c r="F5" s="2"/>
      <c r="G5" s="1">
        <f>SUMPRODUCT(C5:E5,$C$14:$E$14)</f>
        <v>21.399999999999995</v>
      </c>
      <c r="H5" s="5" t="s">
        <v>14</v>
      </c>
      <c r="I5" s="21">
        <v>21.4</v>
      </c>
      <c r="K5" s="39">
        <v>-3.25</v>
      </c>
      <c r="L5" s="39">
        <v>3546</v>
      </c>
    </row>
    <row r="6" spans="2:16" ht="32.4" customHeight="1" thickBot="1" x14ac:dyDescent="0.35">
      <c r="B6" s="2" t="s">
        <v>3</v>
      </c>
      <c r="C6" s="14">
        <v>0</v>
      </c>
      <c r="D6" s="15">
        <v>0</v>
      </c>
      <c r="E6" s="16">
        <v>3.25</v>
      </c>
      <c r="F6" s="2"/>
      <c r="G6" s="33">
        <f>SUMPRODUCT(C6:E6,$C$14:$E$14)</f>
        <v>3.25</v>
      </c>
      <c r="H6" s="5" t="s">
        <v>14</v>
      </c>
      <c r="I6" s="22">
        <v>16.25</v>
      </c>
    </row>
    <row r="7" spans="2:16" ht="15" thickBot="1" x14ac:dyDescent="0.35">
      <c r="B7" s="2"/>
      <c r="C7" s="2"/>
      <c r="D7" s="2"/>
      <c r="E7" s="2"/>
      <c r="F7" s="2"/>
      <c r="I7" s="2"/>
      <c r="K7" s="34"/>
    </row>
    <row r="8" spans="2:16" ht="29.4" thickBot="1" x14ac:dyDescent="0.35">
      <c r="B8" s="2" t="s">
        <v>0</v>
      </c>
      <c r="C8" s="17">
        <v>30</v>
      </c>
      <c r="D8" s="18">
        <v>22</v>
      </c>
      <c r="E8" s="19">
        <v>136</v>
      </c>
      <c r="F8" s="2"/>
      <c r="G8" s="3" t="s">
        <v>12</v>
      </c>
      <c r="H8" s="23" t="s">
        <v>15</v>
      </c>
      <c r="I8" s="1" t="s">
        <v>16</v>
      </c>
      <c r="K8" s="31"/>
      <c r="M8" s="43"/>
      <c r="P8" s="23"/>
    </row>
    <row r="9" spans="2:16" ht="15.6" thickTop="1" thickBot="1" x14ac:dyDescent="0.35">
      <c r="B9" s="3"/>
      <c r="C9" s="3"/>
      <c r="D9" s="3"/>
      <c r="E9" s="3"/>
      <c r="F9" s="3"/>
      <c r="G9" s="3"/>
      <c r="H9" s="37">
        <f>SUMPRODUCT(C8:E8,C14:E14)</f>
        <v>3702.6666666666661</v>
      </c>
      <c r="I9" s="35">
        <f>-SUMPRODUCT(C6:E6,C14:E14)</f>
        <v>-3.25</v>
      </c>
      <c r="K9" s="32"/>
      <c r="O9" s="32"/>
      <c r="P9" s="32"/>
    </row>
    <row r="10" spans="2:16" ht="15" thickTop="1" x14ac:dyDescent="0.3">
      <c r="C10" s="46" t="s">
        <v>11</v>
      </c>
      <c r="D10" s="46"/>
      <c r="E10" s="46"/>
      <c r="F10" s="36"/>
      <c r="G10" s="3"/>
      <c r="I10" s="1" t="s">
        <v>19</v>
      </c>
      <c r="O10" s="32"/>
      <c r="P10" s="32"/>
    </row>
    <row r="11" spans="2:16" ht="15" thickBot="1" x14ac:dyDescent="0.35">
      <c r="B11" s="4"/>
      <c r="C11" s="26" t="s">
        <v>4</v>
      </c>
      <c r="D11" s="26" t="s">
        <v>5</v>
      </c>
      <c r="E11" s="26" t="s">
        <v>6</v>
      </c>
      <c r="F11" s="2"/>
      <c r="G11" s="4"/>
      <c r="H11" s="1" t="s">
        <v>20</v>
      </c>
      <c r="I11" s="1">
        <v>-3.25</v>
      </c>
      <c r="O11" s="32"/>
      <c r="P11" s="32"/>
    </row>
    <row r="12" spans="2:16" ht="29.4" thickBot="1" x14ac:dyDescent="0.35">
      <c r="B12" s="2" t="s">
        <v>7</v>
      </c>
      <c r="C12" s="27">
        <v>100</v>
      </c>
      <c r="D12" s="7">
        <v>0</v>
      </c>
      <c r="E12" s="8">
        <v>0</v>
      </c>
      <c r="F12" s="3"/>
      <c r="G12" s="4"/>
      <c r="O12" s="32"/>
      <c r="P12" s="42"/>
    </row>
    <row r="13" spans="2:16" ht="15" thickBot="1" x14ac:dyDescent="0.35">
      <c r="C13" s="1" t="s">
        <v>14</v>
      </c>
      <c r="D13" s="1" t="s">
        <v>14</v>
      </c>
      <c r="E13" s="1" t="s">
        <v>14</v>
      </c>
      <c r="G13" s="4"/>
      <c r="O13" s="32"/>
      <c r="P13" s="42"/>
    </row>
    <row r="14" spans="2:16" ht="29.4" thickBot="1" x14ac:dyDescent="0.35">
      <c r="B14" s="1" t="s">
        <v>13</v>
      </c>
      <c r="C14" s="28">
        <v>118.88888888888887</v>
      </c>
      <c r="D14" s="29">
        <v>0</v>
      </c>
      <c r="E14" s="30">
        <v>1</v>
      </c>
      <c r="F14" s="4"/>
      <c r="G14" s="4"/>
      <c r="O14" s="32"/>
      <c r="P14" s="42"/>
    </row>
    <row r="15" spans="2:16" x14ac:dyDescent="0.3">
      <c r="O15" s="32"/>
      <c r="P15" s="42"/>
    </row>
    <row r="16" spans="2:16" x14ac:dyDescent="0.3">
      <c r="O16" s="32"/>
      <c r="P16" s="42"/>
    </row>
    <row r="17" spans="15:16" x14ac:dyDescent="0.3">
      <c r="O17" s="32"/>
      <c r="P17" s="32"/>
    </row>
    <row r="18" spans="15:16" x14ac:dyDescent="0.3">
      <c r="O18" s="32"/>
      <c r="P18" s="32"/>
    </row>
    <row r="19" spans="15:16" x14ac:dyDescent="0.3">
      <c r="O19" s="32"/>
      <c r="P19" s="32"/>
    </row>
  </sheetData>
  <mergeCells count="4">
    <mergeCell ref="B2:B3"/>
    <mergeCell ref="C2:E2"/>
    <mergeCell ref="C10:E10"/>
    <mergeCell ref="K4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1FDE-F3A8-4913-9A63-52F633770F52}">
  <dimension ref="B2:P19"/>
  <sheetViews>
    <sheetView showGridLines="0" zoomScale="123" zoomScaleNormal="70" workbookViewId="0">
      <selection activeCell="N13" sqref="N13"/>
    </sheetView>
  </sheetViews>
  <sheetFormatPr defaultRowHeight="14.4" x14ac:dyDescent="0.3"/>
  <cols>
    <col min="1" max="1" width="8.88671875" style="1"/>
    <col min="2" max="2" width="18" style="1" customWidth="1"/>
    <col min="3" max="3" width="8.88671875" style="1" customWidth="1"/>
    <col min="4" max="4" width="8" style="1" customWidth="1"/>
    <col min="5" max="5" width="9.5546875" style="1" customWidth="1"/>
    <col min="6" max="6" width="8.33203125" style="1" customWidth="1"/>
    <col min="7" max="7" width="10.21875" style="1" customWidth="1"/>
    <col min="8" max="8" width="11.21875" style="1" customWidth="1"/>
    <col min="9" max="9" width="20" style="1" customWidth="1"/>
    <col min="10" max="10" width="8.88671875" style="1"/>
    <col min="11" max="11" width="9.109375" style="1" customWidth="1"/>
    <col min="12" max="13" width="8.88671875" style="1"/>
    <col min="14" max="14" width="8.88671875" style="1" customWidth="1"/>
    <col min="15" max="15" width="20.109375" style="1" customWidth="1"/>
    <col min="16" max="16" width="11.6640625" style="1" customWidth="1"/>
    <col min="17" max="16384" width="8.88671875" style="1"/>
  </cols>
  <sheetData>
    <row r="2" spans="2:16" x14ac:dyDescent="0.3">
      <c r="B2" s="45" t="s">
        <v>8</v>
      </c>
      <c r="C2" s="46" t="s">
        <v>11</v>
      </c>
      <c r="D2" s="46"/>
      <c r="E2" s="46"/>
      <c r="F2" s="36"/>
    </row>
    <row r="3" spans="2:16" ht="32.4" customHeight="1" thickBot="1" x14ac:dyDescent="0.35">
      <c r="B3" s="45"/>
      <c r="C3" s="26" t="s">
        <v>4</v>
      </c>
      <c r="D3" s="26" t="s">
        <v>5</v>
      </c>
      <c r="E3" s="26" t="s">
        <v>6</v>
      </c>
      <c r="F3" s="2"/>
      <c r="G3" s="1" t="s">
        <v>10</v>
      </c>
      <c r="I3" s="2" t="s">
        <v>9</v>
      </c>
      <c r="K3"/>
      <c r="L3"/>
    </row>
    <row r="4" spans="2:16" x14ac:dyDescent="0.3">
      <c r="B4" s="2" t="s">
        <v>1</v>
      </c>
      <c r="C4" s="9">
        <v>1010</v>
      </c>
      <c r="D4" s="10">
        <v>1010</v>
      </c>
      <c r="E4" s="11">
        <v>9450</v>
      </c>
      <c r="F4" s="2"/>
      <c r="G4" s="1">
        <f>SUMPRODUCT(C4:E4,$C$14:$E$14)</f>
        <v>124084.76307189546</v>
      </c>
      <c r="H4" s="5" t="s">
        <v>14</v>
      </c>
      <c r="I4" s="20">
        <v>136000</v>
      </c>
      <c r="K4"/>
      <c r="L4"/>
    </row>
    <row r="5" spans="2:16" ht="24" customHeight="1" x14ac:dyDescent="0.3">
      <c r="B5" s="2" t="s">
        <v>2</v>
      </c>
      <c r="C5" s="12">
        <v>0.18</v>
      </c>
      <c r="D5" s="2">
        <v>0.19</v>
      </c>
      <c r="E5" s="13">
        <v>0</v>
      </c>
      <c r="F5" s="2"/>
      <c r="G5" s="1">
        <f>SUMPRODUCT(C5:E5,$C$14:$E$14)</f>
        <v>21.399999999999995</v>
      </c>
      <c r="H5" s="5" t="s">
        <v>14</v>
      </c>
      <c r="I5" s="21">
        <v>21.4</v>
      </c>
    </row>
    <row r="6" spans="2:16" ht="32.4" customHeight="1" thickBot="1" x14ac:dyDescent="0.35">
      <c r="B6" s="2" t="s">
        <v>3</v>
      </c>
      <c r="C6" s="14">
        <v>0</v>
      </c>
      <c r="D6" s="15">
        <v>0</v>
      </c>
      <c r="E6" s="16">
        <v>3.25</v>
      </c>
      <c r="F6" s="2"/>
      <c r="G6" s="33">
        <f>SUMPRODUCT(C6:E6,$C$14:$E$14)</f>
        <v>1.3780637254902102</v>
      </c>
      <c r="H6" s="5" t="s">
        <v>14</v>
      </c>
      <c r="I6" s="22">
        <v>16.25</v>
      </c>
    </row>
    <row r="7" spans="2:16" ht="15" thickBot="1" x14ac:dyDescent="0.35">
      <c r="B7" s="2"/>
      <c r="C7" s="2"/>
      <c r="D7" s="2"/>
      <c r="E7" s="2"/>
      <c r="F7" s="2"/>
      <c r="I7" s="2"/>
      <c r="K7" s="34"/>
    </row>
    <row r="8" spans="2:16" ht="29.4" thickBot="1" x14ac:dyDescent="0.35">
      <c r="B8" s="2" t="s">
        <v>0</v>
      </c>
      <c r="C8" s="17">
        <v>30</v>
      </c>
      <c r="D8" s="18">
        <v>22</v>
      </c>
      <c r="E8" s="19">
        <v>136</v>
      </c>
      <c r="F8" s="2"/>
      <c r="G8" s="3" t="s">
        <v>12</v>
      </c>
      <c r="H8" s="23" t="s">
        <v>15</v>
      </c>
      <c r="I8" s="1" t="s">
        <v>16</v>
      </c>
      <c r="J8" s="1" t="s">
        <v>21</v>
      </c>
      <c r="K8" s="31"/>
      <c r="M8" s="43"/>
      <c r="P8" s="23"/>
    </row>
    <row r="9" spans="2:16" ht="15.6" thickTop="1" thickBot="1" x14ac:dyDescent="0.35">
      <c r="B9" s="3"/>
      <c r="C9" s="3"/>
      <c r="D9" s="3"/>
      <c r="E9" s="3"/>
      <c r="F9" s="3"/>
      <c r="G9" s="3"/>
      <c r="H9">
        <f>SUMPRODUCT(C8:E8,C14:E14)</f>
        <v>3624.3333333333335</v>
      </c>
      <c r="I9" s="35">
        <f>-SUMPRODUCT(C6:E6,C14:E14)</f>
        <v>-1.3780637254902102</v>
      </c>
      <c r="J9" s="37">
        <f>(H9-H11)*(I9-I11)</f>
        <v>146.63500816993383</v>
      </c>
      <c r="K9" s="32"/>
      <c r="O9" s="32"/>
      <c r="P9" s="32"/>
    </row>
    <row r="10" spans="2:16" ht="15" thickTop="1" x14ac:dyDescent="0.3">
      <c r="C10" s="46" t="s">
        <v>11</v>
      </c>
      <c r="D10" s="46"/>
      <c r="E10" s="46"/>
      <c r="F10" s="36"/>
      <c r="G10" s="3"/>
      <c r="H10" s="43" t="s">
        <v>19</v>
      </c>
      <c r="I10" s="43" t="s">
        <v>19</v>
      </c>
      <c r="O10" s="32"/>
      <c r="P10" s="32"/>
    </row>
    <row r="11" spans="2:16" ht="15" thickBot="1" x14ac:dyDescent="0.35">
      <c r="B11" s="4"/>
      <c r="C11" s="26" t="s">
        <v>4</v>
      </c>
      <c r="D11" s="26" t="s">
        <v>5</v>
      </c>
      <c r="E11" s="26" t="s">
        <v>6</v>
      </c>
      <c r="F11" s="2"/>
      <c r="G11" s="4" t="s">
        <v>20</v>
      </c>
      <c r="H11" s="2">
        <v>3546</v>
      </c>
      <c r="I11" s="2">
        <v>-3.25</v>
      </c>
      <c r="O11" s="32"/>
      <c r="P11" s="32"/>
    </row>
    <row r="12" spans="2:16" ht="29.4" thickBot="1" x14ac:dyDescent="0.35">
      <c r="B12" s="2" t="s">
        <v>7</v>
      </c>
      <c r="C12" s="27">
        <v>100</v>
      </c>
      <c r="D12" s="7">
        <v>0</v>
      </c>
      <c r="E12" s="8">
        <v>0</v>
      </c>
      <c r="F12" s="3"/>
      <c r="G12" s="4"/>
      <c r="O12" s="32"/>
      <c r="P12" s="42"/>
    </row>
    <row r="13" spans="2:16" ht="15" thickBot="1" x14ac:dyDescent="0.35">
      <c r="C13" s="1" t="s">
        <v>14</v>
      </c>
      <c r="D13" s="1" t="s">
        <v>14</v>
      </c>
      <c r="E13" s="1" t="s">
        <v>14</v>
      </c>
      <c r="G13" s="4"/>
      <c r="O13" s="32"/>
      <c r="P13" s="42"/>
    </row>
    <row r="14" spans="2:16" ht="29.4" thickBot="1" x14ac:dyDescent="0.35">
      <c r="B14" s="1" t="s">
        <v>13</v>
      </c>
      <c r="C14" s="28">
        <v>118.88888888888887</v>
      </c>
      <c r="D14" s="29">
        <v>0</v>
      </c>
      <c r="E14" s="30">
        <v>0.42401960784314158</v>
      </c>
      <c r="F14" s="4"/>
      <c r="G14" s="4"/>
      <c r="O14" s="32"/>
      <c r="P14" s="42"/>
    </row>
    <row r="15" spans="2:16" x14ac:dyDescent="0.3">
      <c r="O15" s="32"/>
      <c r="P15" s="42"/>
    </row>
    <row r="16" spans="2:16" x14ac:dyDescent="0.3">
      <c r="O16" s="32"/>
      <c r="P16" s="42"/>
    </row>
    <row r="17" spans="15:16" x14ac:dyDescent="0.3">
      <c r="O17" s="32"/>
      <c r="P17" s="32"/>
    </row>
    <row r="18" spans="15:16" x14ac:dyDescent="0.3">
      <c r="O18" s="32"/>
      <c r="P18" s="32"/>
    </row>
    <row r="19" spans="15:16" x14ac:dyDescent="0.3">
      <c r="O19" s="32"/>
      <c r="P19" s="32"/>
    </row>
  </sheetData>
  <mergeCells count="3">
    <mergeCell ref="B2:B3"/>
    <mergeCell ref="C2:E2"/>
    <mergeCell ref="C10:E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7B25-EAC2-4A17-A917-58A510E7F190}">
  <dimension ref="B2:P19"/>
  <sheetViews>
    <sheetView showGridLines="0" zoomScale="111" zoomScaleNormal="94" workbookViewId="0">
      <selection activeCell="O14" sqref="O14"/>
    </sheetView>
  </sheetViews>
  <sheetFormatPr defaultRowHeight="14.4" x14ac:dyDescent="0.3"/>
  <cols>
    <col min="1" max="1" width="8.88671875" style="1"/>
    <col min="2" max="2" width="18" style="1" customWidth="1"/>
    <col min="3" max="3" width="8.88671875" style="1" customWidth="1"/>
    <col min="4" max="4" width="8" style="1" customWidth="1"/>
    <col min="5" max="5" width="9.5546875" style="1" customWidth="1"/>
    <col min="6" max="6" width="8.33203125" style="1" customWidth="1"/>
    <col min="7" max="7" width="10.21875" style="1" customWidth="1"/>
    <col min="8" max="8" width="11.21875" style="1" customWidth="1"/>
    <col min="9" max="9" width="20" style="1" customWidth="1"/>
    <col min="10" max="10" width="17.44140625" style="1" customWidth="1"/>
    <col min="11" max="11" width="9.109375" style="1" customWidth="1"/>
    <col min="12" max="13" width="8.88671875" style="1"/>
    <col min="14" max="14" width="8.88671875" style="1" customWidth="1"/>
    <col min="15" max="15" width="20.109375" style="1" customWidth="1"/>
    <col min="16" max="16" width="11.6640625" style="1" customWidth="1"/>
    <col min="17" max="16384" width="8.88671875" style="1"/>
  </cols>
  <sheetData>
    <row r="2" spans="2:16" x14ac:dyDescent="0.3">
      <c r="B2" s="45" t="s">
        <v>8</v>
      </c>
      <c r="C2" s="46" t="s">
        <v>11</v>
      </c>
      <c r="D2" s="46"/>
      <c r="E2" s="46"/>
      <c r="F2" s="36"/>
    </row>
    <row r="3" spans="2:16" ht="32.4" customHeight="1" thickBot="1" x14ac:dyDescent="0.35">
      <c r="B3" s="45"/>
      <c r="C3" s="26" t="s">
        <v>4</v>
      </c>
      <c r="D3" s="26" t="s">
        <v>5</v>
      </c>
      <c r="E3" s="26" t="s">
        <v>6</v>
      </c>
      <c r="F3" s="2"/>
      <c r="G3" s="1" t="s">
        <v>10</v>
      </c>
      <c r="I3" s="2" t="s">
        <v>9</v>
      </c>
      <c r="K3" s="49" t="s">
        <v>23</v>
      </c>
      <c r="L3" s="49"/>
    </row>
    <row r="4" spans="2:16" x14ac:dyDescent="0.3">
      <c r="B4" s="2" t="s">
        <v>1</v>
      </c>
      <c r="C4" s="9">
        <v>1010</v>
      </c>
      <c r="D4" s="10">
        <v>1010</v>
      </c>
      <c r="E4" s="11">
        <v>9450</v>
      </c>
      <c r="F4" s="2"/>
      <c r="G4" s="1">
        <f>SUMPRODUCT(C4:E4,$C$14:$E$14)</f>
        <v>135990.91249833952</v>
      </c>
      <c r="H4" s="5" t="s">
        <v>14</v>
      </c>
      <c r="I4" s="20">
        <v>136000</v>
      </c>
      <c r="K4" s="44">
        <v>3795.8118753674307</v>
      </c>
      <c r="L4" s="44">
        <v>0</v>
      </c>
    </row>
    <row r="5" spans="2:16" ht="24" customHeight="1" x14ac:dyDescent="0.3">
      <c r="B5" s="2" t="s">
        <v>2</v>
      </c>
      <c r="C5" s="12">
        <v>0.18</v>
      </c>
      <c r="D5" s="2">
        <v>0.19</v>
      </c>
      <c r="E5" s="13">
        <v>0</v>
      </c>
      <c r="F5" s="2"/>
      <c r="G5" s="1">
        <f>SUMPRODUCT(C5:E5,$C$14:$E$14)</f>
        <v>21.4</v>
      </c>
      <c r="H5" s="5" t="s">
        <v>14</v>
      </c>
      <c r="I5" s="21">
        <v>21.4</v>
      </c>
    </row>
    <row r="6" spans="2:16" ht="32.4" customHeight="1" thickBot="1" x14ac:dyDescent="0.35">
      <c r="B6" s="2" t="s">
        <v>3</v>
      </c>
      <c r="C6" s="14">
        <v>0</v>
      </c>
      <c r="D6" s="15">
        <v>0</v>
      </c>
      <c r="E6" s="16">
        <v>3.25</v>
      </c>
      <c r="F6" s="2"/>
      <c r="G6" s="33">
        <f>SUMPRODUCT(C6:E6,$C$14:$E$14)</f>
        <v>5.4727712002375934</v>
      </c>
      <c r="H6" s="5" t="s">
        <v>14</v>
      </c>
      <c r="I6" s="22">
        <v>16.25</v>
      </c>
    </row>
    <row r="7" spans="2:16" ht="15" thickBot="1" x14ac:dyDescent="0.35">
      <c r="B7" s="2"/>
      <c r="C7" s="2"/>
      <c r="D7" s="2"/>
      <c r="E7" s="2"/>
      <c r="F7" s="2"/>
      <c r="I7" s="2"/>
      <c r="K7" s="34"/>
    </row>
    <row r="8" spans="2:16" ht="47.4" customHeight="1" thickBot="1" x14ac:dyDescent="0.35">
      <c r="B8" s="2" t="s">
        <v>0</v>
      </c>
      <c r="C8" s="17">
        <v>30</v>
      </c>
      <c r="D8" s="18">
        <v>22</v>
      </c>
      <c r="E8" s="19">
        <v>136</v>
      </c>
      <c r="F8" s="2"/>
      <c r="G8" s="3" t="s">
        <v>12</v>
      </c>
      <c r="H8" s="23" t="s">
        <v>15</v>
      </c>
      <c r="I8" s="1" t="s">
        <v>16</v>
      </c>
      <c r="J8" s="1" t="s">
        <v>24</v>
      </c>
      <c r="K8" s="31"/>
      <c r="M8" s="43"/>
      <c r="P8" s="23"/>
    </row>
    <row r="9" spans="2:16" ht="15.6" thickTop="1" thickBot="1" x14ac:dyDescent="0.35">
      <c r="B9" s="3"/>
      <c r="C9" s="3"/>
      <c r="D9" s="3"/>
      <c r="E9" s="3"/>
      <c r="F9" s="3"/>
      <c r="G9" s="3"/>
      <c r="H9">
        <f>SUMPRODUCT(C8:E8,C14:E14)</f>
        <v>3795.6810922543696</v>
      </c>
      <c r="I9" s="35">
        <f>-SUMPRODUCT(C6:E6,C14:E14)</f>
        <v>-5.4727712002375934</v>
      </c>
      <c r="J9" s="37">
        <f>(H9-K4)^2+(I9-L4)^2</f>
        <v>29.968328832811999</v>
      </c>
      <c r="K9" s="32"/>
      <c r="O9" s="32"/>
      <c r="P9" s="32"/>
    </row>
    <row r="10" spans="2:16" ht="15" thickTop="1" x14ac:dyDescent="0.3">
      <c r="C10" s="46" t="s">
        <v>11</v>
      </c>
      <c r="D10" s="46"/>
      <c r="E10" s="46"/>
      <c r="F10" s="36"/>
      <c r="G10" s="3"/>
      <c r="H10" s="43"/>
      <c r="I10" s="43"/>
      <c r="O10" s="32"/>
      <c r="P10" s="32"/>
    </row>
    <row r="11" spans="2:16" ht="15" thickBot="1" x14ac:dyDescent="0.35">
      <c r="B11" s="4"/>
      <c r="C11" s="26" t="s">
        <v>4</v>
      </c>
      <c r="D11" s="26" t="s">
        <v>5</v>
      </c>
      <c r="E11" s="26" t="s">
        <v>6</v>
      </c>
      <c r="F11" s="2"/>
      <c r="G11" s="4"/>
      <c r="I11" s="2"/>
      <c r="O11" s="32"/>
      <c r="P11" s="32"/>
    </row>
    <row r="12" spans="2:16" ht="29.4" thickBot="1" x14ac:dyDescent="0.35">
      <c r="B12" s="2" t="s">
        <v>7</v>
      </c>
      <c r="C12" s="27">
        <v>100</v>
      </c>
      <c r="D12" s="7">
        <v>0</v>
      </c>
      <c r="E12" s="8">
        <v>0</v>
      </c>
      <c r="F12" s="3"/>
      <c r="G12" s="4"/>
      <c r="O12" s="32"/>
      <c r="P12" s="42"/>
    </row>
    <row r="13" spans="2:16" ht="15" thickBot="1" x14ac:dyDescent="0.35">
      <c r="C13" s="1" t="s">
        <v>14</v>
      </c>
      <c r="D13" s="1" t="s">
        <v>14</v>
      </c>
      <c r="E13" s="1" t="s">
        <v>14</v>
      </c>
      <c r="G13" s="4"/>
      <c r="O13" s="32"/>
      <c r="P13" s="42"/>
    </row>
    <row r="14" spans="2:16" ht="29.4" thickBot="1" x14ac:dyDescent="0.35">
      <c r="B14" s="1" t="s">
        <v>13</v>
      </c>
      <c r="C14" s="28">
        <v>118.88888888646048</v>
      </c>
      <c r="D14" s="29">
        <v>2.3005889289572518E-9</v>
      </c>
      <c r="E14" s="30">
        <v>1.6839296000731057</v>
      </c>
      <c r="F14" s="4"/>
      <c r="G14" s="4"/>
      <c r="O14" s="32"/>
      <c r="P14" s="42"/>
    </row>
    <row r="15" spans="2:16" x14ac:dyDescent="0.3">
      <c r="O15" s="32"/>
      <c r="P15" s="42"/>
    </row>
    <row r="16" spans="2:16" x14ac:dyDescent="0.3">
      <c r="O16" s="32"/>
      <c r="P16" s="42"/>
    </row>
    <row r="17" spans="15:16" x14ac:dyDescent="0.3">
      <c r="O17" s="32"/>
      <c r="P17" s="32"/>
    </row>
    <row r="18" spans="15:16" x14ac:dyDescent="0.3">
      <c r="O18" s="32"/>
      <c r="P18" s="32"/>
    </row>
    <row r="19" spans="15:16" x14ac:dyDescent="0.3">
      <c r="O19" s="32"/>
      <c r="P19" s="32"/>
    </row>
  </sheetData>
  <mergeCells count="4">
    <mergeCell ref="B2:B3"/>
    <mergeCell ref="C2:E2"/>
    <mergeCell ref="C10:E10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Начальное решение</vt:lpstr>
      <vt:lpstr>Оптимизация по 1 цели</vt:lpstr>
      <vt:lpstr>Оптимизация по 2 цели</vt:lpstr>
      <vt:lpstr>Эффективная кривая</vt:lpstr>
      <vt:lpstr>Метод гл. критерия SQ</vt:lpstr>
      <vt:lpstr>Функция нэша</vt:lpstr>
      <vt:lpstr>Утопическая точка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Катушкова Анастасия Александровна</dc:creator>
  <cp:lastModifiedBy>Катушкова Анастасия Александровна</cp:lastModifiedBy>
  <dcterms:created xsi:type="dcterms:W3CDTF">2025-02-23T11:39:12Z</dcterms:created>
  <dcterms:modified xsi:type="dcterms:W3CDTF">2025-02-26T15:16:41Z</dcterms:modified>
</cp:coreProperties>
</file>