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mrs196_pitt_edu/Documents/7_SupSenior Fall/CEE 2333/Matlab/CEE2333HW6b/CEE2333TermProject/"/>
    </mc:Choice>
  </mc:AlternateContent>
  <xr:revisionPtr revIDLastSave="158" documentId="8_{6855B44E-A6C3-47A7-84C0-BBC74D02DF59}" xr6:coauthVersionLast="47" xr6:coauthVersionMax="47" xr10:uidLastSave="{FC04C50B-2F52-4673-9E08-E6EC8F0749C6}"/>
  <bookViews>
    <workbookView xWindow="31530" yWindow="9795" windowWidth="21600" windowHeight="11295" xr2:uid="{5E9F0EF5-0C21-4768-9B7E-F9FB9B3FD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3" i="1" l="1"/>
  <c r="AD34" i="1"/>
  <c r="AD35" i="1"/>
  <c r="AD36" i="1"/>
  <c r="AD37" i="1"/>
  <c r="AD38" i="1"/>
  <c r="AC34" i="1"/>
  <c r="AC35" i="1"/>
  <c r="AC36" i="1"/>
  <c r="AC37" i="1"/>
  <c r="AC38" i="1"/>
  <c r="AD27" i="1"/>
  <c r="AD28" i="1"/>
  <c r="AD29" i="1"/>
  <c r="AD30" i="1"/>
  <c r="AD31" i="1"/>
  <c r="AD32" i="1"/>
  <c r="AC28" i="1"/>
  <c r="AC29" i="1"/>
  <c r="AC30" i="1"/>
  <c r="AC31" i="1"/>
  <c r="AC32" i="1"/>
  <c r="AD21" i="1"/>
  <c r="AD22" i="1"/>
  <c r="AD23" i="1"/>
  <c r="AD24" i="1"/>
  <c r="AD25" i="1"/>
  <c r="AD26" i="1"/>
  <c r="AC22" i="1"/>
  <c r="AC23" i="1"/>
  <c r="AC24" i="1"/>
  <c r="AC25" i="1"/>
  <c r="AC26" i="1"/>
  <c r="AD15" i="1"/>
  <c r="AD16" i="1"/>
  <c r="AD17" i="1"/>
  <c r="AD18" i="1"/>
  <c r="AD19" i="1"/>
  <c r="AD20" i="1"/>
  <c r="AC16" i="1"/>
  <c r="AC17" i="1"/>
  <c r="AC18" i="1"/>
  <c r="AC19" i="1"/>
  <c r="AC20" i="1"/>
  <c r="AC33" i="1"/>
  <c r="AC27" i="1"/>
  <c r="AC21" i="1"/>
  <c r="AC15" i="1"/>
  <c r="AD9" i="1"/>
  <c r="AD10" i="1"/>
  <c r="AD11" i="1"/>
  <c r="AD12" i="1"/>
  <c r="AD13" i="1"/>
  <c r="AD14" i="1"/>
  <c r="AC10" i="1"/>
  <c r="AC11" i="1"/>
  <c r="AC12" i="1"/>
  <c r="AC13" i="1"/>
  <c r="AC14" i="1"/>
  <c r="AC9" i="1"/>
  <c r="AC4" i="1"/>
  <c r="AC5" i="1"/>
  <c r="AC6" i="1"/>
  <c r="AC7" i="1"/>
  <c r="AC8" i="1"/>
  <c r="AC3" i="1"/>
  <c r="AD8" i="1"/>
  <c r="AD7" i="1"/>
  <c r="AD6" i="1"/>
  <c r="AD5" i="1"/>
  <c r="AD4" i="1"/>
  <c r="AD3" i="1"/>
  <c r="Q54" i="1"/>
  <c r="Q60" i="1" s="1"/>
  <c r="P54" i="1"/>
  <c r="Q56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D17" i="1"/>
  <c r="D18" i="1" s="1"/>
  <c r="D14" i="1"/>
  <c r="D15" i="1" s="1"/>
  <c r="L8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D12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P60" i="1" l="1"/>
  <c r="P56" i="1"/>
  <c r="Q57" i="1"/>
  <c r="P57" i="1"/>
  <c r="P59" i="1"/>
  <c r="Q59" i="1"/>
  <c r="L43" i="1"/>
  <c r="S4" i="1"/>
  <c r="S5" i="1" s="1"/>
  <c r="S6" i="1" s="1"/>
  <c r="L3" i="1"/>
  <c r="D20" i="1" s="1"/>
  <c r="D24" i="1" s="1"/>
  <c r="L63" i="1"/>
  <c r="L23" i="1"/>
  <c r="D21" i="1" s="1"/>
  <c r="L103" i="1"/>
  <c r="K23" i="1"/>
  <c r="C21" i="1" s="1"/>
  <c r="K43" i="1"/>
  <c r="K103" i="1"/>
  <c r="K83" i="1"/>
  <c r="K63" i="1"/>
  <c r="K3" i="1"/>
  <c r="C20" i="1" s="1"/>
  <c r="C24" i="1" s="1"/>
  <c r="I4" i="1"/>
  <c r="T4" i="1" l="1"/>
  <c r="L44" i="1" s="1"/>
  <c r="S7" i="1"/>
  <c r="K24" i="1"/>
  <c r="C23" i="1" s="1"/>
  <c r="K44" i="1"/>
  <c r="K64" i="1"/>
  <c r="K84" i="1"/>
  <c r="K104" i="1"/>
  <c r="I5" i="1"/>
  <c r="K4" i="1"/>
  <c r="C22" i="1" s="1"/>
  <c r="T5" i="1" l="1"/>
  <c r="L64" i="1"/>
  <c r="L24" i="1"/>
  <c r="D23" i="1" s="1"/>
  <c r="L4" i="1"/>
  <c r="D22" i="1" s="1"/>
  <c r="L104" i="1"/>
  <c r="L84" i="1"/>
  <c r="L5" i="1"/>
  <c r="L25" i="1"/>
  <c r="L45" i="1"/>
  <c r="L65" i="1"/>
  <c r="L85" i="1"/>
  <c r="L105" i="1"/>
  <c r="S8" i="1"/>
  <c r="T6" i="1"/>
  <c r="K25" i="1"/>
  <c r="K45" i="1"/>
  <c r="K65" i="1"/>
  <c r="K85" i="1"/>
  <c r="K105" i="1"/>
  <c r="I6" i="1"/>
  <c r="K5" i="1"/>
  <c r="T7" i="1" l="1"/>
  <c r="L6" i="1"/>
  <c r="L26" i="1"/>
  <c r="L46" i="1"/>
  <c r="L106" i="1"/>
  <c r="L66" i="1"/>
  <c r="L86" i="1"/>
  <c r="S9" i="1"/>
  <c r="K26" i="1"/>
  <c r="K66" i="1"/>
  <c r="K106" i="1"/>
  <c r="K86" i="1"/>
  <c r="K46" i="1"/>
  <c r="I7" i="1"/>
  <c r="K6" i="1"/>
  <c r="L87" i="1" l="1"/>
  <c r="L107" i="1"/>
  <c r="L47" i="1"/>
  <c r="L7" i="1"/>
  <c r="L27" i="1"/>
  <c r="L67" i="1"/>
  <c r="T8" i="1"/>
  <c r="T9" i="1" s="1"/>
  <c r="S10" i="1"/>
  <c r="K47" i="1"/>
  <c r="K67" i="1"/>
  <c r="K27" i="1"/>
  <c r="K87" i="1"/>
  <c r="K107" i="1"/>
  <c r="I8" i="1"/>
  <c r="K7" i="1"/>
  <c r="L8" i="1" l="1"/>
  <c r="L28" i="1"/>
  <c r="L48" i="1"/>
  <c r="L68" i="1"/>
  <c r="L88" i="1"/>
  <c r="L108" i="1"/>
  <c r="L49" i="1"/>
  <c r="L89" i="1"/>
  <c r="L9" i="1"/>
  <c r="L109" i="1"/>
  <c r="L29" i="1"/>
  <c r="L69" i="1"/>
  <c r="S11" i="1"/>
  <c r="T10" i="1"/>
  <c r="K28" i="1"/>
  <c r="K48" i="1"/>
  <c r="K68" i="1"/>
  <c r="K88" i="1"/>
  <c r="K108" i="1"/>
  <c r="I9" i="1"/>
  <c r="K8" i="1"/>
  <c r="L50" i="1" l="1"/>
  <c r="L70" i="1"/>
  <c r="L90" i="1"/>
  <c r="L110" i="1"/>
  <c r="L10" i="1"/>
  <c r="L30" i="1"/>
  <c r="S12" i="1"/>
  <c r="T11" i="1"/>
  <c r="K49" i="1"/>
  <c r="K89" i="1"/>
  <c r="K109" i="1"/>
  <c r="K29" i="1"/>
  <c r="K69" i="1"/>
  <c r="I10" i="1"/>
  <c r="K9" i="1"/>
  <c r="L11" i="1" l="1"/>
  <c r="L31" i="1"/>
  <c r="L51" i="1"/>
  <c r="L71" i="1"/>
  <c r="L91" i="1"/>
  <c r="L111" i="1"/>
  <c r="T12" i="1"/>
  <c r="S13" i="1"/>
  <c r="K70" i="1"/>
  <c r="K90" i="1"/>
  <c r="K110" i="1"/>
  <c r="K30" i="1"/>
  <c r="K50" i="1"/>
  <c r="I11" i="1"/>
  <c r="K10" i="1"/>
  <c r="L12" i="1" l="1"/>
  <c r="L72" i="1"/>
  <c r="L112" i="1"/>
  <c r="L92" i="1"/>
  <c r="L32" i="1"/>
  <c r="L52" i="1"/>
  <c r="S14" i="1"/>
  <c r="T13" i="1"/>
  <c r="K31" i="1"/>
  <c r="K51" i="1"/>
  <c r="K71" i="1"/>
  <c r="K91" i="1"/>
  <c r="K111" i="1"/>
  <c r="I12" i="1"/>
  <c r="K11" i="1"/>
  <c r="L13" i="1" l="1"/>
  <c r="L33" i="1"/>
  <c r="L53" i="1"/>
  <c r="L73" i="1"/>
  <c r="L93" i="1"/>
  <c r="L113" i="1"/>
  <c r="S15" i="1"/>
  <c r="T14" i="1"/>
  <c r="K32" i="1"/>
  <c r="K52" i="1"/>
  <c r="K72" i="1"/>
  <c r="K112" i="1"/>
  <c r="K92" i="1"/>
  <c r="I13" i="1"/>
  <c r="K12" i="1"/>
  <c r="L114" i="1" l="1"/>
  <c r="L14" i="1"/>
  <c r="L94" i="1"/>
  <c r="L34" i="1"/>
  <c r="L54" i="1"/>
  <c r="L74" i="1"/>
  <c r="T15" i="1"/>
  <c r="S16" i="1"/>
  <c r="K93" i="1"/>
  <c r="K113" i="1"/>
  <c r="K33" i="1"/>
  <c r="K53" i="1"/>
  <c r="K73" i="1"/>
  <c r="I14" i="1"/>
  <c r="K13" i="1"/>
  <c r="L95" i="1" l="1"/>
  <c r="L115" i="1"/>
  <c r="L75" i="1"/>
  <c r="L35" i="1"/>
  <c r="L15" i="1"/>
  <c r="L55" i="1"/>
  <c r="T16" i="1"/>
  <c r="S17" i="1"/>
  <c r="K34" i="1"/>
  <c r="K54" i="1"/>
  <c r="K74" i="1"/>
  <c r="K94" i="1"/>
  <c r="K114" i="1"/>
  <c r="I15" i="1"/>
  <c r="K14" i="1"/>
  <c r="L16" i="1" l="1"/>
  <c r="L36" i="1"/>
  <c r="L56" i="1"/>
  <c r="L76" i="1"/>
  <c r="L96" i="1"/>
  <c r="L116" i="1"/>
  <c r="T17" i="1"/>
  <c r="S18" i="1"/>
  <c r="K35" i="1"/>
  <c r="K55" i="1"/>
  <c r="K95" i="1"/>
  <c r="K75" i="1"/>
  <c r="K115" i="1"/>
  <c r="I16" i="1"/>
  <c r="K15" i="1"/>
  <c r="L77" i="1" l="1"/>
  <c r="L57" i="1"/>
  <c r="L117" i="1"/>
  <c r="L17" i="1"/>
  <c r="L37" i="1"/>
  <c r="L97" i="1"/>
  <c r="T18" i="1"/>
  <c r="S19" i="1"/>
  <c r="K116" i="1"/>
  <c r="K36" i="1"/>
  <c r="K76" i="1"/>
  <c r="K56" i="1"/>
  <c r="K96" i="1"/>
  <c r="I17" i="1"/>
  <c r="K16" i="1"/>
  <c r="L58" i="1" l="1"/>
  <c r="L78" i="1"/>
  <c r="L98" i="1"/>
  <c r="L118" i="1"/>
  <c r="L18" i="1"/>
  <c r="L38" i="1"/>
  <c r="S20" i="1"/>
  <c r="T19" i="1"/>
  <c r="K37" i="1"/>
  <c r="K57" i="1"/>
  <c r="K77" i="1"/>
  <c r="K97" i="1"/>
  <c r="K117" i="1"/>
  <c r="I18" i="1"/>
  <c r="K17" i="1"/>
  <c r="L19" i="1" l="1"/>
  <c r="L39" i="1"/>
  <c r="L59" i="1"/>
  <c r="L79" i="1"/>
  <c r="L99" i="1"/>
  <c r="L119" i="1"/>
  <c r="S21" i="1"/>
  <c r="T20" i="1"/>
  <c r="K38" i="1"/>
  <c r="K58" i="1"/>
  <c r="K78" i="1"/>
  <c r="K118" i="1"/>
  <c r="K98" i="1"/>
  <c r="I19" i="1"/>
  <c r="K18" i="1"/>
  <c r="L120" i="1" l="1"/>
  <c r="L60" i="1"/>
  <c r="L80" i="1"/>
  <c r="L40" i="1"/>
  <c r="L20" i="1"/>
  <c r="L100" i="1"/>
  <c r="S22" i="1"/>
  <c r="T22" i="1" s="1"/>
  <c r="L62" i="1" s="1"/>
  <c r="T21" i="1"/>
  <c r="K59" i="1"/>
  <c r="K79" i="1"/>
  <c r="K119" i="1"/>
  <c r="K39" i="1"/>
  <c r="K99" i="1"/>
  <c r="I20" i="1"/>
  <c r="K19" i="1"/>
  <c r="L122" i="1" l="1"/>
  <c r="L22" i="1"/>
  <c r="L42" i="1"/>
  <c r="L82" i="1"/>
  <c r="L102" i="1"/>
  <c r="L21" i="1"/>
  <c r="L41" i="1"/>
  <c r="L61" i="1"/>
  <c r="L81" i="1"/>
  <c r="L101" i="1"/>
  <c r="L121" i="1"/>
  <c r="K40" i="1"/>
  <c r="K60" i="1"/>
  <c r="K80" i="1"/>
  <c r="K100" i="1"/>
  <c r="K120" i="1"/>
  <c r="I21" i="1"/>
  <c r="K20" i="1"/>
  <c r="K41" i="1" l="1"/>
  <c r="K61" i="1"/>
  <c r="K81" i="1"/>
  <c r="K101" i="1"/>
  <c r="K121" i="1"/>
  <c r="I22" i="1"/>
  <c r="K21" i="1"/>
  <c r="K62" i="1" l="1"/>
  <c r="K42" i="1"/>
  <c r="K122" i="1"/>
  <c r="K82" i="1"/>
  <c r="K102" i="1"/>
  <c r="K22" i="1"/>
</calcChain>
</file>

<file path=xl/sharedStrings.xml><?xml version="1.0" encoding="utf-8"?>
<sst xmlns="http://schemas.openxmlformats.org/spreadsheetml/2006/main" count="42" uniqueCount="24">
  <si>
    <t>Inputs</t>
  </si>
  <si>
    <t>OD</t>
  </si>
  <si>
    <t>ID</t>
  </si>
  <si>
    <t>=</t>
  </si>
  <si>
    <t>Radial</t>
  </si>
  <si>
    <t>Tang</t>
  </si>
  <si>
    <t>No El</t>
  </si>
  <si>
    <t>(row)</t>
  </si>
  <si>
    <t>(col)</t>
  </si>
  <si>
    <t>deg/col</t>
  </si>
  <si>
    <t>rad</t>
  </si>
  <si>
    <t>ang load</t>
  </si>
  <si>
    <t>theta</t>
  </si>
  <si>
    <t>OD-ID</t>
  </si>
  <si>
    <t>No points per radial line</t>
  </si>
  <si>
    <t>pt6</t>
  </si>
  <si>
    <t>r</t>
  </si>
  <si>
    <t>row_sp</t>
  </si>
  <si>
    <t>pt5</t>
  </si>
  <si>
    <t>pt4</t>
  </si>
  <si>
    <t>pt3</t>
  </si>
  <si>
    <t>pt2</t>
  </si>
  <si>
    <t>p1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</si>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</sst>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E374D1F-1D31-4D11-9393-28C52651B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4D0DD7-0D6C-49E6-82D5-482D0E049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5C9FB0-5218-4E8D-AA91-9FBBD747B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A4CBB0-CAA7-44AB-9479-DE6E589AE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D952BA-71E7-44A9-9594-0C3326B67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F103A4-707B-4C38-8FDC-63FFEFE74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0F6546-730E-40F8-AF8E-81B4974FF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95FA41-8345-4091-A221-056A1BD49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2C2CFEA-DC55-44A7-9DD6-3F3BC9E5A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D02922-2AA5-4F14-8677-20AEEF195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BB1F0B-67A7-4D70-8C7C-C45D4035A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364AE9-7857-48C9-BED1-CD72C71E2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D6AE387-FBAA-42E5-8A71-75C6B5401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CDD26F-4DBC-4DF2-85E5-7C955619D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12C666-0E2F-4007-9ABA-E56035F43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8945B66-451B-47A7-8EBB-FA6194289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B59ABF-83F4-41E2-B71C-A1CF9A74D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AD8FEF-E51D-4FDD-844A-F6F1CA035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33ED2A-5F11-4C33-9102-07CE018BB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9DD4CD1-710C-494C-A551-BBE1FA3EA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Sheet1!$K$3:$K$22</c:f>
              <c:numCache>
                <c:formatCode>General</c:formatCode>
                <c:ptCount val="20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  <c:pt idx="6">
                  <c:v>-1.5450849718747368</c:v>
                </c:pt>
                <c:pt idx="7">
                  <c:v>-2.938926261462365</c:v>
                </c:pt>
                <c:pt idx="8">
                  <c:v>-4.0450849718747364</c:v>
                </c:pt>
                <c:pt idx="9">
                  <c:v>-4.7552825814757673</c:v>
                </c:pt>
                <c:pt idx="10">
                  <c:v>-5</c:v>
                </c:pt>
                <c:pt idx="11">
                  <c:v>-4.7552825814757682</c:v>
                </c:pt>
                <c:pt idx="12">
                  <c:v>-4.0450849718747381</c:v>
                </c:pt>
                <c:pt idx="13">
                  <c:v>-2.9389262614623664</c:v>
                </c:pt>
                <c:pt idx="14">
                  <c:v>-1.5450849718747377</c:v>
                </c:pt>
                <c:pt idx="15">
                  <c:v>-9.1886134118146501E-16</c:v>
                </c:pt>
                <c:pt idx="16">
                  <c:v>1.5450849718747361</c:v>
                </c:pt>
                <c:pt idx="17">
                  <c:v>2.9389262614623646</c:v>
                </c:pt>
                <c:pt idx="18">
                  <c:v>4.0450849718747364</c:v>
                </c:pt>
                <c:pt idx="19">
                  <c:v>4.7552825814757673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  <c:pt idx="6">
                  <c:v>4.7552825814757682</c:v>
                </c:pt>
                <c:pt idx="7">
                  <c:v>4.0450849718747373</c:v>
                </c:pt>
                <c:pt idx="8">
                  <c:v>2.9389262614623664</c:v>
                </c:pt>
                <c:pt idx="9">
                  <c:v>1.5450849718747375</c:v>
                </c:pt>
                <c:pt idx="10">
                  <c:v>6.1257422745431001E-16</c:v>
                </c:pt>
                <c:pt idx="11">
                  <c:v>-1.5450849718747364</c:v>
                </c:pt>
                <c:pt idx="12">
                  <c:v>-2.938926261462365</c:v>
                </c:pt>
                <c:pt idx="13">
                  <c:v>-4.0450849718747364</c:v>
                </c:pt>
                <c:pt idx="14">
                  <c:v>-4.7552825814757673</c:v>
                </c:pt>
                <c:pt idx="15">
                  <c:v>-5</c:v>
                </c:pt>
                <c:pt idx="16">
                  <c:v>-4.7552825814757682</c:v>
                </c:pt>
                <c:pt idx="17">
                  <c:v>-4.0450849718747381</c:v>
                </c:pt>
                <c:pt idx="18">
                  <c:v>-2.9389262614623668</c:v>
                </c:pt>
                <c:pt idx="19">
                  <c:v>-1.5450849718747381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09-4D2B-953D-345269A734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3D79BB-1D22-4413-9CE5-03BCFD6B9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126266-8B8C-44A9-8273-D3DA19C41F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CBCAC0-E616-4093-94D1-02B1F5488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0B08FE-0034-496F-9CCC-F5665790B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EAF78E-CA73-4805-899F-24B6A0215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B60B04B-289D-45F5-AAFA-2AFD5D959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E675B09-D907-4697-8A1B-67D09FA51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3C2583-5036-4CA0-8AFD-9A6CD99D3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CC4869-124D-4DF0-A737-97DB85D9E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3A69B0-BED4-4DBB-B076-D1511FB65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923F6B-AE2F-47FC-B681-40E97ED77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12C0E79-FF00-436E-B176-E8051698E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B991BD5-1F8C-46E2-BC67-9403331D8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9E3A8EB-485F-4D2F-B190-D4DC39516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65B8C00-5056-4C03-94C4-256D0626D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F563BFC-A2E3-47DA-8DB7-CCA0FB791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1926B00-7925-4BE8-8861-B48E89DDD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4E78AA-F72E-4AC1-B6DF-B8D65E7CC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90058C-1CE3-42EB-AA1C-12E3F3E73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98C8574-183C-4AAE-9E34-3B62143C3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Sheet1!$K$23:$K$42</c:f>
              <c:numCache>
                <c:formatCode>General</c:formatCode>
                <c:ptCount val="20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  <c:pt idx="6">
                  <c:v>-1.3596747752497684</c:v>
                </c:pt>
                <c:pt idx="7">
                  <c:v>-2.5862551100868814</c:v>
                </c:pt>
                <c:pt idx="8">
                  <c:v>-3.5596747752497686</c:v>
                </c:pt>
                <c:pt idx="9">
                  <c:v>-4.1846486716986755</c:v>
                </c:pt>
                <c:pt idx="10">
                  <c:v>-4.4000000000000004</c:v>
                </c:pt>
                <c:pt idx="11">
                  <c:v>-4.1846486716986764</c:v>
                </c:pt>
                <c:pt idx="12">
                  <c:v>-3.5596747752497695</c:v>
                </c:pt>
                <c:pt idx="13">
                  <c:v>-2.5862551100868827</c:v>
                </c:pt>
                <c:pt idx="14">
                  <c:v>-1.3596747752497693</c:v>
                </c:pt>
                <c:pt idx="15">
                  <c:v>-8.0859798023968931E-16</c:v>
                </c:pt>
                <c:pt idx="16">
                  <c:v>1.359674775249768</c:v>
                </c:pt>
                <c:pt idx="17">
                  <c:v>2.5862551100868809</c:v>
                </c:pt>
                <c:pt idx="18">
                  <c:v>3.5596747752497686</c:v>
                </c:pt>
                <c:pt idx="19">
                  <c:v>4.1846486716986755</c:v>
                </c:pt>
              </c:numCache>
            </c:numRef>
          </c:xVal>
          <c:yVal>
            <c:numRef>
              <c:f>Sheet1!$L$23:$L$42</c:f>
              <c:numCache>
                <c:formatCode>General</c:formatCode>
                <c:ptCount val="20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  <c:pt idx="6">
                  <c:v>4.1846486716986764</c:v>
                </c:pt>
                <c:pt idx="7">
                  <c:v>3.5596747752497691</c:v>
                </c:pt>
                <c:pt idx="8">
                  <c:v>2.5862551100868827</c:v>
                </c:pt>
                <c:pt idx="9">
                  <c:v>1.3596747752497691</c:v>
                </c:pt>
                <c:pt idx="10">
                  <c:v>5.390653201597928E-16</c:v>
                </c:pt>
                <c:pt idx="11">
                  <c:v>-1.3596747752497682</c:v>
                </c:pt>
                <c:pt idx="12">
                  <c:v>-2.5862551100868814</c:v>
                </c:pt>
                <c:pt idx="13">
                  <c:v>-3.5596747752497686</c:v>
                </c:pt>
                <c:pt idx="14">
                  <c:v>-4.1846486716986755</c:v>
                </c:pt>
                <c:pt idx="15">
                  <c:v>-4.4000000000000004</c:v>
                </c:pt>
                <c:pt idx="16">
                  <c:v>-4.1846486716986764</c:v>
                </c:pt>
                <c:pt idx="17">
                  <c:v>-3.5596747752497695</c:v>
                </c:pt>
                <c:pt idx="18">
                  <c:v>-2.5862551100868831</c:v>
                </c:pt>
                <c:pt idx="19">
                  <c:v>-1.3596747752497695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Sheet1!$J$23:$J$42</c15:f>
                <c15:dlblRangeCache>
                  <c:ptCount val="20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009-4D2B-953D-345269A734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435256-676E-4BB9-BD1D-A5EDCA7C6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33-4EF3-ABDA-2874953687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378C40-8099-43C2-8BF0-5872C2B94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33-4EF3-ABDA-2874953687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7630D0-D1AC-45E8-80FD-67AB39F28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33-4EF3-ABDA-2874953687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284005-4D5E-494E-B076-4563D30B1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33-4EF3-ABDA-2874953687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49E7FD-A446-4100-9B11-DF6E56B0D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33-4EF3-ABDA-2874953687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2C6B0A-9FD5-4862-A5F0-FDD5D7AFD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33-4EF3-ABDA-2874953687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38036F-877A-4FB1-9028-D69A23628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33-4EF3-ABDA-2874953687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3861D0-27BE-40EB-8220-95344A922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33-4EF3-ABDA-2874953687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9EF834-76C6-4F37-8A57-5D0779889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33-4EF3-ABDA-2874953687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7999287-D283-4A46-9005-E82875913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33-4EF3-ABDA-2874953687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E632671-C9F2-4961-A2B4-BA3AF0632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33-4EF3-ABDA-2874953687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CE88E65-E380-4135-ACDE-365290BDB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33-4EF3-ABDA-2874953687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547ED2-5D74-44F0-8125-A8CAC30D9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33-4EF3-ABDA-2874953687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3A1F3F3-3A5B-4DA5-8B54-C02E4DD3A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33-4EF3-ABDA-2874953687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F5141A-420D-432E-A76C-E7F1DCA05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33-4EF3-ABDA-2874953687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A79A199-DD42-4811-BE2F-D44540606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33-4EF3-ABDA-2874953687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4561314-C9E1-4E5F-B728-5B94CD476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33-4EF3-ABDA-2874953687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72D32D4-F74E-4628-B22F-D719DFB87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33-4EF3-ABDA-2874953687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B1133D-D741-4BA8-9FA9-61E7FE6D1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33-4EF3-ABDA-2874953687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3DF7C2-EDE6-49E8-A33F-ABF796517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E33-4EF3-ABDA-287495368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Sheet1!$K$43:$K$62</c:f>
              <c:numCache>
                <c:formatCode>General</c:formatCode>
                <c:ptCount val="20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  <c:pt idx="6">
                  <c:v>-1.1742645786247998</c:v>
                </c:pt>
                <c:pt idx="7">
                  <c:v>-2.2335839587113973</c:v>
                </c:pt>
                <c:pt idx="8">
                  <c:v>-3.0742645786248</c:v>
                </c:pt>
                <c:pt idx="9">
                  <c:v>-3.6140147619215832</c:v>
                </c:pt>
                <c:pt idx="10">
                  <c:v>-3.8</c:v>
                </c:pt>
                <c:pt idx="11">
                  <c:v>-3.6140147619215837</c:v>
                </c:pt>
                <c:pt idx="12">
                  <c:v>-3.0742645786248004</c:v>
                </c:pt>
                <c:pt idx="13">
                  <c:v>-2.2335839587113981</c:v>
                </c:pt>
                <c:pt idx="14">
                  <c:v>-1.1742645786248007</c:v>
                </c:pt>
                <c:pt idx="15">
                  <c:v>-6.9833461929791341E-16</c:v>
                </c:pt>
                <c:pt idx="16">
                  <c:v>1.1742645786247994</c:v>
                </c:pt>
                <c:pt idx="17">
                  <c:v>2.2335839587113968</c:v>
                </c:pt>
                <c:pt idx="18">
                  <c:v>3.0742645786248</c:v>
                </c:pt>
                <c:pt idx="19">
                  <c:v>3.6140147619215832</c:v>
                </c:pt>
              </c:numCache>
            </c:numRef>
          </c:xVal>
          <c:yVal>
            <c:numRef>
              <c:f>Sheet1!$L$43:$L$62</c:f>
              <c:numCache>
                <c:formatCode>General</c:formatCode>
                <c:ptCount val="20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  <c:pt idx="6">
                  <c:v>3.6140147619215837</c:v>
                </c:pt>
                <c:pt idx="7">
                  <c:v>3.0742645786248</c:v>
                </c:pt>
                <c:pt idx="8">
                  <c:v>2.2335839587113981</c:v>
                </c:pt>
                <c:pt idx="9">
                  <c:v>1.1742645786248005</c:v>
                </c:pt>
                <c:pt idx="10">
                  <c:v>4.655564128652756E-16</c:v>
                </c:pt>
                <c:pt idx="11">
                  <c:v>-1.1742645786247996</c:v>
                </c:pt>
                <c:pt idx="12">
                  <c:v>-2.2335839587113973</c:v>
                </c:pt>
                <c:pt idx="13">
                  <c:v>-3.0742645786248</c:v>
                </c:pt>
                <c:pt idx="14">
                  <c:v>-3.6140147619215832</c:v>
                </c:pt>
                <c:pt idx="15">
                  <c:v>-3.8</c:v>
                </c:pt>
                <c:pt idx="16">
                  <c:v>-3.6140147619215837</c:v>
                </c:pt>
                <c:pt idx="17">
                  <c:v>-3.0742645786248004</c:v>
                </c:pt>
                <c:pt idx="18">
                  <c:v>-2.2335839587113986</c:v>
                </c:pt>
                <c:pt idx="19">
                  <c:v>-1.1742645786248009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Sheet1!$J$43:$J$62</c15:f>
                <c15:dlblRangeCache>
                  <c:ptCount val="20"/>
                  <c:pt idx="0">
                    <c:v>41</c:v>
                  </c:pt>
                  <c:pt idx="1">
                    <c:v>42</c:v>
                  </c:pt>
                  <c:pt idx="2">
                    <c:v>43</c:v>
                  </c:pt>
                  <c:pt idx="3">
                    <c:v>44</c:v>
                  </c:pt>
                  <c:pt idx="4">
                    <c:v>45</c:v>
                  </c:pt>
                  <c:pt idx="5">
                    <c:v>46</c:v>
                  </c:pt>
                  <c:pt idx="6">
                    <c:v>47</c:v>
                  </c:pt>
                  <c:pt idx="7">
                    <c:v>48</c:v>
                  </c:pt>
                  <c:pt idx="8">
                    <c:v>49</c:v>
                  </c:pt>
                  <c:pt idx="9">
                    <c:v>50</c:v>
                  </c:pt>
                  <c:pt idx="10">
                    <c:v>51</c:v>
                  </c:pt>
                  <c:pt idx="11">
                    <c:v>52</c:v>
                  </c:pt>
                  <c:pt idx="12">
                    <c:v>53</c:v>
                  </c:pt>
                  <c:pt idx="13">
                    <c:v>54</c:v>
                  </c:pt>
                  <c:pt idx="14">
                    <c:v>55</c:v>
                  </c:pt>
                  <c:pt idx="15">
                    <c:v>56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59</c:v>
                  </c:pt>
                  <c:pt idx="1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009-4D2B-953D-345269A734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A12740-B2A6-4EF2-8AB5-8E4CE0324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EB9005-65F6-45AF-94C0-CBA8F241C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977FB1-E57C-477E-9540-3A8D8E7B7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F01967-123E-48EC-BFAD-1E60D562B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FEDE06-C570-4EA3-A54A-4963C687C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830343-2F0B-46E4-A0D5-857C98C8C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FF48B8-00E7-483B-AF8F-BF8502102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F1EC516-6AC9-434A-A1AA-B0A3EDD7A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3616C55-A331-4386-A969-56F59DABD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232C70-3127-47DB-A4EE-36F2DEC0F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F4EC7F-375C-4FCF-9C45-59AE95CE0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C07058-A857-4E41-8CA0-A05F9615D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97F40A3-2E9A-4902-8515-0B1780F62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6430B77-5E30-4519-BB63-9C213180C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0E02D9-E5E9-4B19-A8E6-9DFC4824D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48D54DC-95DC-43A6-BAC8-3C850E240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55AE5A2-5B84-4AE1-A0DE-42C5A8EEA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4A75022-B91D-4F12-AD1E-8AC0FFD42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6F13C19-8EA7-46A1-A14E-2EC806896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0BD636B-CD7C-414F-ADAC-D39A5AA93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Sheet1!$K$63:$K$82</c:f>
              <c:numCache>
                <c:formatCode>General</c:formatCode>
                <c:ptCount val="20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  <c:pt idx="6">
                  <c:v>-0.98885438199983156</c:v>
                </c:pt>
                <c:pt idx="7">
                  <c:v>-1.8809128073359138</c:v>
                </c:pt>
                <c:pt idx="8">
                  <c:v>-2.5888543819998318</c:v>
                </c:pt>
                <c:pt idx="9">
                  <c:v>-3.0433808521444914</c:v>
                </c:pt>
                <c:pt idx="10">
                  <c:v>-3.2</c:v>
                </c:pt>
                <c:pt idx="11">
                  <c:v>-3.0433808521444918</c:v>
                </c:pt>
                <c:pt idx="12">
                  <c:v>-2.5888543819998322</c:v>
                </c:pt>
                <c:pt idx="13">
                  <c:v>-1.8809128073359145</c:v>
                </c:pt>
                <c:pt idx="14">
                  <c:v>-0.98885438199983222</c:v>
                </c:pt>
                <c:pt idx="15">
                  <c:v>-5.8807125835613761E-16</c:v>
                </c:pt>
                <c:pt idx="16">
                  <c:v>0.98885438199983122</c:v>
                </c:pt>
                <c:pt idx="17">
                  <c:v>1.8809128073359134</c:v>
                </c:pt>
                <c:pt idx="18">
                  <c:v>2.5888543819998318</c:v>
                </c:pt>
                <c:pt idx="19">
                  <c:v>3.0433808521444914</c:v>
                </c:pt>
              </c:numCache>
            </c:numRef>
          </c:xVal>
          <c:yVal>
            <c:numRef>
              <c:f>Sheet1!$L$63:$L$82</c:f>
              <c:numCache>
                <c:formatCode>General</c:formatCode>
                <c:ptCount val="20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  <c:pt idx="6">
                  <c:v>3.0433808521444918</c:v>
                </c:pt>
                <c:pt idx="7">
                  <c:v>2.5888543819998322</c:v>
                </c:pt>
                <c:pt idx="8">
                  <c:v>1.8809128073359145</c:v>
                </c:pt>
                <c:pt idx="9">
                  <c:v>0.98885438199983211</c:v>
                </c:pt>
                <c:pt idx="10">
                  <c:v>3.920475055707584E-16</c:v>
                </c:pt>
                <c:pt idx="11">
                  <c:v>-0.98885438199983133</c:v>
                </c:pt>
                <c:pt idx="12">
                  <c:v>-1.8809128073359138</c:v>
                </c:pt>
                <c:pt idx="13">
                  <c:v>-2.5888543819998318</c:v>
                </c:pt>
                <c:pt idx="14">
                  <c:v>-3.0433808521444914</c:v>
                </c:pt>
                <c:pt idx="15">
                  <c:v>-3.2</c:v>
                </c:pt>
                <c:pt idx="16">
                  <c:v>-3.0433808521444918</c:v>
                </c:pt>
                <c:pt idx="17">
                  <c:v>-2.5888543819998322</c:v>
                </c:pt>
                <c:pt idx="18">
                  <c:v>-1.8809128073359149</c:v>
                </c:pt>
                <c:pt idx="19">
                  <c:v>-0.98885438199983244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Sheet1!$J$63:$J$82</c15:f>
                <c15:dlblRangeCache>
                  <c:ptCount val="20"/>
                  <c:pt idx="0">
                    <c:v>61</c:v>
                  </c:pt>
                  <c:pt idx="1">
                    <c:v>62</c:v>
                  </c:pt>
                  <c:pt idx="2">
                    <c:v>63</c:v>
                  </c:pt>
                  <c:pt idx="3">
                    <c:v>64</c:v>
                  </c:pt>
                  <c:pt idx="4">
                    <c:v>65</c:v>
                  </c:pt>
                  <c:pt idx="5">
                    <c:v>66</c:v>
                  </c:pt>
                  <c:pt idx="6">
                    <c:v>67</c:v>
                  </c:pt>
                  <c:pt idx="7">
                    <c:v>68</c:v>
                  </c:pt>
                  <c:pt idx="8">
                    <c:v>69</c:v>
                  </c:pt>
                  <c:pt idx="9">
                    <c:v>70</c:v>
                  </c:pt>
                  <c:pt idx="10">
                    <c:v>71</c:v>
                  </c:pt>
                  <c:pt idx="11">
                    <c:v>72</c:v>
                  </c:pt>
                  <c:pt idx="12">
                    <c:v>73</c:v>
                  </c:pt>
                  <c:pt idx="13">
                    <c:v>74</c:v>
                  </c:pt>
                  <c:pt idx="14">
                    <c:v>75</c:v>
                  </c:pt>
                  <c:pt idx="15">
                    <c:v>76</c:v>
                  </c:pt>
                  <c:pt idx="16">
                    <c:v>77</c:v>
                  </c:pt>
                  <c:pt idx="17">
                    <c:v>78</c:v>
                  </c:pt>
                  <c:pt idx="18">
                    <c:v>79</c:v>
                  </c:pt>
                  <c:pt idx="19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009-4D2B-953D-345269A734C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DA22FF-0825-473D-8033-E07AA7032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5C7AF6-13E4-41D8-892B-A19FFA509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75B48F-6118-44CD-9BFF-4FF35142A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C698C5-C63E-46E4-A8E4-46E583DED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53F796-B5FB-4EA9-8CEC-995B39905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ED7DF1-FDBA-4F2D-B8A5-20D583032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BB7D96-28BB-43D2-999D-02214DE0A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8F4F82D-94C6-4EF9-ABF0-D73C4D50B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5FAF5D-291F-4A03-957A-7185A1CB7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0F5396-9980-474F-AD92-72B0BFEC6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823163-A94B-4D64-9049-43724101A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C8328D-A43F-4217-B45E-0A87E6855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CC1E722-4859-4A20-8732-722D42243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8ADA8D-41BC-4972-A556-494C31CF4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475958A-F669-451D-9D64-C6F13C82B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F52F9B6-7FE4-4752-ACA5-D6447CD9D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95EA1A-B163-47E5-9F12-6984B3DB9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039D4E3-865E-4399-90BF-DBD918932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48CCCAA-1D73-4956-9E6E-0544C3E40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63A86B0-FF71-4129-93CD-2D6170A56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Sheet1!$K$83:$K$102</c:f>
              <c:numCache>
                <c:formatCode>General</c:formatCode>
                <c:ptCount val="20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  <c:pt idx="6">
                  <c:v>-0.80344418537486306</c:v>
                </c:pt>
                <c:pt idx="7">
                  <c:v>-1.5282416559604299</c:v>
                </c:pt>
                <c:pt idx="8">
                  <c:v>-2.1034441853748631</c:v>
                </c:pt>
                <c:pt idx="9">
                  <c:v>-2.4727469423673991</c:v>
                </c:pt>
                <c:pt idx="10">
                  <c:v>-2.6</c:v>
                </c:pt>
                <c:pt idx="11">
                  <c:v>-2.4727469423673996</c:v>
                </c:pt>
                <c:pt idx="12">
                  <c:v>-2.1034441853748636</c:v>
                </c:pt>
                <c:pt idx="13">
                  <c:v>-1.5282416559604306</c:v>
                </c:pt>
                <c:pt idx="14">
                  <c:v>-0.80344418537486373</c:v>
                </c:pt>
                <c:pt idx="15">
                  <c:v>-4.778078974143618E-16</c:v>
                </c:pt>
                <c:pt idx="16">
                  <c:v>0.80344418537486284</c:v>
                </c:pt>
                <c:pt idx="17">
                  <c:v>1.5282416559604297</c:v>
                </c:pt>
                <c:pt idx="18">
                  <c:v>2.1034441853748631</c:v>
                </c:pt>
                <c:pt idx="19">
                  <c:v>2.4727469423673991</c:v>
                </c:pt>
              </c:numCache>
            </c:numRef>
          </c:xVal>
          <c:yVal>
            <c:numRef>
              <c:f>Sheet1!$L$83:$L$102</c:f>
              <c:numCache>
                <c:formatCode>General</c:formatCode>
                <c:ptCount val="20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  <c:pt idx="6">
                  <c:v>2.4727469423673996</c:v>
                </c:pt>
                <c:pt idx="7">
                  <c:v>2.1034441853748636</c:v>
                </c:pt>
                <c:pt idx="8">
                  <c:v>1.5282416559604306</c:v>
                </c:pt>
                <c:pt idx="9">
                  <c:v>0.80344418537486351</c:v>
                </c:pt>
                <c:pt idx="10">
                  <c:v>3.185385982762412E-16</c:v>
                </c:pt>
                <c:pt idx="11">
                  <c:v>-0.80344418537486295</c:v>
                </c:pt>
                <c:pt idx="12">
                  <c:v>-1.5282416559604299</c:v>
                </c:pt>
                <c:pt idx="13">
                  <c:v>-2.1034441853748631</c:v>
                </c:pt>
                <c:pt idx="14">
                  <c:v>-2.4727469423673991</c:v>
                </c:pt>
                <c:pt idx="15">
                  <c:v>-2.6</c:v>
                </c:pt>
                <c:pt idx="16">
                  <c:v>-2.4727469423673996</c:v>
                </c:pt>
                <c:pt idx="17">
                  <c:v>-2.1034441853748636</c:v>
                </c:pt>
                <c:pt idx="18">
                  <c:v>-1.5282416559604308</c:v>
                </c:pt>
                <c:pt idx="19">
                  <c:v>-0.80344418537486384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Sheet1!$J$83:$J$102</c15:f>
                <c15:dlblRangeCache>
                  <c:ptCount val="20"/>
                  <c:pt idx="0">
                    <c:v>81</c:v>
                  </c:pt>
                  <c:pt idx="1">
                    <c:v>82</c:v>
                  </c:pt>
                  <c:pt idx="2">
                    <c:v>83</c:v>
                  </c:pt>
                  <c:pt idx="3">
                    <c:v>84</c:v>
                  </c:pt>
                  <c:pt idx="4">
                    <c:v>85</c:v>
                  </c:pt>
                  <c:pt idx="5">
                    <c:v>86</c:v>
                  </c:pt>
                  <c:pt idx="6">
                    <c:v>87</c:v>
                  </c:pt>
                  <c:pt idx="7">
                    <c:v>88</c:v>
                  </c:pt>
                  <c:pt idx="8">
                    <c:v>89</c:v>
                  </c:pt>
                  <c:pt idx="9">
                    <c:v>90</c:v>
                  </c:pt>
                  <c:pt idx="10">
                    <c:v>91</c:v>
                  </c:pt>
                  <c:pt idx="11">
                    <c:v>92</c:v>
                  </c:pt>
                  <c:pt idx="12">
                    <c:v>93</c:v>
                  </c:pt>
                  <c:pt idx="13">
                    <c:v>94</c:v>
                  </c:pt>
                  <c:pt idx="14">
                    <c:v>95</c:v>
                  </c:pt>
                  <c:pt idx="15">
                    <c:v>96</c:v>
                  </c:pt>
                  <c:pt idx="16">
                    <c:v>97</c:v>
                  </c:pt>
                  <c:pt idx="17">
                    <c:v>98</c:v>
                  </c:pt>
                  <c:pt idx="18">
                    <c:v>99</c:v>
                  </c:pt>
                  <c:pt idx="1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009-4D2B-953D-345269A734C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FE7E44-C399-45B5-90AD-C20BA6EF4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F06987-1181-443E-9F5B-8786D50A4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375A69-21D0-4149-A525-1F8CA3F14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5C0B20-5850-4E92-B25C-A99B6AB9D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58001E-7FBE-414E-83E8-87BD1854D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A6396C-CA01-4FCF-B071-D8489946E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56A58F-CAA6-4699-8328-58FC2FD78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56B93E-2349-49D9-AB7A-471B4CFDD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084127-3FF7-4D5A-8CAF-B26848140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5EE205-9F3F-43A6-9E04-B3A634D0A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F670C2-B064-4C47-8E7F-6E5934289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1E1B0A-02FB-4EEC-9942-5068A9D16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32BA1AD-8B5F-4998-AC26-AA0DAACF6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1591D63-F051-4F2A-8879-572B2DBA9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C15D0EB-6E14-4B54-86D5-7112DE2FE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473E939-BDDB-484E-8B47-66114395C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2E17C59-6D66-49A6-84E4-C6E25E87D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C4FDACB-9FB8-46DB-966F-DC009818E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BB5F187-FB0E-4044-B9EA-7CC24CD7B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3316E1B-BD53-4FE2-8D8C-967B040AF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Sheet1!$K$103:$K$122</c:f>
              <c:numCache>
                <c:formatCode>General</c:formatCode>
                <c:ptCount val="20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  <c:pt idx="6">
                  <c:v>-0.61803398874989468</c:v>
                </c:pt>
                <c:pt idx="7">
                  <c:v>-1.1755705045849461</c:v>
                </c:pt>
                <c:pt idx="8">
                  <c:v>-1.6180339887498947</c:v>
                </c:pt>
                <c:pt idx="9">
                  <c:v>-1.9021130325903071</c:v>
                </c:pt>
                <c:pt idx="10">
                  <c:v>-2</c:v>
                </c:pt>
                <c:pt idx="11">
                  <c:v>-1.9021130325903073</c:v>
                </c:pt>
                <c:pt idx="12">
                  <c:v>-1.6180339887498951</c:v>
                </c:pt>
                <c:pt idx="13">
                  <c:v>-1.1755705045849465</c:v>
                </c:pt>
                <c:pt idx="14">
                  <c:v>-0.61803398874989512</c:v>
                </c:pt>
                <c:pt idx="15">
                  <c:v>-3.67544536472586E-16</c:v>
                </c:pt>
                <c:pt idx="16">
                  <c:v>0.61803398874989446</c:v>
                </c:pt>
                <c:pt idx="17">
                  <c:v>1.1755705045849458</c:v>
                </c:pt>
                <c:pt idx="18">
                  <c:v>1.6180339887498947</c:v>
                </c:pt>
                <c:pt idx="19">
                  <c:v>1.9021130325903071</c:v>
                </c:pt>
              </c:numCache>
            </c:numRef>
          </c:xVal>
          <c:yVal>
            <c:numRef>
              <c:f>Sheet1!$L$103:$L$122</c:f>
              <c:numCache>
                <c:formatCode>General</c:formatCode>
                <c:ptCount val="20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  <c:pt idx="6">
                  <c:v>1.9021130325903073</c:v>
                </c:pt>
                <c:pt idx="7">
                  <c:v>1.6180339887498949</c:v>
                </c:pt>
                <c:pt idx="8">
                  <c:v>1.1755705045849465</c:v>
                </c:pt>
                <c:pt idx="9">
                  <c:v>0.61803398874989501</c:v>
                </c:pt>
                <c:pt idx="10">
                  <c:v>2.45029690981724E-16</c:v>
                </c:pt>
                <c:pt idx="11">
                  <c:v>-0.61803398874989457</c:v>
                </c:pt>
                <c:pt idx="12">
                  <c:v>-1.1755705045849461</c:v>
                </c:pt>
                <c:pt idx="13">
                  <c:v>-1.6180339887498947</c:v>
                </c:pt>
                <c:pt idx="14">
                  <c:v>-1.9021130325903071</c:v>
                </c:pt>
                <c:pt idx="15">
                  <c:v>-2</c:v>
                </c:pt>
                <c:pt idx="16">
                  <c:v>-1.9021130325903073</c:v>
                </c:pt>
                <c:pt idx="17">
                  <c:v>-1.6180339887498951</c:v>
                </c:pt>
                <c:pt idx="18">
                  <c:v>-1.1755705045849467</c:v>
                </c:pt>
                <c:pt idx="19">
                  <c:v>-0.61803398874989524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Sheet1!$J$103:$J$122</c15:f>
                <c15:dlblRangeCache>
                  <c:ptCount val="20"/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09-4D2B-953D-345269A734C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5</c:v>
                </c:pt>
                <c:pt idx="1">
                  <c:v>4.4000000000000004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5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1.545084971874737</c:v>
                </c:pt>
                <c:pt idx="3">
                  <c:v>1.3596747752497687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9-4D2B-953D-345269A734C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Sheet1!$P$56:$P$57</c:f>
              <c:numCache>
                <c:formatCode>General</c:formatCode>
                <c:ptCount val="2"/>
                <c:pt idx="0">
                  <c:v>1.9134171618254492</c:v>
                </c:pt>
                <c:pt idx="1">
                  <c:v>-1.9134171618254492</c:v>
                </c:pt>
              </c:numCache>
            </c:numRef>
          </c:xVal>
          <c:yVal>
            <c:numRef>
              <c:f>Sheet1!$Q$56:$Q$57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4-475B-8CB7-9BD4253DA89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Sheet1!$P$59:$P$60</c:f>
              <c:numCache>
                <c:formatCode>General</c:formatCode>
                <c:ptCount val="2"/>
                <c:pt idx="0">
                  <c:v>-1.9134171618254485</c:v>
                </c:pt>
                <c:pt idx="1">
                  <c:v>1.9134171618254485</c:v>
                </c:pt>
              </c:numCache>
            </c:numRef>
          </c:xVal>
          <c:yVal>
            <c:numRef>
              <c:f>Sheet1!$Q$59:$Q$60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4-475B-8CB7-9BD4253D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9B7A7C-A08A-4C30-B238-3938D69F9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BD78EA-FFE3-411E-BEEF-F292188AB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F47F02-BC75-4A1D-A74A-48B3551AC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F43322-A062-4D74-9E8B-9F904E68A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2773D8-8794-4BEF-985D-345B9C3C4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1028F2-6E45-442F-AA4F-666BBF918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Sheet1!$AC$3:$AC$8</c:f>
              <c:numCache>
                <c:formatCode>General</c:formatCode>
                <c:ptCount val="6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</c:numCache>
            </c:numRef>
          </c:xVal>
          <c:yVal>
            <c:numRef>
              <c:f>Sheet1!$AD$3:$AD$8</c:f>
              <c:numCache>
                <c:formatCode>General</c:formatCode>
                <c:ptCount val="6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EF3-400C-A4D0-0E9DF2A5F9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3D68627-AB5C-4343-9CD6-9626B3DB5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C0291E-7B78-47E5-99F1-635291C99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628CB5-4A2A-46F6-B5B7-2D9767554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ED6411-85E6-486F-A454-A68956F8E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11142A-A16A-4C69-B395-686FC3242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41666D-BB67-4932-A813-883B4ECE7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Sheet1!$AC$9:$AC$14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</c:numCache>
            </c:numRef>
          </c:xVal>
          <c:yVal>
            <c:numRef>
              <c:f>Sheet1!$AD$9:$AD$14</c:f>
              <c:numCache>
                <c:formatCode>General</c:formatCode>
                <c:ptCount val="6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Sheet1!$AB$9:$AB$14</c15:f>
                <c15:dlblRangeCache>
                  <c:ptCount val="6"/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5EF3-400C-A4D0-0E9DF2A5F9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8BF6DF4-B06B-4817-91BB-2A4FC9C841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FAAE39-3F40-487B-9667-D7983156B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5E23FA-09D4-4028-AC54-D907AC67B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5FBE5B-526A-4CB9-9FD9-D1A41B021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8971F8-8D0D-48A8-AAE0-A1A632AE8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05CAD4-7C21-4ACB-A842-3E516120B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Sheet1!$AC$15:$AC$20</c:f>
              <c:numCache>
                <c:formatCode>General</c:formatCode>
                <c:ptCount val="6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</c:numCache>
            </c:numRef>
          </c:xVal>
          <c:yVal>
            <c:numRef>
              <c:f>Sheet1!$AD$15:$AD$20</c:f>
              <c:numCache>
                <c:formatCode>General</c:formatCode>
                <c:ptCount val="6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Sheet1!$AB$15:$AB$20</c15:f>
                <c15:dlblRangeCache>
                  <c:ptCount val="6"/>
                  <c:pt idx="0">
                    <c:v>13</c:v>
                  </c:pt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17</c:v>
                  </c:pt>
                  <c:pt idx="5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5EF3-400C-A4D0-0E9DF2A5F9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146C7A-893C-4514-8EF9-32B37B9F0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D3BF01-54A6-4B75-9232-31FF04414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255F16-8D13-4C26-9662-86D6D4345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B8E750-AF1A-4CB6-AA30-7F4C5407D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212770-4813-4335-B0A4-4E51E2906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40E21AC-8326-4F73-A697-D4B077ED5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Sheet1!$AC$21:$AC$26</c:f>
              <c:numCache>
                <c:formatCode>General</c:formatCode>
                <c:ptCount val="6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</c:numCache>
            </c:numRef>
          </c:xVal>
          <c:yVal>
            <c:numRef>
              <c:f>Sheet1!$AD$21:$AD$26</c:f>
              <c:numCache>
                <c:formatCode>General</c:formatCode>
                <c:ptCount val="6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Sheet1!$AB$21:$AB$26</c15:f>
                <c15:dlblRangeCache>
                  <c:ptCount val="6"/>
                  <c:pt idx="0">
                    <c:v>19</c:v>
                  </c:pt>
                  <c:pt idx="1">
                    <c:v>20</c:v>
                  </c:pt>
                  <c:pt idx="2">
                    <c:v>21</c:v>
                  </c:pt>
                  <c:pt idx="3">
                    <c:v>22</c:v>
                  </c:pt>
                  <c:pt idx="4">
                    <c:v>23</c:v>
                  </c:pt>
                  <c:pt idx="5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5EF3-400C-A4D0-0E9DF2A5F9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29EBD5-526D-42F0-96B9-D0B04CDEF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C19B4C-A8C4-4D5F-88B7-8583F7994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BD1E71-6EDD-40FE-90C9-6297694E9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2EF9C6-6341-412A-87CF-F3995E99C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381832-5DB5-470C-BA72-29E1E6878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E9BA2F-FC9C-4808-B5B0-668106353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Sheet1!$AC$27:$AC$32</c:f>
              <c:numCache>
                <c:formatCode>General</c:formatCode>
                <c:ptCount val="6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</c:numCache>
            </c:numRef>
          </c:xVal>
          <c:yVal>
            <c:numRef>
              <c:f>Sheet1!$AD$27:$AD$32</c:f>
              <c:numCache>
                <c:formatCode>General</c:formatCode>
                <c:ptCount val="6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Sheet1!$AB$27:$AB$32</c15:f>
                <c15:dlblRangeCache>
                  <c:ptCount val="6"/>
                  <c:pt idx="0">
                    <c:v>25</c:v>
                  </c:pt>
                  <c:pt idx="1">
                    <c:v>26</c:v>
                  </c:pt>
                  <c:pt idx="2">
                    <c:v>27</c:v>
                  </c:pt>
                  <c:pt idx="3">
                    <c:v>28</c:v>
                  </c:pt>
                  <c:pt idx="4">
                    <c:v>29</c:v>
                  </c:pt>
                  <c:pt idx="5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5EF3-400C-A4D0-0E9DF2A5F9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62D858C-7FAC-40ED-B897-4316F852D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FD7A26-1716-47A5-BF88-707CDC2E1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9AAFD5-8787-4AEA-BF55-468148D2E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2BAB1A-0352-49FA-A78C-B64E57788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D356BE-5560-46E4-B83D-5855C7720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3DE751-36DD-4305-8497-6541FFF25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Sheet1!$AC$33:$AC$38</c:f>
              <c:numCache>
                <c:formatCode>General</c:formatCode>
                <c:ptCount val="6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</c:numCache>
            </c:numRef>
          </c:xVal>
          <c:yVal>
            <c:numRef>
              <c:f>Sheet1!$AD$33:$AD$38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Sheet1!$AB$33:$AB$38</c15:f>
                <c15:dlblRangeCache>
                  <c:ptCount val="6"/>
                  <c:pt idx="0">
                    <c:v>31</c:v>
                  </c:pt>
                  <c:pt idx="1">
                    <c:v>32</c:v>
                  </c:pt>
                  <c:pt idx="2">
                    <c:v>33</c:v>
                  </c:pt>
                  <c:pt idx="3">
                    <c:v>34</c:v>
                  </c:pt>
                  <c:pt idx="4">
                    <c:v>35</c:v>
                  </c:pt>
                  <c:pt idx="5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D-5EF3-400C-A4D0-0E9DF2A5F9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5</c:v>
                </c:pt>
                <c:pt idx="1">
                  <c:v>4.4000000000000004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5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1.545084971874737</c:v>
                </c:pt>
                <c:pt idx="3">
                  <c:v>1.3596747752497687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5EF3-400C-A4D0-0E9DF2A5F90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Sheet1!$P$56:$P$57</c:f>
              <c:numCache>
                <c:formatCode>General</c:formatCode>
                <c:ptCount val="2"/>
                <c:pt idx="0">
                  <c:v>1.9134171618254492</c:v>
                </c:pt>
                <c:pt idx="1">
                  <c:v>-1.9134171618254492</c:v>
                </c:pt>
              </c:numCache>
            </c:numRef>
          </c:xVal>
          <c:yVal>
            <c:numRef>
              <c:f>Sheet1!$Q$56:$Q$57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5EF3-400C-A4D0-0E9DF2A5F90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Sheet1!$P$59:$P$60</c:f>
              <c:numCache>
                <c:formatCode>General</c:formatCode>
                <c:ptCount val="2"/>
                <c:pt idx="0">
                  <c:v>-1.9134171618254485</c:v>
                </c:pt>
                <c:pt idx="1">
                  <c:v>1.9134171618254485</c:v>
                </c:pt>
              </c:numCache>
            </c:numRef>
          </c:xVal>
          <c:yVal>
            <c:numRef>
              <c:f>Sheet1!$Q$59:$Q$60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5EF3-400C-A4D0-0E9DF2A5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25</xdr:row>
      <xdr:rowOff>202746</xdr:rowOff>
    </xdr:from>
    <xdr:to>
      <xdr:col>22</xdr:col>
      <xdr:colOff>504824</xdr:colOff>
      <xdr:row>49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B96A-28D2-406D-A1FC-5805F5ED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367393</xdr:colOff>
      <xdr:row>22</xdr:row>
      <xdr:rowOff>95250</xdr:rowOff>
    </xdr:from>
    <xdr:to>
      <xdr:col>41</xdr:col>
      <xdr:colOff>258535</xdr:colOff>
      <xdr:row>49</xdr:row>
      <xdr:rowOff>80283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6A3A0-6AE1-4CB2-980B-585AA728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C3-0C83-4C30-A1A0-0013B4B44AF7}">
  <dimension ref="A1:AE122"/>
  <sheetViews>
    <sheetView tabSelected="1" topLeftCell="K30" zoomScaleNormal="100" workbookViewId="0">
      <selection activeCell="P56" sqref="P56"/>
    </sheetView>
  </sheetViews>
  <sheetFormatPr defaultRowHeight="15" x14ac:dyDescent="0.25"/>
  <cols>
    <col min="1" max="1" width="22.28515625" style="1" customWidth="1"/>
    <col min="2" max="16384" width="9.140625" style="1"/>
  </cols>
  <sheetData>
    <row r="1" spans="1:31" x14ac:dyDescent="0.25">
      <c r="H1" s="1" t="s">
        <v>12</v>
      </c>
      <c r="I1" s="1" t="s">
        <v>16</v>
      </c>
      <c r="K1" s="1" t="s">
        <v>15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S1" s="1" t="s">
        <v>12</v>
      </c>
      <c r="T1" s="1" t="s">
        <v>16</v>
      </c>
      <c r="U1" s="1" t="s">
        <v>15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C1" s="1" t="s">
        <v>15</v>
      </c>
      <c r="AD1" s="1" t="s">
        <v>18</v>
      </c>
    </row>
    <row r="2" spans="1:31" x14ac:dyDescent="0.25"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C2" s="1">
        <v>0</v>
      </c>
      <c r="AD2" s="1">
        <v>1</v>
      </c>
    </row>
    <row r="3" spans="1:31" x14ac:dyDescent="0.25">
      <c r="A3" s="2" t="s">
        <v>0</v>
      </c>
      <c r="G3" s="1">
        <v>1</v>
      </c>
      <c r="H3" s="1">
        <v>0</v>
      </c>
      <c r="I3" s="1">
        <v>5</v>
      </c>
      <c r="J3" s="1">
        <v>1</v>
      </c>
      <c r="K3" s="4">
        <f t="shared" ref="K3:K22" si="0">I3*COS(H3)</f>
        <v>5</v>
      </c>
      <c r="L3" s="4">
        <f t="shared" ref="L3:L22" si="1">($T3-K$2*$D$15)*SIN($S3)</f>
        <v>0</v>
      </c>
      <c r="R3" s="1">
        <v>1</v>
      </c>
      <c r="S3" s="1">
        <v>0</v>
      </c>
      <c r="T3" s="1">
        <v>5</v>
      </c>
      <c r="AB3" s="1">
        <v>1</v>
      </c>
      <c r="AC3" s="4">
        <f>K3</f>
        <v>5</v>
      </c>
      <c r="AD3" s="4">
        <f t="shared" ref="AD3:AD8" si="2">($T3-AC$2*$D$15)*SIN($S3)</f>
        <v>0</v>
      </c>
      <c r="AE3" s="8"/>
    </row>
    <row r="4" spans="1:31" x14ac:dyDescent="0.25">
      <c r="B4" s="1" t="s">
        <v>1</v>
      </c>
      <c r="C4" s="1" t="s">
        <v>3</v>
      </c>
      <c r="D4" s="1">
        <v>5</v>
      </c>
      <c r="G4" s="1">
        <f t="shared" ref="G4:G22" si="3">G3+1</f>
        <v>2</v>
      </c>
      <c r="H4" s="1">
        <f>IF(H3+$D$12&gt;2*PI(),"",H3+$D$12)</f>
        <v>0.31415926535897931</v>
      </c>
      <c r="I4" s="1">
        <f t="shared" ref="I4:I22" si="4">IF(H4="","",I3)</f>
        <v>5</v>
      </c>
      <c r="J4" s="1">
        <v>2</v>
      </c>
      <c r="K4" s="4">
        <f t="shared" si="0"/>
        <v>4.7552825814757673</v>
      </c>
      <c r="L4" s="4">
        <f t="shared" si="1"/>
        <v>1.545084971874737</v>
      </c>
      <c r="R4" s="1">
        <f t="shared" ref="R4:R22" si="5">R3+1</f>
        <v>2</v>
      </c>
      <c r="S4" s="1">
        <f>IF(S3+$D$12&gt;2*PI(),"",S3+$D$12)</f>
        <v>0.31415926535897931</v>
      </c>
      <c r="T4" s="1">
        <f t="shared" ref="T4:T22" si="6">IF(S4="","",T3)</f>
        <v>5</v>
      </c>
      <c r="AB4" s="1">
        <v>2</v>
      </c>
      <c r="AC4" s="4">
        <f t="shared" ref="AC4:AC8" si="7">K4</f>
        <v>4.7552825814757673</v>
      </c>
      <c r="AD4" s="4">
        <f t="shared" si="2"/>
        <v>1.545084971874737</v>
      </c>
      <c r="AE4" s="9"/>
    </row>
    <row r="5" spans="1:31" x14ac:dyDescent="0.25">
      <c r="B5" s="1" t="s">
        <v>2</v>
      </c>
      <c r="C5" s="1" t="s">
        <v>3</v>
      </c>
      <c r="D5" s="1">
        <v>2</v>
      </c>
      <c r="G5" s="1">
        <f t="shared" si="3"/>
        <v>3</v>
      </c>
      <c r="H5" s="1">
        <f t="shared" ref="H5:H22" si="8">IFERROR(IF(H4+$D$12&gt;2*PI()-$D$12,"",H4+$D$12),"")</f>
        <v>0.62831853071795862</v>
      </c>
      <c r="I5" s="1">
        <f t="shared" si="4"/>
        <v>5</v>
      </c>
      <c r="J5" s="1">
        <v>3</v>
      </c>
      <c r="K5" s="1">
        <f t="shared" si="0"/>
        <v>4.0450849718747373</v>
      </c>
      <c r="L5" s="1">
        <f t="shared" si="1"/>
        <v>2.9389262614623659</v>
      </c>
      <c r="R5" s="1">
        <f t="shared" si="5"/>
        <v>3</v>
      </c>
      <c r="S5" s="1">
        <f t="shared" ref="S5:S22" si="9">IFERROR(IF(S4+$D$12&gt;2*PI()-$D$12,"",S4+$D$12),"")</f>
        <v>0.62831853071795862</v>
      </c>
      <c r="T5" s="1">
        <f t="shared" si="6"/>
        <v>5</v>
      </c>
      <c r="AB5" s="1">
        <v>3</v>
      </c>
      <c r="AC5" s="4">
        <f t="shared" si="7"/>
        <v>4.0450849718747373</v>
      </c>
      <c r="AD5" s="1">
        <f t="shared" si="2"/>
        <v>2.9389262614623659</v>
      </c>
      <c r="AE5" s="9"/>
    </row>
    <row r="6" spans="1:31" x14ac:dyDescent="0.25">
      <c r="B6" s="1" t="s">
        <v>11</v>
      </c>
      <c r="C6" s="1" t="s">
        <v>3</v>
      </c>
      <c r="D6" s="1">
        <v>20</v>
      </c>
      <c r="G6" s="1">
        <f t="shared" si="3"/>
        <v>4</v>
      </c>
      <c r="H6" s="1">
        <f t="shared" si="8"/>
        <v>0.94247779607693793</v>
      </c>
      <c r="I6" s="1">
        <f t="shared" si="4"/>
        <v>5</v>
      </c>
      <c r="J6" s="1">
        <v>4</v>
      </c>
      <c r="K6" s="1">
        <f t="shared" si="0"/>
        <v>2.9389262614623659</v>
      </c>
      <c r="L6" s="1">
        <f t="shared" si="1"/>
        <v>4.0450849718747373</v>
      </c>
      <c r="R6" s="1">
        <f t="shared" si="5"/>
        <v>4</v>
      </c>
      <c r="S6" s="1">
        <f t="shared" si="9"/>
        <v>0.94247779607693793</v>
      </c>
      <c r="T6" s="1">
        <f t="shared" si="6"/>
        <v>5</v>
      </c>
      <c r="AB6" s="1">
        <v>4</v>
      </c>
      <c r="AC6" s="4">
        <f t="shared" si="7"/>
        <v>2.9389262614623659</v>
      </c>
      <c r="AD6" s="1">
        <f t="shared" si="2"/>
        <v>4.0450849718747373</v>
      </c>
      <c r="AE6" s="9"/>
    </row>
    <row r="7" spans="1:31" x14ac:dyDescent="0.25">
      <c r="G7" s="1">
        <f t="shared" si="3"/>
        <v>5</v>
      </c>
      <c r="H7" s="1">
        <f t="shared" si="8"/>
        <v>1.2566370614359172</v>
      </c>
      <c r="I7" s="1">
        <f t="shared" si="4"/>
        <v>5</v>
      </c>
      <c r="J7" s="1">
        <v>5</v>
      </c>
      <c r="K7" s="1">
        <f t="shared" si="0"/>
        <v>1.5450849718747373</v>
      </c>
      <c r="L7" s="1">
        <f t="shared" si="1"/>
        <v>4.7552825814757673</v>
      </c>
      <c r="R7" s="1">
        <f t="shared" si="5"/>
        <v>5</v>
      </c>
      <c r="S7" s="1">
        <f t="shared" si="9"/>
        <v>1.2566370614359172</v>
      </c>
      <c r="T7" s="1">
        <f t="shared" si="6"/>
        <v>5</v>
      </c>
      <c r="AB7" s="1">
        <v>5</v>
      </c>
      <c r="AC7" s="4">
        <f t="shared" si="7"/>
        <v>1.5450849718747373</v>
      </c>
      <c r="AD7" s="1">
        <f t="shared" si="2"/>
        <v>4.7552825814757673</v>
      </c>
      <c r="AE7" s="9"/>
    </row>
    <row r="8" spans="1:31" ht="15.75" thickBot="1" x14ac:dyDescent="0.3">
      <c r="B8" s="1" t="s">
        <v>6</v>
      </c>
      <c r="G8" s="1">
        <f t="shared" si="3"/>
        <v>6</v>
      </c>
      <c r="H8" s="1">
        <f t="shared" si="8"/>
        <v>1.5707963267948966</v>
      </c>
      <c r="I8" s="1">
        <f t="shared" si="4"/>
        <v>5</v>
      </c>
      <c r="J8" s="1">
        <v>6</v>
      </c>
      <c r="K8" s="1">
        <f t="shared" si="0"/>
        <v>3.06287113727155E-16</v>
      </c>
      <c r="L8" s="1">
        <f t="shared" si="1"/>
        <v>5</v>
      </c>
      <c r="R8" s="1">
        <f t="shared" si="5"/>
        <v>6</v>
      </c>
      <c r="S8" s="1">
        <f t="shared" si="9"/>
        <v>1.5707963267948966</v>
      </c>
      <c r="T8" s="1">
        <f t="shared" si="6"/>
        <v>5</v>
      </c>
      <c r="AB8" s="1">
        <v>6</v>
      </c>
      <c r="AC8" s="4">
        <f t="shared" si="7"/>
        <v>3.06287113727155E-16</v>
      </c>
      <c r="AD8" s="1">
        <f t="shared" si="2"/>
        <v>5</v>
      </c>
      <c r="AE8" s="10"/>
    </row>
    <row r="9" spans="1:31" ht="15.75" thickTop="1" x14ac:dyDescent="0.25">
      <c r="A9" s="1" t="s">
        <v>7</v>
      </c>
      <c r="B9" s="1" t="s">
        <v>4</v>
      </c>
      <c r="C9" s="1" t="s">
        <v>3</v>
      </c>
      <c r="D9" s="1">
        <v>5</v>
      </c>
      <c r="G9" s="1">
        <f t="shared" si="3"/>
        <v>7</v>
      </c>
      <c r="H9" s="1">
        <f t="shared" si="8"/>
        <v>1.8849555921538759</v>
      </c>
      <c r="I9" s="1">
        <f t="shared" si="4"/>
        <v>5</v>
      </c>
      <c r="J9" s="1">
        <v>7</v>
      </c>
      <c r="K9" s="1">
        <f t="shared" si="0"/>
        <v>-1.5450849718747368</v>
      </c>
      <c r="L9" s="1">
        <f t="shared" si="1"/>
        <v>4.7552825814757682</v>
      </c>
      <c r="R9" s="1">
        <f t="shared" si="5"/>
        <v>7</v>
      </c>
      <c r="S9" s="1">
        <f t="shared" si="9"/>
        <v>1.8849555921538759</v>
      </c>
      <c r="T9" s="1">
        <f t="shared" si="6"/>
        <v>5</v>
      </c>
      <c r="AB9" s="1">
        <v>7</v>
      </c>
      <c r="AC9" s="1">
        <f>K23</f>
        <v>4.4000000000000004</v>
      </c>
      <c r="AD9" s="1">
        <f>L23</f>
        <v>0</v>
      </c>
      <c r="AE9" s="8"/>
    </row>
    <row r="10" spans="1:31" x14ac:dyDescent="0.25">
      <c r="A10" s="1" t="s">
        <v>8</v>
      </c>
      <c r="B10" s="1" t="s">
        <v>5</v>
      </c>
      <c r="C10" s="1" t="s">
        <v>3</v>
      </c>
      <c r="D10" s="1">
        <v>20</v>
      </c>
      <c r="G10" s="1">
        <f t="shared" si="3"/>
        <v>8</v>
      </c>
      <c r="H10" s="1">
        <f t="shared" si="8"/>
        <v>2.1991148575128552</v>
      </c>
      <c r="I10" s="1">
        <f t="shared" si="4"/>
        <v>5</v>
      </c>
      <c r="J10" s="1">
        <v>8</v>
      </c>
      <c r="K10" s="1">
        <f t="shared" si="0"/>
        <v>-2.938926261462365</v>
      </c>
      <c r="L10" s="1">
        <f t="shared" si="1"/>
        <v>4.0450849718747373</v>
      </c>
      <c r="R10" s="1">
        <f t="shared" si="5"/>
        <v>8</v>
      </c>
      <c r="S10" s="1">
        <f t="shared" si="9"/>
        <v>2.1991148575128552</v>
      </c>
      <c r="T10" s="1">
        <f t="shared" si="6"/>
        <v>5</v>
      </c>
      <c r="AB10" s="1">
        <v>8</v>
      </c>
      <c r="AC10" s="1">
        <f t="shared" ref="AC10:AD14" si="10">K24</f>
        <v>4.1846486716986755</v>
      </c>
      <c r="AD10" s="1">
        <f t="shared" si="10"/>
        <v>1.3596747752497687</v>
      </c>
      <c r="AE10" s="9"/>
    </row>
    <row r="11" spans="1:31" x14ac:dyDescent="0.25">
      <c r="G11" s="1">
        <f t="shared" si="3"/>
        <v>9</v>
      </c>
      <c r="H11" s="1">
        <f t="shared" si="8"/>
        <v>2.5132741228718345</v>
      </c>
      <c r="I11" s="1">
        <f t="shared" si="4"/>
        <v>5</v>
      </c>
      <c r="J11" s="1">
        <v>9</v>
      </c>
      <c r="K11" s="1">
        <f t="shared" si="0"/>
        <v>-4.0450849718747364</v>
      </c>
      <c r="L11" s="1">
        <f t="shared" si="1"/>
        <v>2.9389262614623664</v>
      </c>
      <c r="R11" s="1">
        <f t="shared" si="5"/>
        <v>9</v>
      </c>
      <c r="S11" s="1">
        <f t="shared" si="9"/>
        <v>2.5132741228718345</v>
      </c>
      <c r="T11" s="1">
        <f t="shared" si="6"/>
        <v>5</v>
      </c>
      <c r="AB11" s="1">
        <v>9</v>
      </c>
      <c r="AC11" s="1">
        <f t="shared" si="10"/>
        <v>3.5596747752497691</v>
      </c>
      <c r="AD11" s="1">
        <f t="shared" si="10"/>
        <v>2.5862551100868818</v>
      </c>
      <c r="AE11" s="9"/>
    </row>
    <row r="12" spans="1:31" x14ac:dyDescent="0.25">
      <c r="B12" s="1" t="s">
        <v>9</v>
      </c>
      <c r="C12" s="1" t="s">
        <v>3</v>
      </c>
      <c r="D12" s="1">
        <f>2*PI()/D10</f>
        <v>0.31415926535897931</v>
      </c>
      <c r="E12" s="1" t="s">
        <v>10</v>
      </c>
      <c r="G12" s="1">
        <f t="shared" si="3"/>
        <v>10</v>
      </c>
      <c r="H12" s="1">
        <f t="shared" si="8"/>
        <v>2.8274333882308138</v>
      </c>
      <c r="I12" s="1">
        <f t="shared" si="4"/>
        <v>5</v>
      </c>
      <c r="J12" s="1">
        <v>10</v>
      </c>
      <c r="K12" s="1">
        <f t="shared" si="0"/>
        <v>-4.7552825814757673</v>
      </c>
      <c r="L12" s="1">
        <f t="shared" si="1"/>
        <v>1.5450849718747375</v>
      </c>
      <c r="R12" s="1">
        <f t="shared" si="5"/>
        <v>10</v>
      </c>
      <c r="S12" s="1">
        <f t="shared" si="9"/>
        <v>2.8274333882308138</v>
      </c>
      <c r="T12" s="1">
        <f t="shared" si="6"/>
        <v>5</v>
      </c>
      <c r="AB12" s="1">
        <v>10</v>
      </c>
      <c r="AC12" s="1">
        <f t="shared" si="10"/>
        <v>2.5862551100868818</v>
      </c>
      <c r="AD12" s="1">
        <f t="shared" si="10"/>
        <v>3.5596747752497691</v>
      </c>
      <c r="AE12" s="9"/>
    </row>
    <row r="13" spans="1:31" x14ac:dyDescent="0.25">
      <c r="G13" s="1">
        <f t="shared" si="3"/>
        <v>11</v>
      </c>
      <c r="H13" s="1">
        <f t="shared" si="8"/>
        <v>3.1415926535897931</v>
      </c>
      <c r="I13" s="1">
        <f t="shared" si="4"/>
        <v>5</v>
      </c>
      <c r="J13" s="1">
        <v>11</v>
      </c>
      <c r="K13" s="1">
        <f t="shared" si="0"/>
        <v>-5</v>
      </c>
      <c r="L13" s="1">
        <f t="shared" si="1"/>
        <v>6.1257422745431001E-16</v>
      </c>
      <c r="R13" s="1">
        <f t="shared" si="5"/>
        <v>11</v>
      </c>
      <c r="S13" s="1">
        <f t="shared" si="9"/>
        <v>3.1415926535897931</v>
      </c>
      <c r="T13" s="1">
        <f t="shared" si="6"/>
        <v>5</v>
      </c>
      <c r="AB13" s="1">
        <v>11</v>
      </c>
      <c r="AC13" s="1">
        <f t="shared" si="10"/>
        <v>1.3596747752497689</v>
      </c>
      <c r="AD13" s="1">
        <f t="shared" si="10"/>
        <v>4.1846486716986755</v>
      </c>
      <c r="AE13" s="9"/>
    </row>
    <row r="14" spans="1:31" ht="15.75" thickBot="1" x14ac:dyDescent="0.3">
      <c r="B14" s="1" t="s">
        <v>13</v>
      </c>
      <c r="C14" s="1" t="s">
        <v>3</v>
      </c>
      <c r="D14" s="1">
        <f>D4-D5</f>
        <v>3</v>
      </c>
      <c r="G14" s="1">
        <f t="shared" si="3"/>
        <v>12</v>
      </c>
      <c r="H14" s="1">
        <f t="shared" si="8"/>
        <v>3.4557519189487724</v>
      </c>
      <c r="I14" s="1">
        <f t="shared" si="4"/>
        <v>5</v>
      </c>
      <c r="J14" s="1">
        <v>12</v>
      </c>
      <c r="K14" s="1">
        <f t="shared" si="0"/>
        <v>-4.7552825814757682</v>
      </c>
      <c r="L14" s="1">
        <f t="shared" si="1"/>
        <v>-1.5450849718747364</v>
      </c>
      <c r="R14" s="1">
        <f t="shared" si="5"/>
        <v>12</v>
      </c>
      <c r="S14" s="1">
        <f t="shared" si="9"/>
        <v>3.4557519189487724</v>
      </c>
      <c r="T14" s="1">
        <f t="shared" si="6"/>
        <v>5</v>
      </c>
      <c r="AB14" s="1">
        <v>12</v>
      </c>
      <c r="AC14" s="1">
        <f t="shared" si="10"/>
        <v>2.695326600798964E-16</v>
      </c>
      <c r="AD14" s="1">
        <f t="shared" si="10"/>
        <v>4.4000000000000004</v>
      </c>
      <c r="AE14" s="10"/>
    </row>
    <row r="15" spans="1:31" ht="15.75" thickTop="1" x14ac:dyDescent="0.25">
      <c r="B15" s="1" t="s">
        <v>17</v>
      </c>
      <c r="C15" s="1" t="s">
        <v>3</v>
      </c>
      <c r="D15" s="1">
        <f>D14/D9</f>
        <v>0.6</v>
      </c>
      <c r="G15" s="1">
        <f t="shared" si="3"/>
        <v>13</v>
      </c>
      <c r="H15" s="1">
        <f t="shared" si="8"/>
        <v>3.7699111843077517</v>
      </c>
      <c r="I15" s="1">
        <f t="shared" si="4"/>
        <v>5</v>
      </c>
      <c r="J15" s="1">
        <v>13</v>
      </c>
      <c r="K15" s="1">
        <f t="shared" si="0"/>
        <v>-4.0450849718747381</v>
      </c>
      <c r="L15" s="1">
        <f t="shared" si="1"/>
        <v>-2.938926261462365</v>
      </c>
      <c r="R15" s="1">
        <f t="shared" si="5"/>
        <v>13</v>
      </c>
      <c r="S15" s="1">
        <f t="shared" si="9"/>
        <v>3.7699111843077517</v>
      </c>
      <c r="T15" s="1">
        <f t="shared" si="6"/>
        <v>5</v>
      </c>
      <c r="AB15" s="1">
        <v>13</v>
      </c>
      <c r="AC15" s="1">
        <f>K43</f>
        <v>3.8</v>
      </c>
      <c r="AD15" s="1">
        <f>L43</f>
        <v>0</v>
      </c>
      <c r="AE15" s="8"/>
    </row>
    <row r="16" spans="1:31" x14ac:dyDescent="0.25">
      <c r="G16" s="1">
        <f t="shared" si="3"/>
        <v>14</v>
      </c>
      <c r="H16" s="1">
        <f t="shared" si="8"/>
        <v>4.0840704496667311</v>
      </c>
      <c r="I16" s="1">
        <f t="shared" si="4"/>
        <v>5</v>
      </c>
      <c r="J16" s="1">
        <v>14</v>
      </c>
      <c r="K16" s="1">
        <f t="shared" si="0"/>
        <v>-2.9389262614623664</v>
      </c>
      <c r="L16" s="1">
        <f t="shared" si="1"/>
        <v>-4.0450849718747364</v>
      </c>
      <c r="R16" s="1">
        <f t="shared" si="5"/>
        <v>14</v>
      </c>
      <c r="S16" s="1">
        <f t="shared" si="9"/>
        <v>4.0840704496667311</v>
      </c>
      <c r="T16" s="1">
        <f t="shared" si="6"/>
        <v>5</v>
      </c>
      <c r="AB16" s="1">
        <v>14</v>
      </c>
      <c r="AC16" s="1">
        <f t="shared" ref="AC16:AD20" si="11">K44</f>
        <v>3.6140147619215832</v>
      </c>
      <c r="AD16" s="1">
        <f t="shared" si="11"/>
        <v>1.1742645786248</v>
      </c>
      <c r="AE16" s="9"/>
    </row>
    <row r="17" spans="2:31" x14ac:dyDescent="0.25">
      <c r="B17" s="3" t="s">
        <v>14</v>
      </c>
      <c r="C17" s="1" t="s">
        <v>3</v>
      </c>
      <c r="D17" s="1">
        <f>D9+1</f>
        <v>6</v>
      </c>
      <c r="G17" s="1">
        <f t="shared" si="3"/>
        <v>15</v>
      </c>
      <c r="H17" s="1">
        <f t="shared" si="8"/>
        <v>4.3982297150257104</v>
      </c>
      <c r="I17" s="1">
        <f t="shared" si="4"/>
        <v>5</v>
      </c>
      <c r="J17" s="1">
        <v>15</v>
      </c>
      <c r="K17" s="1">
        <f t="shared" si="0"/>
        <v>-1.5450849718747377</v>
      </c>
      <c r="L17" s="1">
        <f t="shared" si="1"/>
        <v>-4.7552825814757673</v>
      </c>
      <c r="R17" s="1">
        <f t="shared" si="5"/>
        <v>15</v>
      </c>
      <c r="S17" s="1">
        <f t="shared" si="9"/>
        <v>4.3982297150257104</v>
      </c>
      <c r="T17" s="1">
        <f t="shared" si="6"/>
        <v>5</v>
      </c>
      <c r="AB17" s="1">
        <v>15</v>
      </c>
      <c r="AC17" s="1">
        <f t="shared" si="11"/>
        <v>3.0742645786248</v>
      </c>
      <c r="AD17" s="1">
        <f t="shared" si="11"/>
        <v>2.2335839587113977</v>
      </c>
      <c r="AE17" s="9"/>
    </row>
    <row r="18" spans="2:31" x14ac:dyDescent="0.25">
      <c r="D18" s="1">
        <f>D17*D10</f>
        <v>120</v>
      </c>
      <c r="G18" s="1">
        <f t="shared" si="3"/>
        <v>16</v>
      </c>
      <c r="H18" s="1">
        <f t="shared" si="8"/>
        <v>4.7123889803846897</v>
      </c>
      <c r="I18" s="1">
        <f t="shared" si="4"/>
        <v>5</v>
      </c>
      <c r="J18" s="1">
        <v>16</v>
      </c>
      <c r="K18" s="1">
        <f t="shared" si="0"/>
        <v>-9.1886134118146501E-16</v>
      </c>
      <c r="L18" s="1">
        <f t="shared" si="1"/>
        <v>-5</v>
      </c>
      <c r="R18" s="1">
        <f t="shared" si="5"/>
        <v>16</v>
      </c>
      <c r="S18" s="1">
        <f t="shared" si="9"/>
        <v>4.7123889803846897</v>
      </c>
      <c r="T18" s="1">
        <f t="shared" si="6"/>
        <v>5</v>
      </c>
      <c r="AB18" s="1">
        <v>16</v>
      </c>
      <c r="AC18" s="1">
        <f t="shared" si="11"/>
        <v>2.2335839587113977</v>
      </c>
      <c r="AD18" s="1">
        <f t="shared" si="11"/>
        <v>3.0742645786248</v>
      </c>
      <c r="AE18" s="9"/>
    </row>
    <row r="19" spans="2:31" x14ac:dyDescent="0.25">
      <c r="G19" s="1">
        <f t="shared" si="3"/>
        <v>17</v>
      </c>
      <c r="H19" s="1">
        <f t="shared" si="8"/>
        <v>5.026548245743669</v>
      </c>
      <c r="I19" s="1">
        <f t="shared" si="4"/>
        <v>5</v>
      </c>
      <c r="J19" s="1">
        <v>17</v>
      </c>
      <c r="K19" s="1">
        <f t="shared" si="0"/>
        <v>1.5450849718747361</v>
      </c>
      <c r="L19" s="1">
        <f t="shared" si="1"/>
        <v>-4.7552825814757682</v>
      </c>
      <c r="R19" s="1">
        <f t="shared" si="5"/>
        <v>17</v>
      </c>
      <c r="S19" s="1">
        <f t="shared" si="9"/>
        <v>5.026548245743669</v>
      </c>
      <c r="T19" s="1">
        <f t="shared" si="6"/>
        <v>5</v>
      </c>
      <c r="AB19" s="1">
        <v>17</v>
      </c>
      <c r="AC19" s="1">
        <f t="shared" si="11"/>
        <v>1.1742645786248003</v>
      </c>
      <c r="AD19" s="1">
        <f t="shared" si="11"/>
        <v>3.6140147619215832</v>
      </c>
      <c r="AE19" s="9"/>
    </row>
    <row r="20" spans="2:31" ht="15.75" thickBot="1" x14ac:dyDescent="0.3">
      <c r="C20" s="1">
        <f>K3</f>
        <v>5</v>
      </c>
      <c r="D20" s="1">
        <f>L3</f>
        <v>0</v>
      </c>
      <c r="G20" s="1">
        <f t="shared" si="3"/>
        <v>18</v>
      </c>
      <c r="H20" s="1">
        <f t="shared" si="8"/>
        <v>5.3407075111026483</v>
      </c>
      <c r="I20" s="1">
        <f t="shared" si="4"/>
        <v>5</v>
      </c>
      <c r="J20" s="1">
        <v>18</v>
      </c>
      <c r="K20" s="1">
        <f t="shared" si="0"/>
        <v>2.9389262614623646</v>
      </c>
      <c r="L20" s="1">
        <f t="shared" si="1"/>
        <v>-4.0450849718747381</v>
      </c>
      <c r="R20" s="1">
        <f t="shared" si="5"/>
        <v>18</v>
      </c>
      <c r="S20" s="1">
        <f t="shared" si="9"/>
        <v>5.3407075111026483</v>
      </c>
      <c r="T20" s="1">
        <f t="shared" si="6"/>
        <v>5</v>
      </c>
      <c r="AB20" s="1">
        <v>18</v>
      </c>
      <c r="AC20" s="1">
        <f t="shared" si="11"/>
        <v>2.327782064326378E-16</v>
      </c>
      <c r="AD20" s="1">
        <f t="shared" si="11"/>
        <v>3.8</v>
      </c>
      <c r="AE20" s="10"/>
    </row>
    <row r="21" spans="2:31" ht="15.75" thickTop="1" x14ac:dyDescent="0.25">
      <c r="C21" s="1">
        <f>K23</f>
        <v>4.4000000000000004</v>
      </c>
      <c r="D21" s="1">
        <f>L23</f>
        <v>0</v>
      </c>
      <c r="G21" s="1">
        <f t="shared" si="3"/>
        <v>19</v>
      </c>
      <c r="H21" s="1">
        <f t="shared" si="8"/>
        <v>5.6548667764616276</v>
      </c>
      <c r="I21" s="1">
        <f t="shared" si="4"/>
        <v>5</v>
      </c>
      <c r="J21" s="1">
        <v>19</v>
      </c>
      <c r="K21" s="1">
        <f t="shared" si="0"/>
        <v>4.0450849718747364</v>
      </c>
      <c r="L21" s="1">
        <f t="shared" si="1"/>
        <v>-2.9389262614623668</v>
      </c>
      <c r="R21" s="1">
        <f t="shared" si="5"/>
        <v>19</v>
      </c>
      <c r="S21" s="1">
        <f t="shared" si="9"/>
        <v>5.6548667764616276</v>
      </c>
      <c r="T21" s="1">
        <f t="shared" si="6"/>
        <v>5</v>
      </c>
      <c r="AB21" s="1">
        <v>19</v>
      </c>
      <c r="AC21" s="1">
        <f>K63</f>
        <v>3.2</v>
      </c>
      <c r="AD21" s="1">
        <f>L63</f>
        <v>0</v>
      </c>
      <c r="AE21" s="8"/>
    </row>
    <row r="22" spans="2:31" x14ac:dyDescent="0.25">
      <c r="C22" s="1">
        <f>K4</f>
        <v>4.7552825814757673</v>
      </c>
      <c r="D22" s="1">
        <f>L4</f>
        <v>1.545084971874737</v>
      </c>
      <c r="G22" s="1">
        <f t="shared" si="3"/>
        <v>20</v>
      </c>
      <c r="H22" s="1">
        <f t="shared" si="8"/>
        <v>5.9690260418206069</v>
      </c>
      <c r="I22" s="1">
        <f t="shared" si="4"/>
        <v>5</v>
      </c>
      <c r="J22" s="1">
        <v>20</v>
      </c>
      <c r="K22" s="1">
        <f t="shared" si="0"/>
        <v>4.7552825814757673</v>
      </c>
      <c r="L22" s="1">
        <f t="shared" si="1"/>
        <v>-1.5450849718747381</v>
      </c>
      <c r="R22" s="1">
        <f t="shared" si="5"/>
        <v>20</v>
      </c>
      <c r="S22" s="1">
        <f t="shared" si="9"/>
        <v>5.9690260418206069</v>
      </c>
      <c r="T22" s="1">
        <f t="shared" si="6"/>
        <v>5</v>
      </c>
      <c r="AB22" s="1">
        <v>20</v>
      </c>
      <c r="AC22" s="1">
        <f t="shared" ref="AC22:AD26" si="12">K64</f>
        <v>3.0433808521444914</v>
      </c>
      <c r="AD22" s="1">
        <f t="shared" si="12"/>
        <v>0.98885438199983167</v>
      </c>
      <c r="AE22" s="9"/>
    </row>
    <row r="23" spans="2:31" x14ac:dyDescent="0.25">
      <c r="C23" s="1">
        <f>K24</f>
        <v>4.1846486716986755</v>
      </c>
      <c r="D23" s="1">
        <f>L24</f>
        <v>1.3596747752497687</v>
      </c>
      <c r="J23" s="1">
        <v>21</v>
      </c>
      <c r="K23" s="5">
        <f t="shared" ref="K23:K42" si="13">($I3-L$2*$D$15)*COS($H3)</f>
        <v>4.4000000000000004</v>
      </c>
      <c r="L23" s="5">
        <f t="shared" ref="L23:L42" si="14">($T3-L$2*$D$15)*SIN($S3)</f>
        <v>0</v>
      </c>
      <c r="AB23" s="1">
        <v>21</v>
      </c>
      <c r="AC23" s="1">
        <f t="shared" si="12"/>
        <v>2.5888543819998322</v>
      </c>
      <c r="AD23" s="1">
        <f t="shared" si="12"/>
        <v>1.880912807335914</v>
      </c>
      <c r="AE23" s="9"/>
    </row>
    <row r="24" spans="2:31" x14ac:dyDescent="0.25">
      <c r="C24" s="1">
        <f>C20</f>
        <v>5</v>
      </c>
      <c r="D24" s="1">
        <f>D20</f>
        <v>0</v>
      </c>
      <c r="J24" s="1">
        <v>22</v>
      </c>
      <c r="K24" s="5">
        <f t="shared" si="13"/>
        <v>4.1846486716986755</v>
      </c>
      <c r="L24" s="5">
        <f t="shared" si="14"/>
        <v>1.3596747752497687</v>
      </c>
      <c r="AB24" s="1">
        <v>22</v>
      </c>
      <c r="AC24" s="1">
        <f t="shared" si="12"/>
        <v>1.880912807335914</v>
      </c>
      <c r="AD24" s="1">
        <f t="shared" si="12"/>
        <v>2.5888543819998322</v>
      </c>
      <c r="AE24" s="9"/>
    </row>
    <row r="25" spans="2:31" x14ac:dyDescent="0.25">
      <c r="J25" s="1">
        <v>23</v>
      </c>
      <c r="K25" s="1">
        <f t="shared" si="13"/>
        <v>3.5596747752497691</v>
      </c>
      <c r="L25" s="1">
        <f t="shared" si="14"/>
        <v>2.5862551100868818</v>
      </c>
      <c r="AB25" s="1">
        <v>23</v>
      </c>
      <c r="AC25" s="1">
        <f t="shared" si="12"/>
        <v>0.98885438199983189</v>
      </c>
      <c r="AD25" s="1">
        <f t="shared" si="12"/>
        <v>3.0433808521444914</v>
      </c>
      <c r="AE25" s="9"/>
    </row>
    <row r="26" spans="2:31" ht="15.75" thickBot="1" x14ac:dyDescent="0.3">
      <c r="J26" s="1">
        <v>24</v>
      </c>
      <c r="K26" s="1">
        <f t="shared" si="13"/>
        <v>2.5862551100868818</v>
      </c>
      <c r="L26" s="1">
        <f t="shared" si="14"/>
        <v>3.5596747752497691</v>
      </c>
      <c r="AB26" s="1">
        <v>24</v>
      </c>
      <c r="AC26" s="1">
        <f t="shared" si="12"/>
        <v>1.960237527853792E-16</v>
      </c>
      <c r="AD26" s="1">
        <f t="shared" si="12"/>
        <v>3.2</v>
      </c>
      <c r="AE26" s="10"/>
    </row>
    <row r="27" spans="2:31" ht="15.75" thickTop="1" x14ac:dyDescent="0.25">
      <c r="J27" s="1">
        <v>25</v>
      </c>
      <c r="K27" s="1">
        <f t="shared" si="13"/>
        <v>1.3596747752497689</v>
      </c>
      <c r="L27" s="1">
        <f t="shared" si="14"/>
        <v>4.1846486716986755</v>
      </c>
      <c r="AB27" s="1">
        <v>25</v>
      </c>
      <c r="AC27" s="1">
        <f>K83</f>
        <v>2.6</v>
      </c>
      <c r="AD27" s="1">
        <f>L83</f>
        <v>0</v>
      </c>
      <c r="AE27" s="8"/>
    </row>
    <row r="28" spans="2:31" x14ac:dyDescent="0.25">
      <c r="J28" s="1">
        <v>26</v>
      </c>
      <c r="K28" s="1">
        <f t="shared" si="13"/>
        <v>2.695326600798964E-16</v>
      </c>
      <c r="L28" s="1">
        <f t="shared" si="14"/>
        <v>4.4000000000000004</v>
      </c>
      <c r="AB28" s="1">
        <v>26</v>
      </c>
      <c r="AC28" s="1">
        <f t="shared" ref="AC28:AD32" si="15">K84</f>
        <v>2.4727469423673991</v>
      </c>
      <c r="AD28" s="1">
        <f t="shared" si="15"/>
        <v>0.80344418537486328</v>
      </c>
      <c r="AE28" s="9"/>
    </row>
    <row r="29" spans="2:31" x14ac:dyDescent="0.25">
      <c r="J29" s="1">
        <v>27</v>
      </c>
      <c r="K29" s="1">
        <f t="shared" si="13"/>
        <v>-1.3596747752497684</v>
      </c>
      <c r="L29" s="1">
        <f t="shared" si="14"/>
        <v>4.1846486716986764</v>
      </c>
      <c r="AB29" s="1">
        <v>27</v>
      </c>
      <c r="AC29" s="1">
        <f t="shared" si="15"/>
        <v>2.1034441853748636</v>
      </c>
      <c r="AD29" s="1">
        <f t="shared" si="15"/>
        <v>1.5282416559604302</v>
      </c>
      <c r="AE29" s="9"/>
    </row>
    <row r="30" spans="2:31" x14ac:dyDescent="0.25">
      <c r="J30" s="1">
        <v>28</v>
      </c>
      <c r="K30" s="1">
        <f t="shared" si="13"/>
        <v>-2.5862551100868814</v>
      </c>
      <c r="L30" s="1">
        <f t="shared" si="14"/>
        <v>3.5596747752497691</v>
      </c>
      <c r="AB30" s="1">
        <v>28</v>
      </c>
      <c r="AC30" s="1">
        <f t="shared" si="15"/>
        <v>1.5282416559604302</v>
      </c>
      <c r="AD30" s="1">
        <f t="shared" si="15"/>
        <v>2.1034441853748636</v>
      </c>
      <c r="AE30" s="9"/>
    </row>
    <row r="31" spans="2:31" x14ac:dyDescent="0.25">
      <c r="J31" s="1">
        <v>29</v>
      </c>
      <c r="K31" s="1">
        <f t="shared" si="13"/>
        <v>-3.5596747752497686</v>
      </c>
      <c r="L31" s="1">
        <f t="shared" si="14"/>
        <v>2.5862551100868827</v>
      </c>
      <c r="AB31" s="1">
        <v>29</v>
      </c>
      <c r="AC31" s="1">
        <f t="shared" si="15"/>
        <v>0.8034441853748634</v>
      </c>
      <c r="AD31" s="1">
        <f t="shared" si="15"/>
        <v>2.4727469423673991</v>
      </c>
      <c r="AE31" s="9"/>
    </row>
    <row r="32" spans="2:31" ht="15.75" thickBot="1" x14ac:dyDescent="0.3">
      <c r="J32" s="1">
        <v>30</v>
      </c>
      <c r="K32" s="1">
        <f t="shared" si="13"/>
        <v>-4.1846486716986755</v>
      </c>
      <c r="L32" s="1">
        <f t="shared" si="14"/>
        <v>1.3596747752497691</v>
      </c>
      <c r="AB32" s="1">
        <v>30</v>
      </c>
      <c r="AC32" s="1">
        <f t="shared" si="15"/>
        <v>1.592692991381206E-16</v>
      </c>
      <c r="AD32" s="1">
        <f t="shared" si="15"/>
        <v>2.6</v>
      </c>
      <c r="AE32" s="10"/>
    </row>
    <row r="33" spans="10:31" ht="15.75" thickTop="1" x14ac:dyDescent="0.25">
      <c r="J33" s="1">
        <v>31</v>
      </c>
      <c r="K33" s="1">
        <f t="shared" si="13"/>
        <v>-4.4000000000000004</v>
      </c>
      <c r="L33" s="1">
        <f t="shared" si="14"/>
        <v>5.390653201597928E-16</v>
      </c>
      <c r="AB33" s="1">
        <v>31</v>
      </c>
      <c r="AC33" s="1">
        <f>K103</f>
        <v>2</v>
      </c>
      <c r="AD33" s="1">
        <f>L103</f>
        <v>0</v>
      </c>
      <c r="AE33" s="8"/>
    </row>
    <row r="34" spans="10:31" x14ac:dyDescent="0.25">
      <c r="J34" s="1">
        <v>32</v>
      </c>
      <c r="K34" s="1">
        <f t="shared" si="13"/>
        <v>-4.1846486716986764</v>
      </c>
      <c r="L34" s="1">
        <f t="shared" si="14"/>
        <v>-1.3596747752497682</v>
      </c>
      <c r="AB34" s="1">
        <v>32</v>
      </c>
      <c r="AC34" s="1">
        <f t="shared" ref="AC34:AD38" si="16">K104</f>
        <v>1.9021130325903071</v>
      </c>
      <c r="AD34" s="1">
        <f t="shared" si="16"/>
        <v>0.61803398874989479</v>
      </c>
      <c r="AE34" s="9"/>
    </row>
    <row r="35" spans="10:31" x14ac:dyDescent="0.25">
      <c r="J35" s="1">
        <v>33</v>
      </c>
      <c r="K35" s="1">
        <f t="shared" si="13"/>
        <v>-3.5596747752497695</v>
      </c>
      <c r="L35" s="1">
        <f t="shared" si="14"/>
        <v>-2.5862551100868814</v>
      </c>
      <c r="AB35" s="1">
        <v>33</v>
      </c>
      <c r="AC35" s="1">
        <f t="shared" si="16"/>
        <v>1.6180339887498949</v>
      </c>
      <c r="AD35" s="1">
        <f t="shared" si="16"/>
        <v>1.1755705045849463</v>
      </c>
      <c r="AE35" s="9"/>
    </row>
    <row r="36" spans="10:31" x14ac:dyDescent="0.25">
      <c r="J36" s="1">
        <v>34</v>
      </c>
      <c r="K36" s="1">
        <f t="shared" si="13"/>
        <v>-2.5862551100868827</v>
      </c>
      <c r="L36" s="1">
        <f t="shared" si="14"/>
        <v>-3.5596747752497686</v>
      </c>
      <c r="AB36" s="1">
        <v>34</v>
      </c>
      <c r="AC36" s="1">
        <f t="shared" si="16"/>
        <v>1.1755705045849463</v>
      </c>
      <c r="AD36" s="1">
        <f t="shared" si="16"/>
        <v>1.6180339887498949</v>
      </c>
      <c r="AE36" s="9"/>
    </row>
    <row r="37" spans="10:31" x14ac:dyDescent="0.25">
      <c r="J37" s="1">
        <v>35</v>
      </c>
      <c r="K37" s="1">
        <f t="shared" si="13"/>
        <v>-1.3596747752497693</v>
      </c>
      <c r="L37" s="1">
        <f t="shared" si="14"/>
        <v>-4.1846486716986755</v>
      </c>
      <c r="AB37" s="1">
        <v>35</v>
      </c>
      <c r="AC37" s="1">
        <f t="shared" si="16"/>
        <v>0.6180339887498949</v>
      </c>
      <c r="AD37" s="1">
        <f t="shared" si="16"/>
        <v>1.9021130325903071</v>
      </c>
      <c r="AE37" s="9"/>
    </row>
    <row r="38" spans="10:31" ht="15.75" thickBot="1" x14ac:dyDescent="0.3">
      <c r="J38" s="1">
        <v>36</v>
      </c>
      <c r="K38" s="1">
        <f t="shared" si="13"/>
        <v>-8.0859798023968931E-16</v>
      </c>
      <c r="L38" s="1">
        <f t="shared" si="14"/>
        <v>-4.4000000000000004</v>
      </c>
      <c r="AB38" s="1">
        <v>36</v>
      </c>
      <c r="AC38" s="1">
        <f t="shared" si="16"/>
        <v>1.22514845490862E-16</v>
      </c>
      <c r="AD38" s="1">
        <f t="shared" si="16"/>
        <v>2</v>
      </c>
      <c r="AE38" s="10"/>
    </row>
    <row r="39" spans="10:31" ht="15.75" thickTop="1" x14ac:dyDescent="0.25">
      <c r="J39" s="1">
        <v>37</v>
      </c>
      <c r="K39" s="1">
        <f t="shared" si="13"/>
        <v>1.359674775249768</v>
      </c>
      <c r="L39" s="1">
        <f t="shared" si="14"/>
        <v>-4.1846486716986764</v>
      </c>
      <c r="AE39" s="8"/>
    </row>
    <row r="40" spans="10:31" x14ac:dyDescent="0.25">
      <c r="J40" s="1">
        <v>38</v>
      </c>
      <c r="K40" s="1">
        <f t="shared" si="13"/>
        <v>2.5862551100868809</v>
      </c>
      <c r="L40" s="1">
        <f t="shared" si="14"/>
        <v>-3.5596747752497695</v>
      </c>
      <c r="AE40" s="9"/>
    </row>
    <row r="41" spans="10:31" x14ac:dyDescent="0.25">
      <c r="J41" s="1">
        <v>39</v>
      </c>
      <c r="K41" s="1">
        <f t="shared" si="13"/>
        <v>3.5596747752497686</v>
      </c>
      <c r="L41" s="1">
        <f t="shared" si="14"/>
        <v>-2.5862551100868831</v>
      </c>
      <c r="AE41" s="9"/>
    </row>
    <row r="42" spans="10:31" x14ac:dyDescent="0.25">
      <c r="J42" s="1">
        <v>40</v>
      </c>
      <c r="K42" s="1">
        <f t="shared" si="13"/>
        <v>4.1846486716986755</v>
      </c>
      <c r="L42" s="1">
        <f t="shared" si="14"/>
        <v>-1.3596747752497695</v>
      </c>
      <c r="AE42" s="9"/>
    </row>
    <row r="43" spans="10:31" x14ac:dyDescent="0.25">
      <c r="J43" s="1">
        <v>41</v>
      </c>
      <c r="K43" s="6">
        <f t="shared" ref="K43:K62" si="17">($I3-M$2*$D$15)*COS($H3)</f>
        <v>3.8</v>
      </c>
      <c r="L43" s="6">
        <f t="shared" ref="L43:L62" si="18">($T3-M$2*$D$15)*SIN($S3)</f>
        <v>0</v>
      </c>
      <c r="AE43" s="9"/>
    </row>
    <row r="44" spans="10:31" ht="15.75" thickBot="1" x14ac:dyDescent="0.3">
      <c r="J44" s="1">
        <v>42</v>
      </c>
      <c r="K44" s="6">
        <f t="shared" si="17"/>
        <v>3.6140147619215832</v>
      </c>
      <c r="L44" s="6">
        <f t="shared" si="18"/>
        <v>1.1742645786248</v>
      </c>
      <c r="AE44" s="10"/>
    </row>
    <row r="45" spans="10:31" ht="15.75" thickTop="1" x14ac:dyDescent="0.25">
      <c r="J45" s="1">
        <v>43</v>
      </c>
      <c r="K45" s="1">
        <f t="shared" si="17"/>
        <v>3.0742645786248</v>
      </c>
      <c r="L45" s="1">
        <f t="shared" si="18"/>
        <v>2.2335839587113977</v>
      </c>
    </row>
    <row r="46" spans="10:31" x14ac:dyDescent="0.25">
      <c r="J46" s="1">
        <v>44</v>
      </c>
      <c r="K46" s="1">
        <f t="shared" si="17"/>
        <v>2.2335839587113977</v>
      </c>
      <c r="L46" s="1">
        <f t="shared" si="18"/>
        <v>3.0742645786248</v>
      </c>
    </row>
    <row r="47" spans="10:31" x14ac:dyDescent="0.25">
      <c r="J47" s="1">
        <v>45</v>
      </c>
      <c r="K47" s="1">
        <f t="shared" si="17"/>
        <v>1.1742645786248003</v>
      </c>
      <c r="L47" s="1">
        <f t="shared" si="18"/>
        <v>3.6140147619215832</v>
      </c>
    </row>
    <row r="48" spans="10:31" x14ac:dyDescent="0.25">
      <c r="J48" s="1">
        <v>46</v>
      </c>
      <c r="K48" s="1">
        <f t="shared" si="17"/>
        <v>2.327782064326378E-16</v>
      </c>
      <c r="L48" s="1">
        <f t="shared" si="18"/>
        <v>3.8</v>
      </c>
    </row>
    <row r="49" spans="10:24" x14ac:dyDescent="0.25">
      <c r="J49" s="1">
        <v>47</v>
      </c>
      <c r="K49" s="1">
        <f t="shared" si="17"/>
        <v>-1.1742645786247998</v>
      </c>
      <c r="L49" s="1">
        <f t="shared" si="18"/>
        <v>3.6140147619215837</v>
      </c>
    </row>
    <row r="50" spans="10:24" x14ac:dyDescent="0.25">
      <c r="J50" s="1">
        <v>48</v>
      </c>
      <c r="K50" s="1">
        <f t="shared" si="17"/>
        <v>-2.2335839587113973</v>
      </c>
      <c r="L50" s="1">
        <f t="shared" si="18"/>
        <v>3.0742645786248</v>
      </c>
    </row>
    <row r="51" spans="10:24" x14ac:dyDescent="0.25">
      <c r="J51" s="1">
        <v>49</v>
      </c>
      <c r="K51" s="1">
        <f t="shared" si="17"/>
        <v>-3.0742645786248</v>
      </c>
      <c r="L51" s="1">
        <f t="shared" si="18"/>
        <v>2.2335839587113981</v>
      </c>
    </row>
    <row r="52" spans="10:24" x14ac:dyDescent="0.25">
      <c r="J52" s="1">
        <v>50</v>
      </c>
      <c r="K52" s="1">
        <f t="shared" si="17"/>
        <v>-3.6140147619215832</v>
      </c>
      <c r="L52" s="1">
        <f t="shared" si="18"/>
        <v>1.1742645786248005</v>
      </c>
    </row>
    <row r="53" spans="10:24" x14ac:dyDescent="0.25">
      <c r="J53" s="1">
        <v>51</v>
      </c>
      <c r="K53" s="1">
        <f t="shared" si="17"/>
        <v>-3.8</v>
      </c>
      <c r="L53" s="1">
        <f t="shared" si="18"/>
        <v>4.655564128652756E-16</v>
      </c>
    </row>
    <row r="54" spans="10:24" x14ac:dyDescent="0.25">
      <c r="J54" s="1">
        <v>52</v>
      </c>
      <c r="K54" s="1">
        <f t="shared" si="17"/>
        <v>-3.6140147619215837</v>
      </c>
      <c r="L54" s="1">
        <f t="shared" si="18"/>
        <v>-1.1742645786247996</v>
      </c>
      <c r="N54" s="1" t="s">
        <v>23</v>
      </c>
      <c r="O54" s="1">
        <v>45</v>
      </c>
      <c r="P54" s="1">
        <f>PI()/2 - RADIANS(O54)/2</f>
        <v>1.1780972450961724</v>
      </c>
      <c r="Q54" s="1">
        <f>PI()/2 + RADIANS(O54)/2</f>
        <v>1.9634954084936207</v>
      </c>
    </row>
    <row r="55" spans="10:24" x14ac:dyDescent="0.25">
      <c r="J55" s="1">
        <v>53</v>
      </c>
      <c r="K55" s="1">
        <f t="shared" si="17"/>
        <v>-3.0742645786248004</v>
      </c>
      <c r="L55" s="1">
        <f t="shared" si="18"/>
        <v>-2.2335839587113973</v>
      </c>
      <c r="U55" s="1">
        <v>4</v>
      </c>
      <c r="V55" s="1">
        <v>7</v>
      </c>
      <c r="W55" s="1">
        <v>14</v>
      </c>
      <c r="X55" s="1">
        <v>17</v>
      </c>
    </row>
    <row r="56" spans="10:24" x14ac:dyDescent="0.25">
      <c r="J56" s="1">
        <v>54</v>
      </c>
      <c r="K56" s="1">
        <f t="shared" si="17"/>
        <v>-2.2335839587113981</v>
      </c>
      <c r="L56" s="1">
        <f t="shared" si="18"/>
        <v>-3.0742645786248</v>
      </c>
      <c r="O56" s="1">
        <v>5</v>
      </c>
      <c r="P56" s="1">
        <f>O56*COS($P$54)</f>
        <v>1.9134171618254492</v>
      </c>
      <c r="Q56" s="1">
        <f>O56*SIN($P$54)</f>
        <v>4.6193976625564339</v>
      </c>
    </row>
    <row r="57" spans="10:24" x14ac:dyDescent="0.25">
      <c r="J57" s="1">
        <v>55</v>
      </c>
      <c r="K57" s="1">
        <f t="shared" si="17"/>
        <v>-1.1742645786248007</v>
      </c>
      <c r="L57" s="1">
        <f t="shared" si="18"/>
        <v>-3.6140147619215832</v>
      </c>
      <c r="O57" s="1">
        <v>-5</v>
      </c>
      <c r="P57" s="1">
        <f>O57*COS($P$54)</f>
        <v>-1.9134171618254492</v>
      </c>
      <c r="Q57" s="1">
        <f>O57*SIN($P$54)</f>
        <v>-4.6193976625564339</v>
      </c>
    </row>
    <row r="58" spans="10:24" x14ac:dyDescent="0.25">
      <c r="J58" s="1">
        <v>56</v>
      </c>
      <c r="K58" s="1">
        <f t="shared" si="17"/>
        <v>-6.9833461929791341E-16</v>
      </c>
      <c r="L58" s="1">
        <f t="shared" si="18"/>
        <v>-3.8</v>
      </c>
    </row>
    <row r="59" spans="10:24" x14ac:dyDescent="0.25">
      <c r="J59" s="1">
        <v>57</v>
      </c>
      <c r="K59" s="1">
        <f t="shared" si="17"/>
        <v>1.1742645786247994</v>
      </c>
      <c r="L59" s="1">
        <f t="shared" si="18"/>
        <v>-3.6140147619215837</v>
      </c>
      <c r="O59" s="1">
        <v>5</v>
      </c>
      <c r="P59" s="1">
        <f>O59*COS($Q$54)</f>
        <v>-1.9134171618254485</v>
      </c>
      <c r="Q59" s="1">
        <f>O59*SIN($Q$54)</f>
        <v>4.6193976625564339</v>
      </c>
    </row>
    <row r="60" spans="10:24" x14ac:dyDescent="0.25">
      <c r="J60" s="1">
        <v>58</v>
      </c>
      <c r="K60" s="1">
        <f t="shared" si="17"/>
        <v>2.2335839587113968</v>
      </c>
      <c r="L60" s="1">
        <f t="shared" si="18"/>
        <v>-3.0742645786248004</v>
      </c>
      <c r="O60" s="1">
        <v>-5</v>
      </c>
      <c r="P60" s="1">
        <f>O60*COS($Q$54)</f>
        <v>1.9134171618254485</v>
      </c>
      <c r="Q60" s="1">
        <f>O60*SIN($Q$54)</f>
        <v>-4.6193976625564339</v>
      </c>
    </row>
    <row r="61" spans="10:24" x14ac:dyDescent="0.25">
      <c r="J61" s="1">
        <v>59</v>
      </c>
      <c r="K61" s="1">
        <f t="shared" si="17"/>
        <v>3.0742645786248</v>
      </c>
      <c r="L61" s="1">
        <f t="shared" si="18"/>
        <v>-2.2335839587113986</v>
      </c>
    </row>
    <row r="62" spans="10:24" x14ac:dyDescent="0.25">
      <c r="J62" s="1">
        <v>60</v>
      </c>
      <c r="K62" s="1">
        <f t="shared" si="17"/>
        <v>3.6140147619215832</v>
      </c>
      <c r="L62" s="1">
        <f t="shared" si="18"/>
        <v>-1.1742645786248009</v>
      </c>
    </row>
    <row r="63" spans="10:24" x14ac:dyDescent="0.25">
      <c r="J63" s="1">
        <v>61</v>
      </c>
      <c r="K63" s="7">
        <f t="shared" ref="K63:K82" si="19">($I3-N$2*$D$15)*COS($H3)</f>
        <v>3.2</v>
      </c>
      <c r="L63" s="7">
        <f t="shared" ref="L63:L82" si="20">($T3-N$2*$D$15)*SIN($S3)</f>
        <v>0</v>
      </c>
    </row>
    <row r="64" spans="10:24" x14ac:dyDescent="0.25">
      <c r="J64" s="1">
        <v>62</v>
      </c>
      <c r="K64" s="7">
        <f t="shared" si="19"/>
        <v>3.0433808521444914</v>
      </c>
      <c r="L64" s="7">
        <f t="shared" si="20"/>
        <v>0.98885438199983167</v>
      </c>
    </row>
    <row r="65" spans="10:12" x14ac:dyDescent="0.25">
      <c r="J65" s="1">
        <v>63</v>
      </c>
      <c r="K65" s="1">
        <f t="shared" si="19"/>
        <v>2.5888543819998322</v>
      </c>
      <c r="L65" s="1">
        <f t="shared" si="20"/>
        <v>1.880912807335914</v>
      </c>
    </row>
    <row r="66" spans="10:12" x14ac:dyDescent="0.25">
      <c r="J66" s="1">
        <v>64</v>
      </c>
      <c r="K66" s="1">
        <f t="shared" si="19"/>
        <v>1.880912807335914</v>
      </c>
      <c r="L66" s="1">
        <f t="shared" si="20"/>
        <v>2.5888543819998322</v>
      </c>
    </row>
    <row r="67" spans="10:12" x14ac:dyDescent="0.25">
      <c r="J67" s="1">
        <v>65</v>
      </c>
      <c r="K67" s="1">
        <f t="shared" si="19"/>
        <v>0.98885438199983189</v>
      </c>
      <c r="L67" s="1">
        <f t="shared" si="20"/>
        <v>3.0433808521444914</v>
      </c>
    </row>
    <row r="68" spans="10:12" x14ac:dyDescent="0.25">
      <c r="J68" s="1">
        <v>66</v>
      </c>
      <c r="K68" s="1">
        <f t="shared" si="19"/>
        <v>1.960237527853792E-16</v>
      </c>
      <c r="L68" s="1">
        <f t="shared" si="20"/>
        <v>3.2</v>
      </c>
    </row>
    <row r="69" spans="10:12" x14ac:dyDescent="0.25">
      <c r="J69" s="1">
        <v>67</v>
      </c>
      <c r="K69" s="1">
        <f t="shared" si="19"/>
        <v>-0.98885438199983156</v>
      </c>
      <c r="L69" s="1">
        <f t="shared" si="20"/>
        <v>3.0433808521444918</v>
      </c>
    </row>
    <row r="70" spans="10:12" x14ac:dyDescent="0.25">
      <c r="J70" s="1">
        <v>68</v>
      </c>
      <c r="K70" s="1">
        <f t="shared" si="19"/>
        <v>-1.8809128073359138</v>
      </c>
      <c r="L70" s="1">
        <f t="shared" si="20"/>
        <v>2.5888543819998322</v>
      </c>
    </row>
    <row r="71" spans="10:12" x14ac:dyDescent="0.25">
      <c r="J71" s="1">
        <v>69</v>
      </c>
      <c r="K71" s="1">
        <f t="shared" si="19"/>
        <v>-2.5888543819998318</v>
      </c>
      <c r="L71" s="1">
        <f t="shared" si="20"/>
        <v>1.8809128073359145</v>
      </c>
    </row>
    <row r="72" spans="10:12" x14ac:dyDescent="0.25">
      <c r="J72" s="1">
        <v>70</v>
      </c>
      <c r="K72" s="1">
        <f t="shared" si="19"/>
        <v>-3.0433808521444914</v>
      </c>
      <c r="L72" s="1">
        <f t="shared" si="20"/>
        <v>0.98885438199983211</v>
      </c>
    </row>
    <row r="73" spans="10:12" x14ac:dyDescent="0.25">
      <c r="J73" s="1">
        <v>71</v>
      </c>
      <c r="K73" s="1">
        <f t="shared" si="19"/>
        <v>-3.2</v>
      </c>
      <c r="L73" s="1">
        <f t="shared" si="20"/>
        <v>3.920475055707584E-16</v>
      </c>
    </row>
    <row r="74" spans="10:12" x14ac:dyDescent="0.25">
      <c r="J74" s="1">
        <v>72</v>
      </c>
      <c r="K74" s="1">
        <f t="shared" si="19"/>
        <v>-3.0433808521444918</v>
      </c>
      <c r="L74" s="1">
        <f t="shared" si="20"/>
        <v>-0.98885438199983133</v>
      </c>
    </row>
    <row r="75" spans="10:12" x14ac:dyDescent="0.25">
      <c r="J75" s="1">
        <v>73</v>
      </c>
      <c r="K75" s="1">
        <f t="shared" si="19"/>
        <v>-2.5888543819998322</v>
      </c>
      <c r="L75" s="1">
        <f t="shared" si="20"/>
        <v>-1.8809128073359138</v>
      </c>
    </row>
    <row r="76" spans="10:12" x14ac:dyDescent="0.25">
      <c r="J76" s="1">
        <v>74</v>
      </c>
      <c r="K76" s="1">
        <f t="shared" si="19"/>
        <v>-1.8809128073359145</v>
      </c>
      <c r="L76" s="1">
        <f t="shared" si="20"/>
        <v>-2.5888543819998318</v>
      </c>
    </row>
    <row r="77" spans="10:12" x14ac:dyDescent="0.25">
      <c r="J77" s="1">
        <v>75</v>
      </c>
      <c r="K77" s="1">
        <f t="shared" si="19"/>
        <v>-0.98885438199983222</v>
      </c>
      <c r="L77" s="1">
        <f t="shared" si="20"/>
        <v>-3.0433808521444914</v>
      </c>
    </row>
    <row r="78" spans="10:12" x14ac:dyDescent="0.25">
      <c r="J78" s="1">
        <v>76</v>
      </c>
      <c r="K78" s="1">
        <f t="shared" si="19"/>
        <v>-5.8807125835613761E-16</v>
      </c>
      <c r="L78" s="1">
        <f t="shared" si="20"/>
        <v>-3.2</v>
      </c>
    </row>
    <row r="79" spans="10:12" x14ac:dyDescent="0.25">
      <c r="J79" s="1">
        <v>77</v>
      </c>
      <c r="K79" s="1">
        <f t="shared" si="19"/>
        <v>0.98885438199983122</v>
      </c>
      <c r="L79" s="1">
        <f t="shared" si="20"/>
        <v>-3.0433808521444918</v>
      </c>
    </row>
    <row r="80" spans="10:12" x14ac:dyDescent="0.25">
      <c r="J80" s="1">
        <v>78</v>
      </c>
      <c r="K80" s="1">
        <f t="shared" si="19"/>
        <v>1.8809128073359134</v>
      </c>
      <c r="L80" s="1">
        <f t="shared" si="20"/>
        <v>-2.5888543819998322</v>
      </c>
    </row>
    <row r="81" spans="10:12" x14ac:dyDescent="0.25">
      <c r="J81" s="1">
        <v>79</v>
      </c>
      <c r="K81" s="1">
        <f t="shared" si="19"/>
        <v>2.5888543819998318</v>
      </c>
      <c r="L81" s="1">
        <f t="shared" si="20"/>
        <v>-1.8809128073359149</v>
      </c>
    </row>
    <row r="82" spans="10:12" x14ac:dyDescent="0.25">
      <c r="J82" s="1">
        <v>80</v>
      </c>
      <c r="K82" s="1">
        <f t="shared" si="19"/>
        <v>3.0433808521444914</v>
      </c>
      <c r="L82" s="1">
        <f t="shared" si="20"/>
        <v>-0.98885438199983244</v>
      </c>
    </row>
    <row r="83" spans="10:12" x14ac:dyDescent="0.25">
      <c r="J83" s="1">
        <v>81</v>
      </c>
      <c r="K83" s="1">
        <f t="shared" ref="K83:K102" si="21">($I3-O$2*$D$15)*COS($H3)</f>
        <v>2.6</v>
      </c>
      <c r="L83" s="1">
        <f t="shared" ref="L83:L102" si="22">($T3-O$2*$D$15)*SIN($S3)</f>
        <v>0</v>
      </c>
    </row>
    <row r="84" spans="10:12" x14ac:dyDescent="0.25">
      <c r="J84" s="1">
        <v>82</v>
      </c>
      <c r="K84" s="1">
        <f t="shared" si="21"/>
        <v>2.4727469423673991</v>
      </c>
      <c r="L84" s="1">
        <f t="shared" si="22"/>
        <v>0.80344418537486328</v>
      </c>
    </row>
    <row r="85" spans="10:12" x14ac:dyDescent="0.25">
      <c r="J85" s="1">
        <v>83</v>
      </c>
      <c r="K85" s="1">
        <f t="shared" si="21"/>
        <v>2.1034441853748636</v>
      </c>
      <c r="L85" s="1">
        <f t="shared" si="22"/>
        <v>1.5282416559604302</v>
      </c>
    </row>
    <row r="86" spans="10:12" x14ac:dyDescent="0.25">
      <c r="J86" s="1">
        <v>84</v>
      </c>
      <c r="K86" s="1">
        <f t="shared" si="21"/>
        <v>1.5282416559604302</v>
      </c>
      <c r="L86" s="1">
        <f t="shared" si="22"/>
        <v>2.1034441853748636</v>
      </c>
    </row>
    <row r="87" spans="10:12" x14ac:dyDescent="0.25">
      <c r="J87" s="1">
        <v>85</v>
      </c>
      <c r="K87" s="1">
        <f t="shared" si="21"/>
        <v>0.8034441853748634</v>
      </c>
      <c r="L87" s="1">
        <f t="shared" si="22"/>
        <v>2.4727469423673991</v>
      </c>
    </row>
    <row r="88" spans="10:12" x14ac:dyDescent="0.25">
      <c r="J88" s="1">
        <v>86</v>
      </c>
      <c r="K88" s="1">
        <f t="shared" si="21"/>
        <v>1.592692991381206E-16</v>
      </c>
      <c r="L88" s="1">
        <f t="shared" si="22"/>
        <v>2.6</v>
      </c>
    </row>
    <row r="89" spans="10:12" x14ac:dyDescent="0.25">
      <c r="J89" s="1">
        <v>87</v>
      </c>
      <c r="K89" s="1">
        <f t="shared" si="21"/>
        <v>-0.80344418537486306</v>
      </c>
      <c r="L89" s="1">
        <f t="shared" si="22"/>
        <v>2.4727469423673996</v>
      </c>
    </row>
    <row r="90" spans="10:12" x14ac:dyDescent="0.25">
      <c r="J90" s="1">
        <v>88</v>
      </c>
      <c r="K90" s="1">
        <f t="shared" si="21"/>
        <v>-1.5282416559604299</v>
      </c>
      <c r="L90" s="1">
        <f t="shared" si="22"/>
        <v>2.1034441853748636</v>
      </c>
    </row>
    <row r="91" spans="10:12" x14ac:dyDescent="0.25">
      <c r="J91" s="1">
        <v>89</v>
      </c>
      <c r="K91" s="1">
        <f t="shared" si="21"/>
        <v>-2.1034441853748631</v>
      </c>
      <c r="L91" s="1">
        <f t="shared" si="22"/>
        <v>1.5282416559604306</v>
      </c>
    </row>
    <row r="92" spans="10:12" x14ac:dyDescent="0.25">
      <c r="J92" s="1">
        <v>90</v>
      </c>
      <c r="K92" s="1">
        <f t="shared" si="21"/>
        <v>-2.4727469423673991</v>
      </c>
      <c r="L92" s="1">
        <f t="shared" si="22"/>
        <v>0.80344418537486351</v>
      </c>
    </row>
    <row r="93" spans="10:12" x14ac:dyDescent="0.25">
      <c r="J93" s="1">
        <v>91</v>
      </c>
      <c r="K93" s="1">
        <f t="shared" si="21"/>
        <v>-2.6</v>
      </c>
      <c r="L93" s="1">
        <f t="shared" si="22"/>
        <v>3.185385982762412E-16</v>
      </c>
    </row>
    <row r="94" spans="10:12" x14ac:dyDescent="0.25">
      <c r="J94" s="1">
        <v>92</v>
      </c>
      <c r="K94" s="1">
        <f t="shared" si="21"/>
        <v>-2.4727469423673996</v>
      </c>
      <c r="L94" s="1">
        <f t="shared" si="22"/>
        <v>-0.80344418537486295</v>
      </c>
    </row>
    <row r="95" spans="10:12" x14ac:dyDescent="0.25">
      <c r="J95" s="1">
        <v>93</v>
      </c>
      <c r="K95" s="1">
        <f t="shared" si="21"/>
        <v>-2.1034441853748636</v>
      </c>
      <c r="L95" s="1">
        <f t="shared" si="22"/>
        <v>-1.5282416559604299</v>
      </c>
    </row>
    <row r="96" spans="10:12" x14ac:dyDescent="0.25">
      <c r="J96" s="1">
        <v>94</v>
      </c>
      <c r="K96" s="1">
        <f t="shared" si="21"/>
        <v>-1.5282416559604306</v>
      </c>
      <c r="L96" s="1">
        <f t="shared" si="22"/>
        <v>-2.1034441853748631</v>
      </c>
    </row>
    <row r="97" spans="10:12" x14ac:dyDescent="0.25">
      <c r="J97" s="1">
        <v>95</v>
      </c>
      <c r="K97" s="1">
        <f t="shared" si="21"/>
        <v>-0.80344418537486373</v>
      </c>
      <c r="L97" s="1">
        <f t="shared" si="22"/>
        <v>-2.4727469423673991</v>
      </c>
    </row>
    <row r="98" spans="10:12" x14ac:dyDescent="0.25">
      <c r="J98" s="1">
        <v>96</v>
      </c>
      <c r="K98" s="1">
        <f t="shared" si="21"/>
        <v>-4.778078974143618E-16</v>
      </c>
      <c r="L98" s="1">
        <f t="shared" si="22"/>
        <v>-2.6</v>
      </c>
    </row>
    <row r="99" spans="10:12" x14ac:dyDescent="0.25">
      <c r="J99" s="1">
        <v>97</v>
      </c>
      <c r="K99" s="1">
        <f t="shared" si="21"/>
        <v>0.80344418537486284</v>
      </c>
      <c r="L99" s="1">
        <f t="shared" si="22"/>
        <v>-2.4727469423673996</v>
      </c>
    </row>
    <row r="100" spans="10:12" x14ac:dyDescent="0.25">
      <c r="J100" s="1">
        <v>98</v>
      </c>
      <c r="K100" s="1">
        <f t="shared" si="21"/>
        <v>1.5282416559604297</v>
      </c>
      <c r="L100" s="1">
        <f t="shared" si="22"/>
        <v>-2.1034441853748636</v>
      </c>
    </row>
    <row r="101" spans="10:12" x14ac:dyDescent="0.25">
      <c r="J101" s="1">
        <v>99</v>
      </c>
      <c r="K101" s="1">
        <f t="shared" si="21"/>
        <v>2.1034441853748631</v>
      </c>
      <c r="L101" s="1">
        <f t="shared" si="22"/>
        <v>-1.5282416559604308</v>
      </c>
    </row>
    <row r="102" spans="10:12" x14ac:dyDescent="0.25">
      <c r="J102" s="1">
        <v>100</v>
      </c>
      <c r="K102" s="1">
        <f t="shared" si="21"/>
        <v>2.4727469423673991</v>
      </c>
      <c r="L102" s="1">
        <f t="shared" si="22"/>
        <v>-0.80344418537486384</v>
      </c>
    </row>
    <row r="103" spans="10:12" x14ac:dyDescent="0.25">
      <c r="J103" s="1">
        <v>101</v>
      </c>
      <c r="K103" s="1">
        <f t="shared" ref="K103:K122" si="23">($I3-P$2*$D$15)*COS($H3)</f>
        <v>2</v>
      </c>
      <c r="L103" s="1">
        <f t="shared" ref="L103:L122" si="24">($T3-P$2*$D$15)*SIN($S3)</f>
        <v>0</v>
      </c>
    </row>
    <row r="104" spans="10:12" x14ac:dyDescent="0.25">
      <c r="J104" s="1">
        <v>102</v>
      </c>
      <c r="K104" s="1">
        <f t="shared" si="23"/>
        <v>1.9021130325903071</v>
      </c>
      <c r="L104" s="1">
        <f t="shared" si="24"/>
        <v>0.61803398874989479</v>
      </c>
    </row>
    <row r="105" spans="10:12" x14ac:dyDescent="0.25">
      <c r="J105" s="1">
        <v>103</v>
      </c>
      <c r="K105" s="1">
        <f t="shared" si="23"/>
        <v>1.6180339887498949</v>
      </c>
      <c r="L105" s="1">
        <f t="shared" si="24"/>
        <v>1.1755705045849463</v>
      </c>
    </row>
    <row r="106" spans="10:12" x14ac:dyDescent="0.25">
      <c r="J106" s="1">
        <v>104</v>
      </c>
      <c r="K106" s="1">
        <f t="shared" si="23"/>
        <v>1.1755705045849463</v>
      </c>
      <c r="L106" s="1">
        <f t="shared" si="24"/>
        <v>1.6180339887498949</v>
      </c>
    </row>
    <row r="107" spans="10:12" x14ac:dyDescent="0.25">
      <c r="J107" s="1">
        <v>105</v>
      </c>
      <c r="K107" s="1">
        <f t="shared" si="23"/>
        <v>0.6180339887498949</v>
      </c>
      <c r="L107" s="1">
        <f t="shared" si="24"/>
        <v>1.9021130325903071</v>
      </c>
    </row>
    <row r="108" spans="10:12" x14ac:dyDescent="0.25">
      <c r="J108" s="1">
        <v>106</v>
      </c>
      <c r="K108" s="1">
        <f t="shared" si="23"/>
        <v>1.22514845490862E-16</v>
      </c>
      <c r="L108" s="1">
        <f t="shared" si="24"/>
        <v>2</v>
      </c>
    </row>
    <row r="109" spans="10:12" x14ac:dyDescent="0.25">
      <c r="J109" s="1">
        <v>107</v>
      </c>
      <c r="K109" s="1">
        <f t="shared" si="23"/>
        <v>-0.61803398874989468</v>
      </c>
      <c r="L109" s="1">
        <f t="shared" si="24"/>
        <v>1.9021130325903073</v>
      </c>
    </row>
    <row r="110" spans="10:12" x14ac:dyDescent="0.25">
      <c r="J110" s="1">
        <v>108</v>
      </c>
      <c r="K110" s="1">
        <f t="shared" si="23"/>
        <v>-1.1755705045849461</v>
      </c>
      <c r="L110" s="1">
        <f t="shared" si="24"/>
        <v>1.6180339887498949</v>
      </c>
    </row>
    <row r="111" spans="10:12" x14ac:dyDescent="0.25">
      <c r="J111" s="1">
        <v>109</v>
      </c>
      <c r="K111" s="1">
        <f t="shared" si="23"/>
        <v>-1.6180339887498947</v>
      </c>
      <c r="L111" s="1">
        <f t="shared" si="24"/>
        <v>1.1755705045849465</v>
      </c>
    </row>
    <row r="112" spans="10:12" x14ac:dyDescent="0.25">
      <c r="J112" s="1">
        <v>110</v>
      </c>
      <c r="K112" s="1">
        <f t="shared" si="23"/>
        <v>-1.9021130325903071</v>
      </c>
      <c r="L112" s="1">
        <f t="shared" si="24"/>
        <v>0.61803398874989501</v>
      </c>
    </row>
    <row r="113" spans="10:12" x14ac:dyDescent="0.25">
      <c r="J113" s="1">
        <v>111</v>
      </c>
      <c r="K113" s="1">
        <f t="shared" si="23"/>
        <v>-2</v>
      </c>
      <c r="L113" s="1">
        <f t="shared" si="24"/>
        <v>2.45029690981724E-16</v>
      </c>
    </row>
    <row r="114" spans="10:12" x14ac:dyDescent="0.25">
      <c r="J114" s="1">
        <v>112</v>
      </c>
      <c r="K114" s="1">
        <f t="shared" si="23"/>
        <v>-1.9021130325903073</v>
      </c>
      <c r="L114" s="1">
        <f t="shared" si="24"/>
        <v>-0.61803398874989457</v>
      </c>
    </row>
    <row r="115" spans="10:12" x14ac:dyDescent="0.25">
      <c r="J115" s="1">
        <v>113</v>
      </c>
      <c r="K115" s="1">
        <f t="shared" si="23"/>
        <v>-1.6180339887498951</v>
      </c>
      <c r="L115" s="1">
        <f t="shared" si="24"/>
        <v>-1.1755705045849461</v>
      </c>
    </row>
    <row r="116" spans="10:12" x14ac:dyDescent="0.25">
      <c r="J116" s="1">
        <v>114</v>
      </c>
      <c r="K116" s="1">
        <f t="shared" si="23"/>
        <v>-1.1755705045849465</v>
      </c>
      <c r="L116" s="1">
        <f t="shared" si="24"/>
        <v>-1.6180339887498947</v>
      </c>
    </row>
    <row r="117" spans="10:12" x14ac:dyDescent="0.25">
      <c r="J117" s="1">
        <v>115</v>
      </c>
      <c r="K117" s="1">
        <f t="shared" si="23"/>
        <v>-0.61803398874989512</v>
      </c>
      <c r="L117" s="1">
        <f t="shared" si="24"/>
        <v>-1.9021130325903071</v>
      </c>
    </row>
    <row r="118" spans="10:12" x14ac:dyDescent="0.25">
      <c r="J118" s="1">
        <v>116</v>
      </c>
      <c r="K118" s="1">
        <f t="shared" si="23"/>
        <v>-3.67544536472586E-16</v>
      </c>
      <c r="L118" s="1">
        <f t="shared" si="24"/>
        <v>-2</v>
      </c>
    </row>
    <row r="119" spans="10:12" x14ac:dyDescent="0.25">
      <c r="J119" s="1">
        <v>117</v>
      </c>
      <c r="K119" s="1">
        <f t="shared" si="23"/>
        <v>0.61803398874989446</v>
      </c>
      <c r="L119" s="1">
        <f t="shared" si="24"/>
        <v>-1.9021130325903073</v>
      </c>
    </row>
    <row r="120" spans="10:12" x14ac:dyDescent="0.25">
      <c r="J120" s="1">
        <v>118</v>
      </c>
      <c r="K120" s="1">
        <f t="shared" si="23"/>
        <v>1.1755705045849458</v>
      </c>
      <c r="L120" s="1">
        <f t="shared" si="24"/>
        <v>-1.6180339887498951</v>
      </c>
    </row>
    <row r="121" spans="10:12" x14ac:dyDescent="0.25">
      <c r="J121" s="1">
        <v>119</v>
      </c>
      <c r="K121" s="1">
        <f t="shared" si="23"/>
        <v>1.6180339887498947</v>
      </c>
      <c r="L121" s="1">
        <f t="shared" si="24"/>
        <v>-1.1755705045849467</v>
      </c>
    </row>
    <row r="122" spans="10:12" x14ac:dyDescent="0.25">
      <c r="J122" s="1">
        <v>120</v>
      </c>
      <c r="K122" s="1">
        <f t="shared" si="23"/>
        <v>1.9021130325903071</v>
      </c>
      <c r="L122" s="1">
        <f t="shared" si="24"/>
        <v>-0.61803398874989524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Smetana</dc:creator>
  <cp:lastModifiedBy>Mason Smetana</cp:lastModifiedBy>
  <dcterms:created xsi:type="dcterms:W3CDTF">2021-12-03T23:15:27Z</dcterms:created>
  <dcterms:modified xsi:type="dcterms:W3CDTF">2021-12-05T20:59:50Z</dcterms:modified>
</cp:coreProperties>
</file>