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mrs196_pitt_edu/Documents/7_SupSenior Fall/CEE 2333/Matlab/CEE2333HW6b/CEE2333TermProject/"/>
    </mc:Choice>
  </mc:AlternateContent>
  <xr:revisionPtr revIDLastSave="42" documentId="8_{6855B44E-A6C3-47A7-84C0-BBC74D02DF59}" xr6:coauthVersionLast="47" xr6:coauthVersionMax="47" xr10:uidLastSave="{C48D94AA-0BE2-42B9-B34F-0A403DE4C086}"/>
  <bookViews>
    <workbookView xWindow="5940" yWindow="3840" windowWidth="21600" windowHeight="11295" xr2:uid="{5E9F0EF5-0C21-4768-9B7E-F9FB9B3FD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D17" i="1"/>
  <c r="D18" i="1" s="1"/>
  <c r="D14" i="1"/>
  <c r="D15" i="1" s="1"/>
  <c r="L8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D12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L43" i="1" l="1"/>
  <c r="S4" i="1"/>
  <c r="S5" i="1" s="1"/>
  <c r="S6" i="1" s="1"/>
  <c r="L3" i="1"/>
  <c r="D20" i="1" s="1"/>
  <c r="D24" i="1" s="1"/>
  <c r="L63" i="1"/>
  <c r="L23" i="1"/>
  <c r="D21" i="1" s="1"/>
  <c r="L103" i="1"/>
  <c r="K23" i="1"/>
  <c r="C21" i="1" s="1"/>
  <c r="K43" i="1"/>
  <c r="K103" i="1"/>
  <c r="K83" i="1"/>
  <c r="K63" i="1"/>
  <c r="K3" i="1"/>
  <c r="C20" i="1" s="1"/>
  <c r="C24" i="1" s="1"/>
  <c r="I4" i="1"/>
  <c r="T4" i="1" l="1"/>
  <c r="L44" i="1" s="1"/>
  <c r="S7" i="1"/>
  <c r="K24" i="1"/>
  <c r="C23" i="1" s="1"/>
  <c r="K44" i="1"/>
  <c r="K64" i="1"/>
  <c r="K84" i="1"/>
  <c r="K104" i="1"/>
  <c r="I5" i="1"/>
  <c r="K4" i="1"/>
  <c r="C22" i="1" s="1"/>
  <c r="T5" i="1" l="1"/>
  <c r="L64" i="1"/>
  <c r="L24" i="1"/>
  <c r="D23" i="1" s="1"/>
  <c r="L4" i="1"/>
  <c r="D22" i="1" s="1"/>
  <c r="L104" i="1"/>
  <c r="L84" i="1"/>
  <c r="L5" i="1"/>
  <c r="L25" i="1"/>
  <c r="L45" i="1"/>
  <c r="L65" i="1"/>
  <c r="L85" i="1"/>
  <c r="L105" i="1"/>
  <c r="S8" i="1"/>
  <c r="T6" i="1"/>
  <c r="K25" i="1"/>
  <c r="K45" i="1"/>
  <c r="K65" i="1"/>
  <c r="K85" i="1"/>
  <c r="K105" i="1"/>
  <c r="I6" i="1"/>
  <c r="K5" i="1"/>
  <c r="T7" i="1" l="1"/>
  <c r="L6" i="1"/>
  <c r="L26" i="1"/>
  <c r="L46" i="1"/>
  <c r="L106" i="1"/>
  <c r="L66" i="1"/>
  <c r="L86" i="1"/>
  <c r="S9" i="1"/>
  <c r="K26" i="1"/>
  <c r="K66" i="1"/>
  <c r="K106" i="1"/>
  <c r="K86" i="1"/>
  <c r="K46" i="1"/>
  <c r="I7" i="1"/>
  <c r="K6" i="1"/>
  <c r="L87" i="1" l="1"/>
  <c r="L107" i="1"/>
  <c r="L47" i="1"/>
  <c r="L7" i="1"/>
  <c r="L27" i="1"/>
  <c r="L67" i="1"/>
  <c r="T8" i="1"/>
  <c r="T9" i="1" s="1"/>
  <c r="S10" i="1"/>
  <c r="K47" i="1"/>
  <c r="K67" i="1"/>
  <c r="K27" i="1"/>
  <c r="K87" i="1"/>
  <c r="K107" i="1"/>
  <c r="I8" i="1"/>
  <c r="K7" i="1"/>
  <c r="L8" i="1" l="1"/>
  <c r="L28" i="1"/>
  <c r="L48" i="1"/>
  <c r="L68" i="1"/>
  <c r="L88" i="1"/>
  <c r="L108" i="1"/>
  <c r="L49" i="1"/>
  <c r="L89" i="1"/>
  <c r="L9" i="1"/>
  <c r="L109" i="1"/>
  <c r="L29" i="1"/>
  <c r="L69" i="1"/>
  <c r="S11" i="1"/>
  <c r="T10" i="1"/>
  <c r="K28" i="1"/>
  <c r="K48" i="1"/>
  <c r="K68" i="1"/>
  <c r="K88" i="1"/>
  <c r="K108" i="1"/>
  <c r="I9" i="1"/>
  <c r="K8" i="1"/>
  <c r="L50" i="1" l="1"/>
  <c r="L70" i="1"/>
  <c r="L90" i="1"/>
  <c r="L110" i="1"/>
  <c r="L10" i="1"/>
  <c r="L30" i="1"/>
  <c r="S12" i="1"/>
  <c r="T11" i="1"/>
  <c r="K49" i="1"/>
  <c r="K89" i="1"/>
  <c r="K109" i="1"/>
  <c r="K29" i="1"/>
  <c r="K69" i="1"/>
  <c r="I10" i="1"/>
  <c r="K9" i="1"/>
  <c r="L11" i="1" l="1"/>
  <c r="L31" i="1"/>
  <c r="L51" i="1"/>
  <c r="L71" i="1"/>
  <c r="L91" i="1"/>
  <c r="L111" i="1"/>
  <c r="T12" i="1"/>
  <c r="S13" i="1"/>
  <c r="K70" i="1"/>
  <c r="K90" i="1"/>
  <c r="K110" i="1"/>
  <c r="K30" i="1"/>
  <c r="K50" i="1"/>
  <c r="I11" i="1"/>
  <c r="K10" i="1"/>
  <c r="L12" i="1" l="1"/>
  <c r="L72" i="1"/>
  <c r="L112" i="1"/>
  <c r="L92" i="1"/>
  <c r="L32" i="1"/>
  <c r="L52" i="1"/>
  <c r="S14" i="1"/>
  <c r="T13" i="1"/>
  <c r="K31" i="1"/>
  <c r="K51" i="1"/>
  <c r="K71" i="1"/>
  <c r="K91" i="1"/>
  <c r="K111" i="1"/>
  <c r="I12" i="1"/>
  <c r="K11" i="1"/>
  <c r="L13" i="1" l="1"/>
  <c r="L33" i="1"/>
  <c r="L53" i="1"/>
  <c r="L73" i="1"/>
  <c r="L93" i="1"/>
  <c r="L113" i="1"/>
  <c r="S15" i="1"/>
  <c r="T14" i="1"/>
  <c r="K32" i="1"/>
  <c r="K52" i="1"/>
  <c r="K72" i="1"/>
  <c r="K112" i="1"/>
  <c r="K92" i="1"/>
  <c r="I13" i="1"/>
  <c r="K12" i="1"/>
  <c r="L114" i="1" l="1"/>
  <c r="L14" i="1"/>
  <c r="L94" i="1"/>
  <c r="L34" i="1"/>
  <c r="L54" i="1"/>
  <c r="L74" i="1"/>
  <c r="T15" i="1"/>
  <c r="S16" i="1"/>
  <c r="K93" i="1"/>
  <c r="K113" i="1"/>
  <c r="K33" i="1"/>
  <c r="K53" i="1"/>
  <c r="K73" i="1"/>
  <c r="I14" i="1"/>
  <c r="K13" i="1"/>
  <c r="L95" i="1" l="1"/>
  <c r="L115" i="1"/>
  <c r="L75" i="1"/>
  <c r="L35" i="1"/>
  <c r="L15" i="1"/>
  <c r="L55" i="1"/>
  <c r="T16" i="1"/>
  <c r="S17" i="1"/>
  <c r="K34" i="1"/>
  <c r="K54" i="1"/>
  <c r="K74" i="1"/>
  <c r="K94" i="1"/>
  <c r="K114" i="1"/>
  <c r="I15" i="1"/>
  <c r="K14" i="1"/>
  <c r="L16" i="1" l="1"/>
  <c r="L36" i="1"/>
  <c r="L56" i="1"/>
  <c r="L76" i="1"/>
  <c r="L96" i="1"/>
  <c r="L116" i="1"/>
  <c r="T17" i="1"/>
  <c r="S18" i="1"/>
  <c r="K35" i="1"/>
  <c r="K55" i="1"/>
  <c r="K95" i="1"/>
  <c r="K75" i="1"/>
  <c r="K115" i="1"/>
  <c r="I16" i="1"/>
  <c r="K15" i="1"/>
  <c r="L77" i="1" l="1"/>
  <c r="L57" i="1"/>
  <c r="L117" i="1"/>
  <c r="L17" i="1"/>
  <c r="L37" i="1"/>
  <c r="L97" i="1"/>
  <c r="T18" i="1"/>
  <c r="S19" i="1"/>
  <c r="K116" i="1"/>
  <c r="K36" i="1"/>
  <c r="K76" i="1"/>
  <c r="K56" i="1"/>
  <c r="K96" i="1"/>
  <c r="I17" i="1"/>
  <c r="K16" i="1"/>
  <c r="L58" i="1" l="1"/>
  <c r="L78" i="1"/>
  <c r="L98" i="1"/>
  <c r="L118" i="1"/>
  <c r="L18" i="1"/>
  <c r="L38" i="1"/>
  <c r="S20" i="1"/>
  <c r="T19" i="1"/>
  <c r="K37" i="1"/>
  <c r="K57" i="1"/>
  <c r="K77" i="1"/>
  <c r="K97" i="1"/>
  <c r="K117" i="1"/>
  <c r="I18" i="1"/>
  <c r="K17" i="1"/>
  <c r="L19" i="1" l="1"/>
  <c r="L39" i="1"/>
  <c r="L59" i="1"/>
  <c r="L79" i="1"/>
  <c r="L99" i="1"/>
  <c r="L119" i="1"/>
  <c r="S21" i="1"/>
  <c r="T20" i="1"/>
  <c r="K38" i="1"/>
  <c r="K58" i="1"/>
  <c r="K78" i="1"/>
  <c r="K118" i="1"/>
  <c r="K98" i="1"/>
  <c r="I19" i="1"/>
  <c r="K18" i="1"/>
  <c r="L120" i="1" l="1"/>
  <c r="L60" i="1"/>
  <c r="L80" i="1"/>
  <c r="L40" i="1"/>
  <c r="L20" i="1"/>
  <c r="L100" i="1"/>
  <c r="S22" i="1"/>
  <c r="T22" i="1" s="1"/>
  <c r="L62" i="1" s="1"/>
  <c r="T21" i="1"/>
  <c r="K59" i="1"/>
  <c r="K79" i="1"/>
  <c r="K119" i="1"/>
  <c r="K39" i="1"/>
  <c r="K99" i="1"/>
  <c r="I20" i="1"/>
  <c r="K19" i="1"/>
  <c r="L122" i="1" l="1"/>
  <c r="L22" i="1"/>
  <c r="L42" i="1"/>
  <c r="L82" i="1"/>
  <c r="L102" i="1"/>
  <c r="L21" i="1"/>
  <c r="L41" i="1"/>
  <c r="L61" i="1"/>
  <c r="L81" i="1"/>
  <c r="L101" i="1"/>
  <c r="L121" i="1"/>
  <c r="K40" i="1"/>
  <c r="K60" i="1"/>
  <c r="K80" i="1"/>
  <c r="K100" i="1"/>
  <c r="K120" i="1"/>
  <c r="I21" i="1"/>
  <c r="K20" i="1"/>
  <c r="K41" i="1" l="1"/>
  <c r="K61" i="1"/>
  <c r="K81" i="1"/>
  <c r="K101" i="1"/>
  <c r="K121" i="1"/>
  <c r="I22" i="1"/>
  <c r="K21" i="1"/>
  <c r="K62" i="1" l="1"/>
  <c r="K42" i="1"/>
  <c r="K122" i="1"/>
  <c r="K82" i="1"/>
  <c r="K102" i="1"/>
  <c r="K22" i="1"/>
</calcChain>
</file>

<file path=xl/sharedStrings.xml><?xml version="1.0" encoding="utf-8"?>
<sst xmlns="http://schemas.openxmlformats.org/spreadsheetml/2006/main" count="39" uniqueCount="23">
  <si>
    <t>Inputs</t>
  </si>
  <si>
    <t>OD</t>
  </si>
  <si>
    <t>ID</t>
  </si>
  <si>
    <t>=</t>
  </si>
  <si>
    <t>Radial</t>
  </si>
  <si>
    <t>Tang</t>
  </si>
  <si>
    <t>No El</t>
  </si>
  <si>
    <t>(row)</t>
  </si>
  <si>
    <t>(col)</t>
  </si>
  <si>
    <t>deg/col</t>
  </si>
  <si>
    <t>rad</t>
  </si>
  <si>
    <t>ang load</t>
  </si>
  <si>
    <t>theta</t>
  </si>
  <si>
    <t>OD-ID</t>
  </si>
  <si>
    <t>No points per radial line</t>
  </si>
  <si>
    <t>pt6</t>
  </si>
  <si>
    <t>r</t>
  </si>
  <si>
    <t>row_sp</t>
  </si>
  <si>
    <t>pt5</t>
  </si>
  <si>
    <t>pt4</t>
  </si>
  <si>
    <t>pt3</t>
  </si>
  <si>
    <t>pt2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</si>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</sst>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CC4EE30-B424-4C1B-A849-C873D447C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EE9562-3331-4C7A-8FB1-76AF2A49B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2E81DC-D3BA-44A1-8597-8DC3D1A30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AD6F3D-EF16-414C-B23C-6909924CF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4E75AB-C229-4CF2-B491-605990635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693AA7-D2F3-439D-8519-9F468D09E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4D6A08-B84B-4753-9703-A6FEB5100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BF51FA-AC70-458D-BFED-67C11B3AB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3096F0-9B9A-47DF-A56E-63C842856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311DDBF-5B2D-489C-BD89-D037EE432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E437F30-1ABF-4ABA-9BA2-F01146AE6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65CF13-0829-4995-BA28-4A056CF50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B9B8DC5-4848-4043-9F11-23F578BED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394C349-5D70-4837-AAF9-36B33201F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ABD33C5-F298-4622-A01C-29F21F4DCD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45D3FB3-6501-4103-AE75-D2372BCA6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9204EC9-8BDD-4C13-A085-E265A0258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036511C-485B-48D4-A27D-60F7F48F4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3689C60-12F0-4DC3-9208-1FE4F54D6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BCA72B0-D2CA-4466-82C5-587BDFA5B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Sheet1!$K$3:$K$22</c:f>
              <c:numCache>
                <c:formatCode>General</c:formatCode>
                <c:ptCount val="20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  <c:pt idx="6">
                  <c:v>-1.5450849718747368</c:v>
                </c:pt>
                <c:pt idx="7">
                  <c:v>-2.938926261462365</c:v>
                </c:pt>
                <c:pt idx="8">
                  <c:v>-4.0450849718747364</c:v>
                </c:pt>
                <c:pt idx="9">
                  <c:v>-4.7552825814757673</c:v>
                </c:pt>
                <c:pt idx="10">
                  <c:v>-5</c:v>
                </c:pt>
                <c:pt idx="11">
                  <c:v>-4.7552825814757682</c:v>
                </c:pt>
                <c:pt idx="12">
                  <c:v>-4.0450849718747381</c:v>
                </c:pt>
                <c:pt idx="13">
                  <c:v>-2.9389262614623664</c:v>
                </c:pt>
                <c:pt idx="14">
                  <c:v>-1.5450849718747377</c:v>
                </c:pt>
                <c:pt idx="15">
                  <c:v>-9.1886134118146501E-16</c:v>
                </c:pt>
                <c:pt idx="16">
                  <c:v>1.5450849718747361</c:v>
                </c:pt>
                <c:pt idx="17">
                  <c:v>2.9389262614623646</c:v>
                </c:pt>
                <c:pt idx="18">
                  <c:v>4.0450849718747364</c:v>
                </c:pt>
                <c:pt idx="19">
                  <c:v>4.7552825814757673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  <c:pt idx="6">
                  <c:v>4.7552825814757682</c:v>
                </c:pt>
                <c:pt idx="7">
                  <c:v>4.0450849718747373</c:v>
                </c:pt>
                <c:pt idx="8">
                  <c:v>2.9389262614623664</c:v>
                </c:pt>
                <c:pt idx="9">
                  <c:v>1.5450849718747375</c:v>
                </c:pt>
                <c:pt idx="10">
                  <c:v>6.1257422745431001E-16</c:v>
                </c:pt>
                <c:pt idx="11">
                  <c:v>-1.5450849718747364</c:v>
                </c:pt>
                <c:pt idx="12">
                  <c:v>-2.938926261462365</c:v>
                </c:pt>
                <c:pt idx="13">
                  <c:v>-4.0450849718747364</c:v>
                </c:pt>
                <c:pt idx="14">
                  <c:v>-4.7552825814757673</c:v>
                </c:pt>
                <c:pt idx="15">
                  <c:v>-5</c:v>
                </c:pt>
                <c:pt idx="16">
                  <c:v>-4.7552825814757682</c:v>
                </c:pt>
                <c:pt idx="17">
                  <c:v>-4.0450849718747381</c:v>
                </c:pt>
                <c:pt idx="18">
                  <c:v>-2.9389262614623668</c:v>
                </c:pt>
                <c:pt idx="19">
                  <c:v>-1.5450849718747381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09-4D2B-953D-345269A734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8104E8-F2BE-42E9-A065-CBC4EAA3C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428182-C909-4B94-958C-6D0E97644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89CC41-FDA8-4A89-93E6-CEFCED5CA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7D42A3-B6FC-40CA-B5D3-FD17A4996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2F2181-6B4A-4977-A30D-9E4884EA4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A0BD47-8BE5-4A6B-AD04-54A605883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A8A56C-1715-4252-9AC9-499CBAE7A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A970CA5-4639-4847-B4D5-5E93F2BD0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28DDE4-9207-4E87-9730-BBFED37FA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CF57E0-C4D0-4338-BB49-302D276C2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191502-8E5D-46F0-9704-C36B0F72D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F67C476-1359-4D31-95F1-D34291118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F073EC5-FA56-4E2C-9C9B-CD1E19F12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747770F-3BC3-494C-AD0B-A7FF6D731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7FC442-6D40-412D-8B64-F4530BA5C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33990A2-50F6-4ECF-9371-25FEC5A34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4E71FFA-9429-40B3-A9E9-3EBB89A2A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5CF0C4C-1405-43F9-AD4D-A02947237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06203EC-ECFD-4AE7-A67A-574B1674D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6DA060E-E08C-428A-831B-CED5B6E3E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Sheet1!$K$23:$K$42</c:f>
              <c:numCache>
                <c:formatCode>General</c:formatCode>
                <c:ptCount val="20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  <c:pt idx="6">
                  <c:v>-1.3596747752497684</c:v>
                </c:pt>
                <c:pt idx="7">
                  <c:v>-2.5862551100868814</c:v>
                </c:pt>
                <c:pt idx="8">
                  <c:v>-3.5596747752497686</c:v>
                </c:pt>
                <c:pt idx="9">
                  <c:v>-4.1846486716986755</c:v>
                </c:pt>
                <c:pt idx="10">
                  <c:v>-4.4000000000000004</c:v>
                </c:pt>
                <c:pt idx="11">
                  <c:v>-4.1846486716986764</c:v>
                </c:pt>
                <c:pt idx="12">
                  <c:v>-3.5596747752497695</c:v>
                </c:pt>
                <c:pt idx="13">
                  <c:v>-2.5862551100868827</c:v>
                </c:pt>
                <c:pt idx="14">
                  <c:v>-1.3596747752497693</c:v>
                </c:pt>
                <c:pt idx="15">
                  <c:v>-8.0859798023968931E-16</c:v>
                </c:pt>
                <c:pt idx="16">
                  <c:v>1.359674775249768</c:v>
                </c:pt>
                <c:pt idx="17">
                  <c:v>2.5862551100868809</c:v>
                </c:pt>
                <c:pt idx="18">
                  <c:v>3.5596747752497686</c:v>
                </c:pt>
                <c:pt idx="19">
                  <c:v>4.1846486716986755</c:v>
                </c:pt>
              </c:numCache>
            </c:numRef>
          </c:xVal>
          <c:yVal>
            <c:numRef>
              <c:f>Sheet1!$L$23:$L$42</c:f>
              <c:numCache>
                <c:formatCode>General</c:formatCode>
                <c:ptCount val="20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  <c:pt idx="6">
                  <c:v>4.1846486716986764</c:v>
                </c:pt>
                <c:pt idx="7">
                  <c:v>3.5596747752497691</c:v>
                </c:pt>
                <c:pt idx="8">
                  <c:v>2.5862551100868827</c:v>
                </c:pt>
                <c:pt idx="9">
                  <c:v>1.3596747752497691</c:v>
                </c:pt>
                <c:pt idx="10">
                  <c:v>5.390653201597928E-16</c:v>
                </c:pt>
                <c:pt idx="11">
                  <c:v>-1.3596747752497682</c:v>
                </c:pt>
                <c:pt idx="12">
                  <c:v>-2.5862551100868814</c:v>
                </c:pt>
                <c:pt idx="13">
                  <c:v>-3.5596747752497686</c:v>
                </c:pt>
                <c:pt idx="14">
                  <c:v>-4.1846486716986755</c:v>
                </c:pt>
                <c:pt idx="15">
                  <c:v>-4.4000000000000004</c:v>
                </c:pt>
                <c:pt idx="16">
                  <c:v>-4.1846486716986764</c:v>
                </c:pt>
                <c:pt idx="17">
                  <c:v>-3.5596747752497695</c:v>
                </c:pt>
                <c:pt idx="18">
                  <c:v>-2.5862551100868831</c:v>
                </c:pt>
                <c:pt idx="19">
                  <c:v>-1.3596747752497695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Sheet1!$J$23:$J$42</c15:f>
                <c15:dlblRangeCache>
                  <c:ptCount val="20"/>
                  <c:pt idx="0">
                    <c:v>13</c:v>
                  </c:pt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17</c:v>
                  </c:pt>
                  <c:pt idx="5">
                    <c:v>18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009-4D2B-953D-345269A734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DE324F-E879-4A11-870D-D1E274C67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33-4EF3-ABDA-2874953687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A726F1-2D97-4E24-A019-75D3B2E38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33-4EF3-ABDA-2874953687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72E453-486D-40BF-BF6F-9A274F73B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33-4EF3-ABDA-2874953687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30DB5A-14D4-4D91-9815-35D0128C2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33-4EF3-ABDA-2874953687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644732-65B9-4A54-B57F-57DD53201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33-4EF3-ABDA-2874953687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6EDD45-3D00-4FB5-B7D4-5D77869CC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33-4EF3-ABDA-2874953687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C202BA-9B89-4B9C-87A7-5CDD415E4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33-4EF3-ABDA-2874953687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3B1865-3680-4278-A804-15D1E5A71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33-4EF3-ABDA-2874953687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A68F9A-688C-46ED-AF54-792D520E1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33-4EF3-ABDA-2874953687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9E4A20-5763-4E1C-B505-066CE5A41E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33-4EF3-ABDA-2874953687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560AF6-0921-47EB-989D-4506C1870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33-4EF3-ABDA-2874953687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BF3B83-B800-46EF-9EC4-B8F84B424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33-4EF3-ABDA-2874953687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98D33F3-F9E7-4E0A-A50C-308EEAB3D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33-4EF3-ABDA-2874953687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28C0D45-9942-4541-BD4F-A1DCAB557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33-4EF3-ABDA-2874953687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83CED1D-0DA9-4168-8823-3639A64D4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33-4EF3-ABDA-2874953687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B494362-8EBD-4690-BC78-42A2C72D1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33-4EF3-ABDA-2874953687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E8205CC-3DA1-4635-873B-B3227899D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33-4EF3-ABDA-2874953687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48126FF-1096-4AA2-8838-8CF693359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33-4EF3-ABDA-2874953687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F7459A-607F-415C-8366-C05D7A35C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E33-4EF3-ABDA-28749536876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3C13F7E-393B-4ECC-860F-978A56954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E33-4EF3-ABDA-287495368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Sheet1!$K$43:$K$62</c:f>
              <c:numCache>
                <c:formatCode>General</c:formatCode>
                <c:ptCount val="20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  <c:pt idx="6">
                  <c:v>-1.1742645786247998</c:v>
                </c:pt>
                <c:pt idx="7">
                  <c:v>-2.2335839587113973</c:v>
                </c:pt>
                <c:pt idx="8">
                  <c:v>-3.0742645786248</c:v>
                </c:pt>
                <c:pt idx="9">
                  <c:v>-3.6140147619215832</c:v>
                </c:pt>
                <c:pt idx="10">
                  <c:v>-3.8</c:v>
                </c:pt>
                <c:pt idx="11">
                  <c:v>-3.6140147619215837</c:v>
                </c:pt>
                <c:pt idx="12">
                  <c:v>-3.0742645786248004</c:v>
                </c:pt>
                <c:pt idx="13">
                  <c:v>-2.2335839587113981</c:v>
                </c:pt>
                <c:pt idx="14">
                  <c:v>-1.1742645786248007</c:v>
                </c:pt>
                <c:pt idx="15">
                  <c:v>-6.9833461929791341E-16</c:v>
                </c:pt>
                <c:pt idx="16">
                  <c:v>1.1742645786247994</c:v>
                </c:pt>
                <c:pt idx="17">
                  <c:v>2.2335839587113968</c:v>
                </c:pt>
                <c:pt idx="18">
                  <c:v>3.0742645786248</c:v>
                </c:pt>
                <c:pt idx="19">
                  <c:v>3.6140147619215832</c:v>
                </c:pt>
              </c:numCache>
            </c:numRef>
          </c:xVal>
          <c:yVal>
            <c:numRef>
              <c:f>Sheet1!$L$43:$L$62</c:f>
              <c:numCache>
                <c:formatCode>General</c:formatCode>
                <c:ptCount val="20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  <c:pt idx="6">
                  <c:v>3.6140147619215837</c:v>
                </c:pt>
                <c:pt idx="7">
                  <c:v>3.0742645786248</c:v>
                </c:pt>
                <c:pt idx="8">
                  <c:v>2.2335839587113981</c:v>
                </c:pt>
                <c:pt idx="9">
                  <c:v>1.1742645786248005</c:v>
                </c:pt>
                <c:pt idx="10">
                  <c:v>4.655564128652756E-16</c:v>
                </c:pt>
                <c:pt idx="11">
                  <c:v>-1.1742645786247996</c:v>
                </c:pt>
                <c:pt idx="12">
                  <c:v>-2.2335839587113973</c:v>
                </c:pt>
                <c:pt idx="13">
                  <c:v>-3.0742645786248</c:v>
                </c:pt>
                <c:pt idx="14">
                  <c:v>-3.6140147619215832</c:v>
                </c:pt>
                <c:pt idx="15">
                  <c:v>-3.8</c:v>
                </c:pt>
                <c:pt idx="16">
                  <c:v>-3.6140147619215837</c:v>
                </c:pt>
                <c:pt idx="17">
                  <c:v>-3.0742645786248004</c:v>
                </c:pt>
                <c:pt idx="18">
                  <c:v>-2.2335839587113986</c:v>
                </c:pt>
                <c:pt idx="19">
                  <c:v>-1.1742645786248009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Sheet1!$J$43:$J$62</c15:f>
                <c15:dlblRangeCache>
                  <c:ptCount val="20"/>
                  <c:pt idx="0">
                    <c:v>19</c:v>
                  </c:pt>
                  <c:pt idx="1">
                    <c:v>20</c:v>
                  </c:pt>
                  <c:pt idx="2">
                    <c:v>21</c:v>
                  </c:pt>
                  <c:pt idx="3">
                    <c:v>22</c:v>
                  </c:pt>
                  <c:pt idx="4">
                    <c:v>23</c:v>
                  </c:pt>
                  <c:pt idx="5">
                    <c:v>24</c:v>
                  </c:pt>
                  <c:pt idx="6">
                    <c:v>47</c:v>
                  </c:pt>
                  <c:pt idx="7">
                    <c:v>48</c:v>
                  </c:pt>
                  <c:pt idx="8">
                    <c:v>49</c:v>
                  </c:pt>
                  <c:pt idx="9">
                    <c:v>50</c:v>
                  </c:pt>
                  <c:pt idx="10">
                    <c:v>51</c:v>
                  </c:pt>
                  <c:pt idx="11">
                    <c:v>52</c:v>
                  </c:pt>
                  <c:pt idx="12">
                    <c:v>53</c:v>
                  </c:pt>
                  <c:pt idx="13">
                    <c:v>54</c:v>
                  </c:pt>
                  <c:pt idx="14">
                    <c:v>55</c:v>
                  </c:pt>
                  <c:pt idx="15">
                    <c:v>56</c:v>
                  </c:pt>
                  <c:pt idx="16">
                    <c:v>57</c:v>
                  </c:pt>
                  <c:pt idx="17">
                    <c:v>58</c:v>
                  </c:pt>
                  <c:pt idx="18">
                    <c:v>59</c:v>
                  </c:pt>
                  <c:pt idx="1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009-4D2B-953D-345269A734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Sheet1!$K$63:$K$82</c:f>
              <c:numCache>
                <c:formatCode>General</c:formatCode>
                <c:ptCount val="20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  <c:pt idx="6">
                  <c:v>-0.98885438199983156</c:v>
                </c:pt>
                <c:pt idx="7">
                  <c:v>-1.8809128073359138</c:v>
                </c:pt>
                <c:pt idx="8">
                  <c:v>-2.5888543819998318</c:v>
                </c:pt>
                <c:pt idx="9">
                  <c:v>-3.0433808521444914</c:v>
                </c:pt>
                <c:pt idx="10">
                  <c:v>-3.2</c:v>
                </c:pt>
                <c:pt idx="11">
                  <c:v>-3.0433808521444918</c:v>
                </c:pt>
                <c:pt idx="12">
                  <c:v>-2.5888543819998322</c:v>
                </c:pt>
                <c:pt idx="13">
                  <c:v>-1.8809128073359145</c:v>
                </c:pt>
                <c:pt idx="14">
                  <c:v>-0.98885438199983222</c:v>
                </c:pt>
                <c:pt idx="15">
                  <c:v>-5.8807125835613761E-16</c:v>
                </c:pt>
                <c:pt idx="16">
                  <c:v>0.98885438199983122</c:v>
                </c:pt>
                <c:pt idx="17">
                  <c:v>1.8809128073359134</c:v>
                </c:pt>
                <c:pt idx="18">
                  <c:v>2.5888543819998318</c:v>
                </c:pt>
                <c:pt idx="19">
                  <c:v>3.0433808521444914</c:v>
                </c:pt>
              </c:numCache>
            </c:numRef>
          </c:xVal>
          <c:yVal>
            <c:numRef>
              <c:f>Sheet1!$L$63:$L$82</c:f>
              <c:numCache>
                <c:formatCode>General</c:formatCode>
                <c:ptCount val="20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  <c:pt idx="6">
                  <c:v>3.0433808521444918</c:v>
                </c:pt>
                <c:pt idx="7">
                  <c:v>2.5888543819998322</c:v>
                </c:pt>
                <c:pt idx="8">
                  <c:v>1.8809128073359145</c:v>
                </c:pt>
                <c:pt idx="9">
                  <c:v>0.98885438199983211</c:v>
                </c:pt>
                <c:pt idx="10">
                  <c:v>3.920475055707584E-16</c:v>
                </c:pt>
                <c:pt idx="11">
                  <c:v>-0.98885438199983133</c:v>
                </c:pt>
                <c:pt idx="12">
                  <c:v>-1.8809128073359138</c:v>
                </c:pt>
                <c:pt idx="13">
                  <c:v>-2.5888543819998318</c:v>
                </c:pt>
                <c:pt idx="14">
                  <c:v>-3.0433808521444914</c:v>
                </c:pt>
                <c:pt idx="15">
                  <c:v>-3.2</c:v>
                </c:pt>
                <c:pt idx="16">
                  <c:v>-3.0433808521444918</c:v>
                </c:pt>
                <c:pt idx="17">
                  <c:v>-2.5888543819998322</c:v>
                </c:pt>
                <c:pt idx="18">
                  <c:v>-1.8809128073359149</c:v>
                </c:pt>
                <c:pt idx="19">
                  <c:v>-0.98885438199983244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9-4D2B-953D-345269A734C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Sheet1!$K$83:$K$102</c:f>
              <c:numCache>
                <c:formatCode>General</c:formatCode>
                <c:ptCount val="20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  <c:pt idx="6">
                  <c:v>-0.80344418537486306</c:v>
                </c:pt>
                <c:pt idx="7">
                  <c:v>-1.5282416559604299</c:v>
                </c:pt>
                <c:pt idx="8">
                  <c:v>-2.1034441853748631</c:v>
                </c:pt>
                <c:pt idx="9">
                  <c:v>-2.4727469423673991</c:v>
                </c:pt>
                <c:pt idx="10">
                  <c:v>-2.6</c:v>
                </c:pt>
                <c:pt idx="11">
                  <c:v>-2.4727469423673996</c:v>
                </c:pt>
                <c:pt idx="12">
                  <c:v>-2.1034441853748636</c:v>
                </c:pt>
                <c:pt idx="13">
                  <c:v>-1.5282416559604306</c:v>
                </c:pt>
                <c:pt idx="14">
                  <c:v>-0.80344418537486373</c:v>
                </c:pt>
                <c:pt idx="15">
                  <c:v>-4.778078974143618E-16</c:v>
                </c:pt>
                <c:pt idx="16">
                  <c:v>0.80344418537486284</c:v>
                </c:pt>
                <c:pt idx="17">
                  <c:v>1.5282416559604297</c:v>
                </c:pt>
                <c:pt idx="18">
                  <c:v>2.1034441853748631</c:v>
                </c:pt>
                <c:pt idx="19">
                  <c:v>2.4727469423673991</c:v>
                </c:pt>
              </c:numCache>
            </c:numRef>
          </c:xVal>
          <c:yVal>
            <c:numRef>
              <c:f>Sheet1!$L$83:$L$102</c:f>
              <c:numCache>
                <c:formatCode>General</c:formatCode>
                <c:ptCount val="20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  <c:pt idx="6">
                  <c:v>2.4727469423673996</c:v>
                </c:pt>
                <c:pt idx="7">
                  <c:v>2.1034441853748636</c:v>
                </c:pt>
                <c:pt idx="8">
                  <c:v>1.5282416559604306</c:v>
                </c:pt>
                <c:pt idx="9">
                  <c:v>0.80344418537486351</c:v>
                </c:pt>
                <c:pt idx="10">
                  <c:v>3.185385982762412E-16</c:v>
                </c:pt>
                <c:pt idx="11">
                  <c:v>-0.80344418537486295</c:v>
                </c:pt>
                <c:pt idx="12">
                  <c:v>-1.5282416559604299</c:v>
                </c:pt>
                <c:pt idx="13">
                  <c:v>-2.1034441853748631</c:v>
                </c:pt>
                <c:pt idx="14">
                  <c:v>-2.4727469423673991</c:v>
                </c:pt>
                <c:pt idx="15">
                  <c:v>-2.6</c:v>
                </c:pt>
                <c:pt idx="16">
                  <c:v>-2.4727469423673996</c:v>
                </c:pt>
                <c:pt idx="17">
                  <c:v>-2.1034441853748636</c:v>
                </c:pt>
                <c:pt idx="18">
                  <c:v>-1.5282416559604308</c:v>
                </c:pt>
                <c:pt idx="19">
                  <c:v>-0.80344418537486384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9-4D2B-953D-345269A734C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Sheet1!$K$103:$K$122</c:f>
              <c:numCache>
                <c:formatCode>General</c:formatCode>
                <c:ptCount val="20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  <c:pt idx="6">
                  <c:v>-0.61803398874989468</c:v>
                </c:pt>
                <c:pt idx="7">
                  <c:v>-1.1755705045849461</c:v>
                </c:pt>
                <c:pt idx="8">
                  <c:v>-1.6180339887498947</c:v>
                </c:pt>
                <c:pt idx="9">
                  <c:v>-1.9021130325903071</c:v>
                </c:pt>
                <c:pt idx="10">
                  <c:v>-2</c:v>
                </c:pt>
                <c:pt idx="11">
                  <c:v>-1.9021130325903073</c:v>
                </c:pt>
                <c:pt idx="12">
                  <c:v>-1.6180339887498951</c:v>
                </c:pt>
                <c:pt idx="13">
                  <c:v>-1.1755705045849465</c:v>
                </c:pt>
                <c:pt idx="14">
                  <c:v>-0.61803398874989512</c:v>
                </c:pt>
                <c:pt idx="15">
                  <c:v>-3.67544536472586E-16</c:v>
                </c:pt>
                <c:pt idx="16">
                  <c:v>0.61803398874989446</c:v>
                </c:pt>
                <c:pt idx="17">
                  <c:v>1.1755705045849458</c:v>
                </c:pt>
                <c:pt idx="18">
                  <c:v>1.6180339887498947</c:v>
                </c:pt>
                <c:pt idx="19">
                  <c:v>1.9021130325903071</c:v>
                </c:pt>
              </c:numCache>
            </c:numRef>
          </c:xVal>
          <c:yVal>
            <c:numRef>
              <c:f>Sheet1!$L$103:$L$122</c:f>
              <c:numCache>
                <c:formatCode>General</c:formatCode>
                <c:ptCount val="20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  <c:pt idx="6">
                  <c:v>1.9021130325903073</c:v>
                </c:pt>
                <c:pt idx="7">
                  <c:v>1.6180339887498949</c:v>
                </c:pt>
                <c:pt idx="8">
                  <c:v>1.1755705045849465</c:v>
                </c:pt>
                <c:pt idx="9">
                  <c:v>0.61803398874989501</c:v>
                </c:pt>
                <c:pt idx="10">
                  <c:v>2.45029690981724E-16</c:v>
                </c:pt>
                <c:pt idx="11">
                  <c:v>-0.61803398874989457</c:v>
                </c:pt>
                <c:pt idx="12">
                  <c:v>-1.1755705045849461</c:v>
                </c:pt>
                <c:pt idx="13">
                  <c:v>-1.6180339887498947</c:v>
                </c:pt>
                <c:pt idx="14">
                  <c:v>-1.9021130325903071</c:v>
                </c:pt>
                <c:pt idx="15">
                  <c:v>-2</c:v>
                </c:pt>
                <c:pt idx="16">
                  <c:v>-1.9021130325903073</c:v>
                </c:pt>
                <c:pt idx="17">
                  <c:v>-1.6180339887498951</c:v>
                </c:pt>
                <c:pt idx="18">
                  <c:v>-1.1755705045849467</c:v>
                </c:pt>
                <c:pt idx="19">
                  <c:v>-0.61803398874989524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9-4D2B-953D-345269A734C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5</c:v>
                </c:pt>
                <c:pt idx="1">
                  <c:v>4.4000000000000004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5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1.545084971874737</c:v>
                </c:pt>
                <c:pt idx="3">
                  <c:v>1.3596747752497687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9-4D2B-953D-345269A7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410415</xdr:colOff>
      <xdr:row>25</xdr:row>
      <xdr:rowOff>65554</xdr:rowOff>
    </xdr:from>
    <xdr:to>
      <xdr:col>22</xdr:col>
      <xdr:colOff>127467</xdr:colOff>
      <xdr:row>50</xdr:row>
      <xdr:rowOff>70037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B96A-28D2-406D-A1FC-5805F5ED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C3-0C83-4C30-A1A0-0013B4B44AF7}">
  <dimension ref="A1:Z122"/>
  <sheetViews>
    <sheetView tabSelected="1" topLeftCell="I19" zoomScaleNormal="100" workbookViewId="0">
      <selection activeCell="J3" sqref="J3:L8"/>
    </sheetView>
  </sheetViews>
  <sheetFormatPr defaultRowHeight="15" x14ac:dyDescent="0.25"/>
  <cols>
    <col min="1" max="1" width="22.28515625" style="1" customWidth="1"/>
    <col min="2" max="16384" width="9.140625" style="1"/>
  </cols>
  <sheetData>
    <row r="1" spans="1:26" x14ac:dyDescent="0.25">
      <c r="H1" s="1" t="s">
        <v>12</v>
      </c>
      <c r="I1" s="1" t="s">
        <v>16</v>
      </c>
      <c r="K1" s="1" t="s">
        <v>15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S1" s="1" t="s">
        <v>12</v>
      </c>
      <c r="T1" s="1" t="s">
        <v>16</v>
      </c>
      <c r="U1" s="1" t="s">
        <v>15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x14ac:dyDescent="0.25"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</row>
    <row r="3" spans="1:26" x14ac:dyDescent="0.25">
      <c r="A3" s="2" t="s">
        <v>0</v>
      </c>
      <c r="G3" s="1">
        <v>1</v>
      </c>
      <c r="H3" s="1">
        <v>0</v>
      </c>
      <c r="I3" s="1">
        <v>5</v>
      </c>
      <c r="J3" s="1">
        <v>1</v>
      </c>
      <c r="K3" s="4">
        <f t="shared" ref="K3:K22" si="0">I3*COS(H3)</f>
        <v>5</v>
      </c>
      <c r="L3" s="4">
        <f t="shared" ref="L3:L22" si="1">($T3-K$2*$D$15)*SIN($S3)</f>
        <v>0</v>
      </c>
      <c r="R3" s="1">
        <v>1</v>
      </c>
      <c r="S3" s="1">
        <v>0</v>
      </c>
      <c r="T3" s="1">
        <v>5</v>
      </c>
    </row>
    <row r="4" spans="1:26" x14ac:dyDescent="0.25">
      <c r="B4" s="1" t="s">
        <v>1</v>
      </c>
      <c r="C4" s="1" t="s">
        <v>3</v>
      </c>
      <c r="D4" s="1">
        <v>5</v>
      </c>
      <c r="G4" s="1">
        <f t="shared" ref="G4:G22" si="2">G3+1</f>
        <v>2</v>
      </c>
      <c r="H4" s="1">
        <f>IF(H3+$D$12&gt;2*PI(),"",H3+$D$12)</f>
        <v>0.31415926535897931</v>
      </c>
      <c r="I4" s="1">
        <f t="shared" ref="I4:I22" si="3">IF(H4="","",I3)</f>
        <v>5</v>
      </c>
      <c r="J4" s="1">
        <v>2</v>
      </c>
      <c r="K4" s="4">
        <f t="shared" si="0"/>
        <v>4.7552825814757673</v>
      </c>
      <c r="L4" s="4">
        <f t="shared" si="1"/>
        <v>1.545084971874737</v>
      </c>
      <c r="R4" s="1">
        <f t="shared" ref="R4:R22" si="4">R3+1</f>
        <v>2</v>
      </c>
      <c r="S4" s="1">
        <f>IF(S3+$D$12&gt;2*PI(),"",S3+$D$12)</f>
        <v>0.31415926535897931</v>
      </c>
      <c r="T4" s="1">
        <f t="shared" ref="T4:T22" si="5">IF(S4="","",T3)</f>
        <v>5</v>
      </c>
    </row>
    <row r="5" spans="1:26" x14ac:dyDescent="0.25">
      <c r="B5" s="1" t="s">
        <v>2</v>
      </c>
      <c r="C5" s="1" t="s">
        <v>3</v>
      </c>
      <c r="D5" s="1">
        <v>2</v>
      </c>
      <c r="G5" s="1">
        <f t="shared" si="2"/>
        <v>3</v>
      </c>
      <c r="H5" s="1">
        <f t="shared" ref="H5:H22" si="6">IFERROR(IF(H4+$D$12&gt;2*PI()-$D$12,"",H4+$D$12),"")</f>
        <v>0.62831853071795862</v>
      </c>
      <c r="I5" s="1">
        <f t="shared" si="3"/>
        <v>5</v>
      </c>
      <c r="J5" s="1">
        <v>3</v>
      </c>
      <c r="K5" s="1">
        <f t="shared" si="0"/>
        <v>4.0450849718747373</v>
      </c>
      <c r="L5" s="1">
        <f t="shared" si="1"/>
        <v>2.9389262614623659</v>
      </c>
      <c r="R5" s="1">
        <f t="shared" si="4"/>
        <v>3</v>
      </c>
      <c r="S5" s="1">
        <f t="shared" ref="S5:S22" si="7">IFERROR(IF(S4+$D$12&gt;2*PI()-$D$12,"",S4+$D$12),"")</f>
        <v>0.62831853071795862</v>
      </c>
      <c r="T5" s="1">
        <f t="shared" si="5"/>
        <v>5</v>
      </c>
    </row>
    <row r="6" spans="1:26" x14ac:dyDescent="0.25">
      <c r="B6" s="1" t="s">
        <v>11</v>
      </c>
      <c r="C6" s="1" t="s">
        <v>3</v>
      </c>
      <c r="D6" s="1">
        <v>20</v>
      </c>
      <c r="G6" s="1">
        <f t="shared" si="2"/>
        <v>4</v>
      </c>
      <c r="H6" s="1">
        <f t="shared" si="6"/>
        <v>0.94247779607693793</v>
      </c>
      <c r="I6" s="1">
        <f t="shared" si="3"/>
        <v>5</v>
      </c>
      <c r="J6" s="1">
        <v>4</v>
      </c>
      <c r="K6" s="1">
        <f t="shared" si="0"/>
        <v>2.9389262614623659</v>
      </c>
      <c r="L6" s="1">
        <f t="shared" si="1"/>
        <v>4.0450849718747373</v>
      </c>
      <c r="R6" s="1">
        <f t="shared" si="4"/>
        <v>4</v>
      </c>
      <c r="S6" s="1">
        <f t="shared" si="7"/>
        <v>0.94247779607693793</v>
      </c>
      <c r="T6" s="1">
        <f t="shared" si="5"/>
        <v>5</v>
      </c>
    </row>
    <row r="7" spans="1:26" x14ac:dyDescent="0.25">
      <c r="G7" s="1">
        <f t="shared" si="2"/>
        <v>5</v>
      </c>
      <c r="H7" s="1">
        <f t="shared" si="6"/>
        <v>1.2566370614359172</v>
      </c>
      <c r="I7" s="1">
        <f t="shared" si="3"/>
        <v>5</v>
      </c>
      <c r="J7" s="1">
        <v>5</v>
      </c>
      <c r="K7" s="1">
        <f t="shared" si="0"/>
        <v>1.5450849718747373</v>
      </c>
      <c r="L7" s="1">
        <f t="shared" si="1"/>
        <v>4.7552825814757673</v>
      </c>
      <c r="R7" s="1">
        <f t="shared" si="4"/>
        <v>5</v>
      </c>
      <c r="S7" s="1">
        <f t="shared" si="7"/>
        <v>1.2566370614359172</v>
      </c>
      <c r="T7" s="1">
        <f t="shared" si="5"/>
        <v>5</v>
      </c>
    </row>
    <row r="8" spans="1:26" x14ac:dyDescent="0.25">
      <c r="B8" s="1" t="s">
        <v>6</v>
      </c>
      <c r="G8" s="1">
        <f t="shared" si="2"/>
        <v>6</v>
      </c>
      <c r="H8" s="1">
        <f t="shared" si="6"/>
        <v>1.5707963267948966</v>
      </c>
      <c r="I8" s="1">
        <f t="shared" si="3"/>
        <v>5</v>
      </c>
      <c r="J8" s="1">
        <v>6</v>
      </c>
      <c r="K8" s="1">
        <f t="shared" si="0"/>
        <v>3.06287113727155E-16</v>
      </c>
      <c r="L8" s="1">
        <f t="shared" si="1"/>
        <v>5</v>
      </c>
      <c r="R8" s="1">
        <f t="shared" si="4"/>
        <v>6</v>
      </c>
      <c r="S8" s="1">
        <f t="shared" si="7"/>
        <v>1.5707963267948966</v>
      </c>
      <c r="T8" s="1">
        <f t="shared" si="5"/>
        <v>5</v>
      </c>
    </row>
    <row r="9" spans="1:26" x14ac:dyDescent="0.25">
      <c r="A9" s="1" t="s">
        <v>7</v>
      </c>
      <c r="B9" s="1" t="s">
        <v>4</v>
      </c>
      <c r="C9" s="1" t="s">
        <v>3</v>
      </c>
      <c r="D9" s="1">
        <v>5</v>
      </c>
      <c r="G9" s="1">
        <f t="shared" si="2"/>
        <v>7</v>
      </c>
      <c r="H9" s="1">
        <f t="shared" si="6"/>
        <v>1.8849555921538759</v>
      </c>
      <c r="I9" s="1">
        <f t="shared" si="3"/>
        <v>5</v>
      </c>
      <c r="J9" s="1">
        <v>7</v>
      </c>
      <c r="K9" s="1">
        <f t="shared" si="0"/>
        <v>-1.5450849718747368</v>
      </c>
      <c r="L9" s="1">
        <f t="shared" si="1"/>
        <v>4.7552825814757682</v>
      </c>
      <c r="R9" s="1">
        <f t="shared" si="4"/>
        <v>7</v>
      </c>
      <c r="S9" s="1">
        <f t="shared" si="7"/>
        <v>1.8849555921538759</v>
      </c>
      <c r="T9" s="1">
        <f t="shared" si="5"/>
        <v>5</v>
      </c>
    </row>
    <row r="10" spans="1:26" x14ac:dyDescent="0.25">
      <c r="A10" s="1" t="s">
        <v>8</v>
      </c>
      <c r="B10" s="1" t="s">
        <v>5</v>
      </c>
      <c r="C10" s="1" t="s">
        <v>3</v>
      </c>
      <c r="D10" s="1">
        <v>20</v>
      </c>
      <c r="G10" s="1">
        <f t="shared" si="2"/>
        <v>8</v>
      </c>
      <c r="H10" s="1">
        <f t="shared" si="6"/>
        <v>2.1991148575128552</v>
      </c>
      <c r="I10" s="1">
        <f t="shared" si="3"/>
        <v>5</v>
      </c>
      <c r="J10" s="1">
        <v>8</v>
      </c>
      <c r="K10" s="1">
        <f t="shared" si="0"/>
        <v>-2.938926261462365</v>
      </c>
      <c r="L10" s="1">
        <f t="shared" si="1"/>
        <v>4.0450849718747373</v>
      </c>
      <c r="R10" s="1">
        <f t="shared" si="4"/>
        <v>8</v>
      </c>
      <c r="S10" s="1">
        <f t="shared" si="7"/>
        <v>2.1991148575128552</v>
      </c>
      <c r="T10" s="1">
        <f t="shared" si="5"/>
        <v>5</v>
      </c>
    </row>
    <row r="11" spans="1:26" x14ac:dyDescent="0.25">
      <c r="G11" s="1">
        <f t="shared" si="2"/>
        <v>9</v>
      </c>
      <c r="H11" s="1">
        <f t="shared" si="6"/>
        <v>2.5132741228718345</v>
      </c>
      <c r="I11" s="1">
        <f t="shared" si="3"/>
        <v>5</v>
      </c>
      <c r="J11" s="1">
        <v>9</v>
      </c>
      <c r="K11" s="1">
        <f t="shared" si="0"/>
        <v>-4.0450849718747364</v>
      </c>
      <c r="L11" s="1">
        <f t="shared" si="1"/>
        <v>2.9389262614623664</v>
      </c>
      <c r="R11" s="1">
        <f t="shared" si="4"/>
        <v>9</v>
      </c>
      <c r="S11" s="1">
        <f t="shared" si="7"/>
        <v>2.5132741228718345</v>
      </c>
      <c r="T11" s="1">
        <f t="shared" si="5"/>
        <v>5</v>
      </c>
    </row>
    <row r="12" spans="1:26" x14ac:dyDescent="0.25">
      <c r="B12" s="1" t="s">
        <v>9</v>
      </c>
      <c r="C12" s="1" t="s">
        <v>3</v>
      </c>
      <c r="D12" s="1">
        <f>2*PI()/D10</f>
        <v>0.31415926535897931</v>
      </c>
      <c r="E12" s="1" t="s">
        <v>10</v>
      </c>
      <c r="G12" s="1">
        <f t="shared" si="2"/>
        <v>10</v>
      </c>
      <c r="H12" s="1">
        <f t="shared" si="6"/>
        <v>2.8274333882308138</v>
      </c>
      <c r="I12" s="1">
        <f t="shared" si="3"/>
        <v>5</v>
      </c>
      <c r="J12" s="1">
        <v>10</v>
      </c>
      <c r="K12" s="1">
        <f t="shared" si="0"/>
        <v>-4.7552825814757673</v>
      </c>
      <c r="L12" s="1">
        <f t="shared" si="1"/>
        <v>1.5450849718747375</v>
      </c>
      <c r="R12" s="1">
        <f t="shared" si="4"/>
        <v>10</v>
      </c>
      <c r="S12" s="1">
        <f t="shared" si="7"/>
        <v>2.8274333882308138</v>
      </c>
      <c r="T12" s="1">
        <f t="shared" si="5"/>
        <v>5</v>
      </c>
    </row>
    <row r="13" spans="1:26" x14ac:dyDescent="0.25">
      <c r="G13" s="1">
        <f t="shared" si="2"/>
        <v>11</v>
      </c>
      <c r="H13" s="1">
        <f t="shared" si="6"/>
        <v>3.1415926535897931</v>
      </c>
      <c r="I13" s="1">
        <f t="shared" si="3"/>
        <v>5</v>
      </c>
      <c r="J13" s="1">
        <v>11</v>
      </c>
      <c r="K13" s="1">
        <f t="shared" si="0"/>
        <v>-5</v>
      </c>
      <c r="L13" s="1">
        <f t="shared" si="1"/>
        <v>6.1257422745431001E-16</v>
      </c>
      <c r="R13" s="1">
        <f t="shared" si="4"/>
        <v>11</v>
      </c>
      <c r="S13" s="1">
        <f t="shared" si="7"/>
        <v>3.1415926535897931</v>
      </c>
      <c r="T13" s="1">
        <f t="shared" si="5"/>
        <v>5</v>
      </c>
    </row>
    <row r="14" spans="1:26" x14ac:dyDescent="0.25">
      <c r="B14" s="1" t="s">
        <v>13</v>
      </c>
      <c r="C14" s="1" t="s">
        <v>3</v>
      </c>
      <c r="D14" s="1">
        <f>D4-D5</f>
        <v>3</v>
      </c>
      <c r="G14" s="1">
        <f t="shared" si="2"/>
        <v>12</v>
      </c>
      <c r="H14" s="1">
        <f t="shared" si="6"/>
        <v>3.4557519189487724</v>
      </c>
      <c r="I14" s="1">
        <f t="shared" si="3"/>
        <v>5</v>
      </c>
      <c r="J14" s="1">
        <v>12</v>
      </c>
      <c r="K14" s="1">
        <f t="shared" si="0"/>
        <v>-4.7552825814757682</v>
      </c>
      <c r="L14" s="1">
        <f t="shared" si="1"/>
        <v>-1.5450849718747364</v>
      </c>
      <c r="R14" s="1">
        <f t="shared" si="4"/>
        <v>12</v>
      </c>
      <c r="S14" s="1">
        <f t="shared" si="7"/>
        <v>3.4557519189487724</v>
      </c>
      <c r="T14" s="1">
        <f t="shared" si="5"/>
        <v>5</v>
      </c>
    </row>
    <row r="15" spans="1:26" x14ac:dyDescent="0.25">
      <c r="B15" s="1" t="s">
        <v>17</v>
      </c>
      <c r="C15" s="1" t="s">
        <v>3</v>
      </c>
      <c r="D15" s="1">
        <f>D14/D9</f>
        <v>0.6</v>
      </c>
      <c r="G15" s="1">
        <f t="shared" si="2"/>
        <v>13</v>
      </c>
      <c r="H15" s="1">
        <f t="shared" si="6"/>
        <v>3.7699111843077517</v>
      </c>
      <c r="I15" s="1">
        <f t="shared" si="3"/>
        <v>5</v>
      </c>
      <c r="J15" s="1">
        <v>13</v>
      </c>
      <c r="K15" s="1">
        <f t="shared" si="0"/>
        <v>-4.0450849718747381</v>
      </c>
      <c r="L15" s="1">
        <f t="shared" si="1"/>
        <v>-2.938926261462365</v>
      </c>
      <c r="R15" s="1">
        <f t="shared" si="4"/>
        <v>13</v>
      </c>
      <c r="S15" s="1">
        <f t="shared" si="7"/>
        <v>3.7699111843077517</v>
      </c>
      <c r="T15" s="1">
        <f t="shared" si="5"/>
        <v>5</v>
      </c>
    </row>
    <row r="16" spans="1:26" x14ac:dyDescent="0.25">
      <c r="G16" s="1">
        <f t="shared" si="2"/>
        <v>14</v>
      </c>
      <c r="H16" s="1">
        <f t="shared" si="6"/>
        <v>4.0840704496667311</v>
      </c>
      <c r="I16" s="1">
        <f t="shared" si="3"/>
        <v>5</v>
      </c>
      <c r="J16" s="1">
        <v>14</v>
      </c>
      <c r="K16" s="1">
        <f t="shared" si="0"/>
        <v>-2.9389262614623664</v>
      </c>
      <c r="L16" s="1">
        <f t="shared" si="1"/>
        <v>-4.0450849718747364</v>
      </c>
      <c r="R16" s="1">
        <f t="shared" si="4"/>
        <v>14</v>
      </c>
      <c r="S16" s="1">
        <f t="shared" si="7"/>
        <v>4.0840704496667311</v>
      </c>
      <c r="T16" s="1">
        <f t="shared" si="5"/>
        <v>5</v>
      </c>
    </row>
    <row r="17" spans="2:20" x14ac:dyDescent="0.25">
      <c r="B17" s="3" t="s">
        <v>14</v>
      </c>
      <c r="C17" s="1" t="s">
        <v>3</v>
      </c>
      <c r="D17" s="1">
        <f>D9+1</f>
        <v>6</v>
      </c>
      <c r="G17" s="1">
        <f t="shared" si="2"/>
        <v>15</v>
      </c>
      <c r="H17" s="1">
        <f t="shared" si="6"/>
        <v>4.3982297150257104</v>
      </c>
      <c r="I17" s="1">
        <f t="shared" si="3"/>
        <v>5</v>
      </c>
      <c r="J17" s="1">
        <v>15</v>
      </c>
      <c r="K17" s="1">
        <f t="shared" si="0"/>
        <v>-1.5450849718747377</v>
      </c>
      <c r="L17" s="1">
        <f t="shared" si="1"/>
        <v>-4.7552825814757673</v>
      </c>
      <c r="R17" s="1">
        <f t="shared" si="4"/>
        <v>15</v>
      </c>
      <c r="S17" s="1">
        <f t="shared" si="7"/>
        <v>4.3982297150257104</v>
      </c>
      <c r="T17" s="1">
        <f t="shared" si="5"/>
        <v>5</v>
      </c>
    </row>
    <row r="18" spans="2:20" x14ac:dyDescent="0.25">
      <c r="D18" s="1">
        <f>D17*D10</f>
        <v>120</v>
      </c>
      <c r="G18" s="1">
        <f t="shared" si="2"/>
        <v>16</v>
      </c>
      <c r="H18" s="1">
        <f t="shared" si="6"/>
        <v>4.7123889803846897</v>
      </c>
      <c r="I18" s="1">
        <f t="shared" si="3"/>
        <v>5</v>
      </c>
      <c r="J18" s="1">
        <v>16</v>
      </c>
      <c r="K18" s="1">
        <f t="shared" si="0"/>
        <v>-9.1886134118146501E-16</v>
      </c>
      <c r="L18" s="1">
        <f t="shared" si="1"/>
        <v>-5</v>
      </c>
      <c r="R18" s="1">
        <f t="shared" si="4"/>
        <v>16</v>
      </c>
      <c r="S18" s="1">
        <f t="shared" si="7"/>
        <v>4.7123889803846897</v>
      </c>
      <c r="T18" s="1">
        <f t="shared" si="5"/>
        <v>5</v>
      </c>
    </row>
    <row r="19" spans="2:20" x14ac:dyDescent="0.25">
      <c r="G19" s="1">
        <f t="shared" si="2"/>
        <v>17</v>
      </c>
      <c r="H19" s="1">
        <f t="shared" si="6"/>
        <v>5.026548245743669</v>
      </c>
      <c r="I19" s="1">
        <f t="shared" si="3"/>
        <v>5</v>
      </c>
      <c r="J19" s="1">
        <v>17</v>
      </c>
      <c r="K19" s="1">
        <f t="shared" si="0"/>
        <v>1.5450849718747361</v>
      </c>
      <c r="L19" s="1">
        <f t="shared" si="1"/>
        <v>-4.7552825814757682</v>
      </c>
      <c r="R19" s="1">
        <f t="shared" si="4"/>
        <v>17</v>
      </c>
      <c r="S19" s="1">
        <f t="shared" si="7"/>
        <v>5.026548245743669</v>
      </c>
      <c r="T19" s="1">
        <f t="shared" si="5"/>
        <v>5</v>
      </c>
    </row>
    <row r="20" spans="2:20" x14ac:dyDescent="0.25">
      <c r="C20" s="1">
        <f>K3</f>
        <v>5</v>
      </c>
      <c r="D20" s="1">
        <f>L3</f>
        <v>0</v>
      </c>
      <c r="G20" s="1">
        <f t="shared" si="2"/>
        <v>18</v>
      </c>
      <c r="H20" s="1">
        <f t="shared" si="6"/>
        <v>5.3407075111026483</v>
      </c>
      <c r="I20" s="1">
        <f t="shared" si="3"/>
        <v>5</v>
      </c>
      <c r="J20" s="1">
        <v>18</v>
      </c>
      <c r="K20" s="1">
        <f t="shared" si="0"/>
        <v>2.9389262614623646</v>
      </c>
      <c r="L20" s="1">
        <f t="shared" si="1"/>
        <v>-4.0450849718747381</v>
      </c>
      <c r="R20" s="1">
        <f t="shared" si="4"/>
        <v>18</v>
      </c>
      <c r="S20" s="1">
        <f t="shared" si="7"/>
        <v>5.3407075111026483</v>
      </c>
      <c r="T20" s="1">
        <f t="shared" si="5"/>
        <v>5</v>
      </c>
    </row>
    <row r="21" spans="2:20" x14ac:dyDescent="0.25">
      <c r="C21" s="1">
        <f>K23</f>
        <v>4.4000000000000004</v>
      </c>
      <c r="D21" s="1">
        <f>L23</f>
        <v>0</v>
      </c>
      <c r="G21" s="1">
        <f t="shared" si="2"/>
        <v>19</v>
      </c>
      <c r="H21" s="1">
        <f t="shared" si="6"/>
        <v>5.6548667764616276</v>
      </c>
      <c r="I21" s="1">
        <f t="shared" si="3"/>
        <v>5</v>
      </c>
      <c r="J21" s="1">
        <v>19</v>
      </c>
      <c r="K21" s="1">
        <f t="shared" si="0"/>
        <v>4.0450849718747364</v>
      </c>
      <c r="L21" s="1">
        <f t="shared" si="1"/>
        <v>-2.9389262614623668</v>
      </c>
      <c r="R21" s="1">
        <f t="shared" si="4"/>
        <v>19</v>
      </c>
      <c r="S21" s="1">
        <f t="shared" si="7"/>
        <v>5.6548667764616276</v>
      </c>
      <c r="T21" s="1">
        <f t="shared" si="5"/>
        <v>5</v>
      </c>
    </row>
    <row r="22" spans="2:20" x14ac:dyDescent="0.25">
      <c r="C22" s="1">
        <f>K4</f>
        <v>4.7552825814757673</v>
      </c>
      <c r="D22" s="1">
        <f>L4</f>
        <v>1.545084971874737</v>
      </c>
      <c r="G22" s="1">
        <f t="shared" si="2"/>
        <v>20</v>
      </c>
      <c r="H22" s="1">
        <f t="shared" si="6"/>
        <v>5.9690260418206069</v>
      </c>
      <c r="I22" s="1">
        <f t="shared" si="3"/>
        <v>5</v>
      </c>
      <c r="J22" s="1">
        <v>20</v>
      </c>
      <c r="K22" s="1">
        <f t="shared" si="0"/>
        <v>4.7552825814757673</v>
      </c>
      <c r="L22" s="1">
        <f t="shared" si="1"/>
        <v>-1.5450849718747381</v>
      </c>
      <c r="R22" s="1">
        <f t="shared" si="4"/>
        <v>20</v>
      </c>
      <c r="S22" s="1">
        <f t="shared" si="7"/>
        <v>5.9690260418206069</v>
      </c>
      <c r="T22" s="1">
        <f t="shared" si="5"/>
        <v>5</v>
      </c>
    </row>
    <row r="23" spans="2:20" x14ac:dyDescent="0.25">
      <c r="C23" s="1">
        <f>K24</f>
        <v>4.1846486716986755</v>
      </c>
      <c r="D23" s="1">
        <f>L24</f>
        <v>1.3596747752497687</v>
      </c>
      <c r="J23" s="1">
        <v>13</v>
      </c>
      <c r="K23" s="5">
        <f t="shared" ref="K23:K42" si="8">($I3-L$2*$D$15)*COS($H3)</f>
        <v>4.4000000000000004</v>
      </c>
      <c r="L23" s="5">
        <f t="shared" ref="L23:L42" si="9">($T3-L$2*$D$15)*SIN($S3)</f>
        <v>0</v>
      </c>
    </row>
    <row r="24" spans="2:20" x14ac:dyDescent="0.25">
      <c r="C24" s="1">
        <f>C20</f>
        <v>5</v>
      </c>
      <c r="D24" s="1">
        <f>D20</f>
        <v>0</v>
      </c>
      <c r="J24" s="1">
        <v>14</v>
      </c>
      <c r="K24" s="5">
        <f t="shared" si="8"/>
        <v>4.1846486716986755</v>
      </c>
      <c r="L24" s="5">
        <f t="shared" si="9"/>
        <v>1.3596747752497687</v>
      </c>
    </row>
    <row r="25" spans="2:20" x14ac:dyDescent="0.25">
      <c r="J25" s="1">
        <v>15</v>
      </c>
      <c r="K25" s="1">
        <f t="shared" si="8"/>
        <v>3.5596747752497691</v>
      </c>
      <c r="L25" s="1">
        <f t="shared" si="9"/>
        <v>2.5862551100868818</v>
      </c>
    </row>
    <row r="26" spans="2:20" x14ac:dyDescent="0.25">
      <c r="J26" s="1">
        <v>16</v>
      </c>
      <c r="K26" s="1">
        <f t="shared" si="8"/>
        <v>2.5862551100868818</v>
      </c>
      <c r="L26" s="1">
        <f t="shared" si="9"/>
        <v>3.5596747752497691</v>
      </c>
    </row>
    <row r="27" spans="2:20" x14ac:dyDescent="0.25">
      <c r="J27" s="1">
        <v>17</v>
      </c>
      <c r="K27" s="1">
        <f t="shared" si="8"/>
        <v>1.3596747752497689</v>
      </c>
      <c r="L27" s="1">
        <f t="shared" si="9"/>
        <v>4.1846486716986755</v>
      </c>
    </row>
    <row r="28" spans="2:20" x14ac:dyDescent="0.25">
      <c r="J28" s="1">
        <v>18</v>
      </c>
      <c r="K28" s="1">
        <f t="shared" si="8"/>
        <v>2.695326600798964E-16</v>
      </c>
      <c r="L28" s="1">
        <f t="shared" si="9"/>
        <v>4.4000000000000004</v>
      </c>
    </row>
    <row r="29" spans="2:20" x14ac:dyDescent="0.25">
      <c r="J29" s="1">
        <v>27</v>
      </c>
      <c r="K29" s="1">
        <f t="shared" si="8"/>
        <v>-1.3596747752497684</v>
      </c>
      <c r="L29" s="1">
        <f t="shared" si="9"/>
        <v>4.1846486716986764</v>
      </c>
    </row>
    <row r="30" spans="2:20" x14ac:dyDescent="0.25">
      <c r="J30" s="1">
        <v>28</v>
      </c>
      <c r="K30" s="1">
        <f t="shared" si="8"/>
        <v>-2.5862551100868814</v>
      </c>
      <c r="L30" s="1">
        <f t="shared" si="9"/>
        <v>3.5596747752497691</v>
      </c>
    </row>
    <row r="31" spans="2:20" x14ac:dyDescent="0.25">
      <c r="J31" s="1">
        <v>29</v>
      </c>
      <c r="K31" s="1">
        <f t="shared" si="8"/>
        <v>-3.5596747752497686</v>
      </c>
      <c r="L31" s="1">
        <f t="shared" si="9"/>
        <v>2.5862551100868827</v>
      </c>
    </row>
    <row r="32" spans="2:20" x14ac:dyDescent="0.25">
      <c r="J32" s="1">
        <v>30</v>
      </c>
      <c r="K32" s="1">
        <f t="shared" si="8"/>
        <v>-4.1846486716986755</v>
      </c>
      <c r="L32" s="1">
        <f t="shared" si="9"/>
        <v>1.3596747752497691</v>
      </c>
    </row>
    <row r="33" spans="10:12" x14ac:dyDescent="0.25">
      <c r="J33" s="1">
        <v>31</v>
      </c>
      <c r="K33" s="1">
        <f t="shared" si="8"/>
        <v>-4.4000000000000004</v>
      </c>
      <c r="L33" s="1">
        <f t="shared" si="9"/>
        <v>5.390653201597928E-16</v>
      </c>
    </row>
    <row r="34" spans="10:12" x14ac:dyDescent="0.25">
      <c r="J34" s="1">
        <v>32</v>
      </c>
      <c r="K34" s="1">
        <f t="shared" si="8"/>
        <v>-4.1846486716986764</v>
      </c>
      <c r="L34" s="1">
        <f t="shared" si="9"/>
        <v>-1.3596747752497682</v>
      </c>
    </row>
    <row r="35" spans="10:12" x14ac:dyDescent="0.25">
      <c r="J35" s="1">
        <v>33</v>
      </c>
      <c r="K35" s="1">
        <f t="shared" si="8"/>
        <v>-3.5596747752497695</v>
      </c>
      <c r="L35" s="1">
        <f t="shared" si="9"/>
        <v>-2.5862551100868814</v>
      </c>
    </row>
    <row r="36" spans="10:12" x14ac:dyDescent="0.25">
      <c r="J36" s="1">
        <v>34</v>
      </c>
      <c r="K36" s="1">
        <f t="shared" si="8"/>
        <v>-2.5862551100868827</v>
      </c>
      <c r="L36" s="1">
        <f t="shared" si="9"/>
        <v>-3.5596747752497686</v>
      </c>
    </row>
    <row r="37" spans="10:12" x14ac:dyDescent="0.25">
      <c r="J37" s="1">
        <v>35</v>
      </c>
      <c r="K37" s="1">
        <f t="shared" si="8"/>
        <v>-1.3596747752497693</v>
      </c>
      <c r="L37" s="1">
        <f t="shared" si="9"/>
        <v>-4.1846486716986755</v>
      </c>
    </row>
    <row r="38" spans="10:12" x14ac:dyDescent="0.25">
      <c r="J38" s="1">
        <v>36</v>
      </c>
      <c r="K38" s="1">
        <f t="shared" si="8"/>
        <v>-8.0859798023968931E-16</v>
      </c>
      <c r="L38" s="1">
        <f t="shared" si="9"/>
        <v>-4.4000000000000004</v>
      </c>
    </row>
    <row r="39" spans="10:12" x14ac:dyDescent="0.25">
      <c r="J39" s="1">
        <v>37</v>
      </c>
      <c r="K39" s="1">
        <f t="shared" si="8"/>
        <v>1.359674775249768</v>
      </c>
      <c r="L39" s="1">
        <f t="shared" si="9"/>
        <v>-4.1846486716986764</v>
      </c>
    </row>
    <row r="40" spans="10:12" x14ac:dyDescent="0.25">
      <c r="J40" s="1">
        <v>38</v>
      </c>
      <c r="K40" s="1">
        <f t="shared" si="8"/>
        <v>2.5862551100868809</v>
      </c>
      <c r="L40" s="1">
        <f t="shared" si="9"/>
        <v>-3.5596747752497695</v>
      </c>
    </row>
    <row r="41" spans="10:12" x14ac:dyDescent="0.25">
      <c r="J41" s="1">
        <v>39</v>
      </c>
      <c r="K41" s="1">
        <f t="shared" si="8"/>
        <v>3.5596747752497686</v>
      </c>
      <c r="L41" s="1">
        <f t="shared" si="9"/>
        <v>-2.5862551100868831</v>
      </c>
    </row>
    <row r="42" spans="10:12" x14ac:dyDescent="0.25">
      <c r="J42" s="1">
        <v>40</v>
      </c>
      <c r="K42" s="1">
        <f t="shared" si="8"/>
        <v>4.1846486716986755</v>
      </c>
      <c r="L42" s="1">
        <f t="shared" si="9"/>
        <v>-1.3596747752497695</v>
      </c>
    </row>
    <row r="43" spans="10:12" x14ac:dyDescent="0.25">
      <c r="J43" s="1">
        <v>19</v>
      </c>
      <c r="K43" s="6">
        <f t="shared" ref="K43:K62" si="10">($I3-M$2*$D$15)*COS($H3)</f>
        <v>3.8</v>
      </c>
      <c r="L43" s="6">
        <f t="shared" ref="L43:L62" si="11">($T3-M$2*$D$15)*SIN($S3)</f>
        <v>0</v>
      </c>
    </row>
    <row r="44" spans="10:12" x14ac:dyDescent="0.25">
      <c r="J44" s="1">
        <v>20</v>
      </c>
      <c r="K44" s="6">
        <f t="shared" si="10"/>
        <v>3.6140147619215832</v>
      </c>
      <c r="L44" s="6">
        <f t="shared" si="11"/>
        <v>1.1742645786248</v>
      </c>
    </row>
    <row r="45" spans="10:12" x14ac:dyDescent="0.25">
      <c r="J45" s="1">
        <v>21</v>
      </c>
      <c r="K45" s="1">
        <f t="shared" si="10"/>
        <v>3.0742645786248</v>
      </c>
      <c r="L45" s="1">
        <f t="shared" si="11"/>
        <v>2.2335839587113977</v>
      </c>
    </row>
    <row r="46" spans="10:12" x14ac:dyDescent="0.25">
      <c r="J46" s="1">
        <v>22</v>
      </c>
      <c r="K46" s="1">
        <f t="shared" si="10"/>
        <v>2.2335839587113977</v>
      </c>
      <c r="L46" s="1">
        <f t="shared" si="11"/>
        <v>3.0742645786248</v>
      </c>
    </row>
    <row r="47" spans="10:12" x14ac:dyDescent="0.25">
      <c r="J47" s="1">
        <v>23</v>
      </c>
      <c r="K47" s="1">
        <f t="shared" si="10"/>
        <v>1.1742645786248003</v>
      </c>
      <c r="L47" s="1">
        <f t="shared" si="11"/>
        <v>3.6140147619215832</v>
      </c>
    </row>
    <row r="48" spans="10:12" x14ac:dyDescent="0.25">
      <c r="J48" s="1">
        <v>24</v>
      </c>
      <c r="K48" s="1">
        <f t="shared" si="10"/>
        <v>2.327782064326378E-16</v>
      </c>
      <c r="L48" s="1">
        <f t="shared" si="11"/>
        <v>3.8</v>
      </c>
    </row>
    <row r="49" spans="10:12" x14ac:dyDescent="0.25">
      <c r="J49" s="1">
        <v>47</v>
      </c>
      <c r="K49" s="1">
        <f t="shared" si="10"/>
        <v>-1.1742645786247998</v>
      </c>
      <c r="L49" s="1">
        <f t="shared" si="11"/>
        <v>3.6140147619215837</v>
      </c>
    </row>
    <row r="50" spans="10:12" x14ac:dyDescent="0.25">
      <c r="J50" s="1">
        <v>48</v>
      </c>
      <c r="K50" s="1">
        <f t="shared" si="10"/>
        <v>-2.2335839587113973</v>
      </c>
      <c r="L50" s="1">
        <f t="shared" si="11"/>
        <v>3.0742645786248</v>
      </c>
    </row>
    <row r="51" spans="10:12" x14ac:dyDescent="0.25">
      <c r="J51" s="1">
        <v>49</v>
      </c>
      <c r="K51" s="1">
        <f t="shared" si="10"/>
        <v>-3.0742645786248</v>
      </c>
      <c r="L51" s="1">
        <f t="shared" si="11"/>
        <v>2.2335839587113981</v>
      </c>
    </row>
    <row r="52" spans="10:12" x14ac:dyDescent="0.25">
      <c r="J52" s="1">
        <v>50</v>
      </c>
      <c r="K52" s="1">
        <f t="shared" si="10"/>
        <v>-3.6140147619215832</v>
      </c>
      <c r="L52" s="1">
        <f t="shared" si="11"/>
        <v>1.1742645786248005</v>
      </c>
    </row>
    <row r="53" spans="10:12" x14ac:dyDescent="0.25">
      <c r="J53" s="1">
        <v>51</v>
      </c>
      <c r="K53" s="1">
        <f t="shared" si="10"/>
        <v>-3.8</v>
      </c>
      <c r="L53" s="1">
        <f t="shared" si="11"/>
        <v>4.655564128652756E-16</v>
      </c>
    </row>
    <row r="54" spans="10:12" x14ac:dyDescent="0.25">
      <c r="J54" s="1">
        <v>52</v>
      </c>
      <c r="K54" s="1">
        <f t="shared" si="10"/>
        <v>-3.6140147619215837</v>
      </c>
      <c r="L54" s="1">
        <f t="shared" si="11"/>
        <v>-1.1742645786247996</v>
      </c>
    </row>
    <row r="55" spans="10:12" x14ac:dyDescent="0.25">
      <c r="J55" s="1">
        <v>53</v>
      </c>
      <c r="K55" s="1">
        <f t="shared" si="10"/>
        <v>-3.0742645786248004</v>
      </c>
      <c r="L55" s="1">
        <f t="shared" si="11"/>
        <v>-2.2335839587113973</v>
      </c>
    </row>
    <row r="56" spans="10:12" x14ac:dyDescent="0.25">
      <c r="J56" s="1">
        <v>54</v>
      </c>
      <c r="K56" s="1">
        <f t="shared" si="10"/>
        <v>-2.2335839587113981</v>
      </c>
      <c r="L56" s="1">
        <f t="shared" si="11"/>
        <v>-3.0742645786248</v>
      </c>
    </row>
    <row r="57" spans="10:12" x14ac:dyDescent="0.25">
      <c r="J57" s="1">
        <v>55</v>
      </c>
      <c r="K57" s="1">
        <f t="shared" si="10"/>
        <v>-1.1742645786248007</v>
      </c>
      <c r="L57" s="1">
        <f t="shared" si="11"/>
        <v>-3.6140147619215832</v>
      </c>
    </row>
    <row r="58" spans="10:12" x14ac:dyDescent="0.25">
      <c r="J58" s="1">
        <v>56</v>
      </c>
      <c r="K58" s="1">
        <f t="shared" si="10"/>
        <v>-6.9833461929791341E-16</v>
      </c>
      <c r="L58" s="1">
        <f t="shared" si="11"/>
        <v>-3.8</v>
      </c>
    </row>
    <row r="59" spans="10:12" x14ac:dyDescent="0.25">
      <c r="J59" s="1">
        <v>57</v>
      </c>
      <c r="K59" s="1">
        <f t="shared" si="10"/>
        <v>1.1742645786247994</v>
      </c>
      <c r="L59" s="1">
        <f t="shared" si="11"/>
        <v>-3.6140147619215837</v>
      </c>
    </row>
    <row r="60" spans="10:12" x14ac:dyDescent="0.25">
      <c r="J60" s="1">
        <v>58</v>
      </c>
      <c r="K60" s="1">
        <f t="shared" si="10"/>
        <v>2.2335839587113968</v>
      </c>
      <c r="L60" s="1">
        <f t="shared" si="11"/>
        <v>-3.0742645786248004</v>
      </c>
    </row>
    <row r="61" spans="10:12" x14ac:dyDescent="0.25">
      <c r="J61" s="1">
        <v>59</v>
      </c>
      <c r="K61" s="1">
        <f t="shared" si="10"/>
        <v>3.0742645786248</v>
      </c>
      <c r="L61" s="1">
        <f t="shared" si="11"/>
        <v>-2.2335839587113986</v>
      </c>
    </row>
    <row r="62" spans="10:12" x14ac:dyDescent="0.25">
      <c r="J62" s="1">
        <v>60</v>
      </c>
      <c r="K62" s="1">
        <f t="shared" si="10"/>
        <v>3.6140147619215832</v>
      </c>
      <c r="L62" s="1">
        <f t="shared" si="11"/>
        <v>-1.1742645786248009</v>
      </c>
    </row>
    <row r="63" spans="10:12" x14ac:dyDescent="0.25">
      <c r="J63" s="1">
        <v>61</v>
      </c>
      <c r="K63" s="7">
        <f t="shared" ref="K63:K82" si="12">($I3-N$2*$D$15)*COS($H3)</f>
        <v>3.2</v>
      </c>
      <c r="L63" s="7">
        <f t="shared" ref="L63:L82" si="13">($T3-N$2*$D$15)*SIN($S3)</f>
        <v>0</v>
      </c>
    </row>
    <row r="64" spans="10:12" x14ac:dyDescent="0.25">
      <c r="J64" s="1">
        <v>62</v>
      </c>
      <c r="K64" s="7">
        <f t="shared" si="12"/>
        <v>3.0433808521444914</v>
      </c>
      <c r="L64" s="7">
        <f t="shared" si="13"/>
        <v>0.98885438199983167</v>
      </c>
    </row>
    <row r="65" spans="10:12" x14ac:dyDescent="0.25">
      <c r="J65" s="1">
        <v>63</v>
      </c>
      <c r="K65" s="1">
        <f t="shared" si="12"/>
        <v>2.5888543819998322</v>
      </c>
      <c r="L65" s="1">
        <f t="shared" si="13"/>
        <v>1.880912807335914</v>
      </c>
    </row>
    <row r="66" spans="10:12" x14ac:dyDescent="0.25">
      <c r="J66" s="1">
        <v>64</v>
      </c>
      <c r="K66" s="1">
        <f t="shared" si="12"/>
        <v>1.880912807335914</v>
      </c>
      <c r="L66" s="1">
        <f t="shared" si="13"/>
        <v>2.5888543819998322</v>
      </c>
    </row>
    <row r="67" spans="10:12" x14ac:dyDescent="0.25">
      <c r="J67" s="1">
        <v>65</v>
      </c>
      <c r="K67" s="1">
        <f t="shared" si="12"/>
        <v>0.98885438199983189</v>
      </c>
      <c r="L67" s="1">
        <f t="shared" si="13"/>
        <v>3.0433808521444914</v>
      </c>
    </row>
    <row r="68" spans="10:12" x14ac:dyDescent="0.25">
      <c r="J68" s="1">
        <v>66</v>
      </c>
      <c r="K68" s="1">
        <f t="shared" si="12"/>
        <v>1.960237527853792E-16</v>
      </c>
      <c r="L68" s="1">
        <f t="shared" si="13"/>
        <v>3.2</v>
      </c>
    </row>
    <row r="69" spans="10:12" x14ac:dyDescent="0.25">
      <c r="J69" s="1">
        <v>67</v>
      </c>
      <c r="K69" s="1">
        <f t="shared" si="12"/>
        <v>-0.98885438199983156</v>
      </c>
      <c r="L69" s="1">
        <f t="shared" si="13"/>
        <v>3.0433808521444918</v>
      </c>
    </row>
    <row r="70" spans="10:12" x14ac:dyDescent="0.25">
      <c r="J70" s="1">
        <v>68</v>
      </c>
      <c r="K70" s="1">
        <f t="shared" si="12"/>
        <v>-1.8809128073359138</v>
      </c>
      <c r="L70" s="1">
        <f t="shared" si="13"/>
        <v>2.5888543819998322</v>
      </c>
    </row>
    <row r="71" spans="10:12" x14ac:dyDescent="0.25">
      <c r="J71" s="1">
        <v>69</v>
      </c>
      <c r="K71" s="1">
        <f t="shared" si="12"/>
        <v>-2.5888543819998318</v>
      </c>
      <c r="L71" s="1">
        <f t="shared" si="13"/>
        <v>1.8809128073359145</v>
      </c>
    </row>
    <row r="72" spans="10:12" x14ac:dyDescent="0.25">
      <c r="J72" s="1">
        <v>70</v>
      </c>
      <c r="K72" s="1">
        <f t="shared" si="12"/>
        <v>-3.0433808521444914</v>
      </c>
      <c r="L72" s="1">
        <f t="shared" si="13"/>
        <v>0.98885438199983211</v>
      </c>
    </row>
    <row r="73" spans="10:12" x14ac:dyDescent="0.25">
      <c r="J73" s="1">
        <v>71</v>
      </c>
      <c r="K73" s="1">
        <f t="shared" si="12"/>
        <v>-3.2</v>
      </c>
      <c r="L73" s="1">
        <f t="shared" si="13"/>
        <v>3.920475055707584E-16</v>
      </c>
    </row>
    <row r="74" spans="10:12" x14ac:dyDescent="0.25">
      <c r="J74" s="1">
        <v>72</v>
      </c>
      <c r="K74" s="1">
        <f t="shared" si="12"/>
        <v>-3.0433808521444918</v>
      </c>
      <c r="L74" s="1">
        <f t="shared" si="13"/>
        <v>-0.98885438199983133</v>
      </c>
    </row>
    <row r="75" spans="10:12" x14ac:dyDescent="0.25">
      <c r="J75" s="1">
        <v>73</v>
      </c>
      <c r="K75" s="1">
        <f t="shared" si="12"/>
        <v>-2.5888543819998322</v>
      </c>
      <c r="L75" s="1">
        <f t="shared" si="13"/>
        <v>-1.8809128073359138</v>
      </c>
    </row>
    <row r="76" spans="10:12" x14ac:dyDescent="0.25">
      <c r="J76" s="1">
        <v>74</v>
      </c>
      <c r="K76" s="1">
        <f t="shared" si="12"/>
        <v>-1.8809128073359145</v>
      </c>
      <c r="L76" s="1">
        <f t="shared" si="13"/>
        <v>-2.5888543819998318</v>
      </c>
    </row>
    <row r="77" spans="10:12" x14ac:dyDescent="0.25">
      <c r="J77" s="1">
        <v>75</v>
      </c>
      <c r="K77" s="1">
        <f t="shared" si="12"/>
        <v>-0.98885438199983222</v>
      </c>
      <c r="L77" s="1">
        <f t="shared" si="13"/>
        <v>-3.0433808521444914</v>
      </c>
    </row>
    <row r="78" spans="10:12" x14ac:dyDescent="0.25">
      <c r="J78" s="1">
        <v>76</v>
      </c>
      <c r="K78" s="1">
        <f t="shared" si="12"/>
        <v>-5.8807125835613761E-16</v>
      </c>
      <c r="L78" s="1">
        <f t="shared" si="13"/>
        <v>-3.2</v>
      </c>
    </row>
    <row r="79" spans="10:12" x14ac:dyDescent="0.25">
      <c r="J79" s="1">
        <v>77</v>
      </c>
      <c r="K79" s="1">
        <f t="shared" si="12"/>
        <v>0.98885438199983122</v>
      </c>
      <c r="L79" s="1">
        <f t="shared" si="13"/>
        <v>-3.0433808521444918</v>
      </c>
    </row>
    <row r="80" spans="10:12" x14ac:dyDescent="0.25">
      <c r="J80" s="1">
        <v>78</v>
      </c>
      <c r="K80" s="1">
        <f t="shared" si="12"/>
        <v>1.8809128073359134</v>
      </c>
      <c r="L80" s="1">
        <f t="shared" si="13"/>
        <v>-2.5888543819998322</v>
      </c>
    </row>
    <row r="81" spans="10:12" x14ac:dyDescent="0.25">
      <c r="J81" s="1">
        <v>79</v>
      </c>
      <c r="K81" s="1">
        <f t="shared" si="12"/>
        <v>2.5888543819998318</v>
      </c>
      <c r="L81" s="1">
        <f t="shared" si="13"/>
        <v>-1.8809128073359149</v>
      </c>
    </row>
    <row r="82" spans="10:12" x14ac:dyDescent="0.25">
      <c r="J82" s="1">
        <v>80</v>
      </c>
      <c r="K82" s="1">
        <f t="shared" si="12"/>
        <v>3.0433808521444914</v>
      </c>
      <c r="L82" s="1">
        <f t="shared" si="13"/>
        <v>-0.98885438199983244</v>
      </c>
    </row>
    <row r="83" spans="10:12" x14ac:dyDescent="0.25">
      <c r="J83" s="1">
        <v>81</v>
      </c>
      <c r="K83" s="1">
        <f t="shared" ref="K83:K102" si="14">($I3-O$2*$D$15)*COS($H3)</f>
        <v>2.6</v>
      </c>
      <c r="L83" s="1">
        <f t="shared" ref="L83:L102" si="15">($T3-O$2*$D$15)*SIN($S3)</f>
        <v>0</v>
      </c>
    </row>
    <row r="84" spans="10:12" x14ac:dyDescent="0.25">
      <c r="J84" s="1">
        <v>82</v>
      </c>
      <c r="K84" s="1">
        <f t="shared" si="14"/>
        <v>2.4727469423673991</v>
      </c>
      <c r="L84" s="1">
        <f t="shared" si="15"/>
        <v>0.80344418537486328</v>
      </c>
    </row>
    <row r="85" spans="10:12" x14ac:dyDescent="0.25">
      <c r="J85" s="1">
        <v>83</v>
      </c>
      <c r="K85" s="1">
        <f t="shared" si="14"/>
        <v>2.1034441853748636</v>
      </c>
      <c r="L85" s="1">
        <f t="shared" si="15"/>
        <v>1.5282416559604302</v>
      </c>
    </row>
    <row r="86" spans="10:12" x14ac:dyDescent="0.25">
      <c r="J86" s="1">
        <v>84</v>
      </c>
      <c r="K86" s="1">
        <f t="shared" si="14"/>
        <v>1.5282416559604302</v>
      </c>
      <c r="L86" s="1">
        <f t="shared" si="15"/>
        <v>2.1034441853748636</v>
      </c>
    </row>
    <row r="87" spans="10:12" x14ac:dyDescent="0.25">
      <c r="J87" s="1">
        <v>85</v>
      </c>
      <c r="K87" s="1">
        <f t="shared" si="14"/>
        <v>0.8034441853748634</v>
      </c>
      <c r="L87" s="1">
        <f t="shared" si="15"/>
        <v>2.4727469423673991</v>
      </c>
    </row>
    <row r="88" spans="10:12" x14ac:dyDescent="0.25">
      <c r="J88" s="1">
        <v>86</v>
      </c>
      <c r="K88" s="1">
        <f t="shared" si="14"/>
        <v>1.592692991381206E-16</v>
      </c>
      <c r="L88" s="1">
        <f t="shared" si="15"/>
        <v>2.6</v>
      </c>
    </row>
    <row r="89" spans="10:12" x14ac:dyDescent="0.25">
      <c r="J89" s="1">
        <v>87</v>
      </c>
      <c r="K89" s="1">
        <f t="shared" si="14"/>
        <v>-0.80344418537486306</v>
      </c>
      <c r="L89" s="1">
        <f t="shared" si="15"/>
        <v>2.4727469423673996</v>
      </c>
    </row>
    <row r="90" spans="10:12" x14ac:dyDescent="0.25">
      <c r="J90" s="1">
        <v>88</v>
      </c>
      <c r="K90" s="1">
        <f t="shared" si="14"/>
        <v>-1.5282416559604299</v>
      </c>
      <c r="L90" s="1">
        <f t="shared" si="15"/>
        <v>2.1034441853748636</v>
      </c>
    </row>
    <row r="91" spans="10:12" x14ac:dyDescent="0.25">
      <c r="J91" s="1">
        <v>89</v>
      </c>
      <c r="K91" s="1">
        <f t="shared" si="14"/>
        <v>-2.1034441853748631</v>
      </c>
      <c r="L91" s="1">
        <f t="shared" si="15"/>
        <v>1.5282416559604306</v>
      </c>
    </row>
    <row r="92" spans="10:12" x14ac:dyDescent="0.25">
      <c r="J92" s="1">
        <v>90</v>
      </c>
      <c r="K92" s="1">
        <f t="shared" si="14"/>
        <v>-2.4727469423673991</v>
      </c>
      <c r="L92" s="1">
        <f t="shared" si="15"/>
        <v>0.80344418537486351</v>
      </c>
    </row>
    <row r="93" spans="10:12" x14ac:dyDescent="0.25">
      <c r="J93" s="1">
        <v>91</v>
      </c>
      <c r="K93" s="1">
        <f t="shared" si="14"/>
        <v>-2.6</v>
      </c>
      <c r="L93" s="1">
        <f t="shared" si="15"/>
        <v>3.185385982762412E-16</v>
      </c>
    </row>
    <row r="94" spans="10:12" x14ac:dyDescent="0.25">
      <c r="J94" s="1">
        <v>92</v>
      </c>
      <c r="K94" s="1">
        <f t="shared" si="14"/>
        <v>-2.4727469423673996</v>
      </c>
      <c r="L94" s="1">
        <f t="shared" si="15"/>
        <v>-0.80344418537486295</v>
      </c>
    </row>
    <row r="95" spans="10:12" x14ac:dyDescent="0.25">
      <c r="J95" s="1">
        <v>93</v>
      </c>
      <c r="K95" s="1">
        <f t="shared" si="14"/>
        <v>-2.1034441853748636</v>
      </c>
      <c r="L95" s="1">
        <f t="shared" si="15"/>
        <v>-1.5282416559604299</v>
      </c>
    </row>
    <row r="96" spans="10:12" x14ac:dyDescent="0.25">
      <c r="J96" s="1">
        <v>94</v>
      </c>
      <c r="K96" s="1">
        <f t="shared" si="14"/>
        <v>-1.5282416559604306</v>
      </c>
      <c r="L96" s="1">
        <f t="shared" si="15"/>
        <v>-2.1034441853748631</v>
      </c>
    </row>
    <row r="97" spans="10:12" x14ac:dyDescent="0.25">
      <c r="J97" s="1">
        <v>95</v>
      </c>
      <c r="K97" s="1">
        <f t="shared" si="14"/>
        <v>-0.80344418537486373</v>
      </c>
      <c r="L97" s="1">
        <f t="shared" si="15"/>
        <v>-2.4727469423673991</v>
      </c>
    </row>
    <row r="98" spans="10:12" x14ac:dyDescent="0.25">
      <c r="J98" s="1">
        <v>96</v>
      </c>
      <c r="K98" s="1">
        <f t="shared" si="14"/>
        <v>-4.778078974143618E-16</v>
      </c>
      <c r="L98" s="1">
        <f t="shared" si="15"/>
        <v>-2.6</v>
      </c>
    </row>
    <row r="99" spans="10:12" x14ac:dyDescent="0.25">
      <c r="J99" s="1">
        <v>97</v>
      </c>
      <c r="K99" s="1">
        <f t="shared" si="14"/>
        <v>0.80344418537486284</v>
      </c>
      <c r="L99" s="1">
        <f t="shared" si="15"/>
        <v>-2.4727469423673996</v>
      </c>
    </row>
    <row r="100" spans="10:12" x14ac:dyDescent="0.25">
      <c r="J100" s="1">
        <v>98</v>
      </c>
      <c r="K100" s="1">
        <f t="shared" si="14"/>
        <v>1.5282416559604297</v>
      </c>
      <c r="L100" s="1">
        <f t="shared" si="15"/>
        <v>-2.1034441853748636</v>
      </c>
    </row>
    <row r="101" spans="10:12" x14ac:dyDescent="0.25">
      <c r="J101" s="1">
        <v>99</v>
      </c>
      <c r="K101" s="1">
        <f t="shared" si="14"/>
        <v>2.1034441853748631</v>
      </c>
      <c r="L101" s="1">
        <f t="shared" si="15"/>
        <v>-1.5282416559604308</v>
      </c>
    </row>
    <row r="102" spans="10:12" x14ac:dyDescent="0.25">
      <c r="J102" s="1">
        <v>100</v>
      </c>
      <c r="K102" s="1">
        <f t="shared" si="14"/>
        <v>2.4727469423673991</v>
      </c>
      <c r="L102" s="1">
        <f t="shared" si="15"/>
        <v>-0.80344418537486384</v>
      </c>
    </row>
    <row r="103" spans="10:12" x14ac:dyDescent="0.25">
      <c r="J103" s="1">
        <v>101</v>
      </c>
      <c r="K103" s="1">
        <f t="shared" ref="K103:K122" si="16">($I3-P$2*$D$15)*COS($H3)</f>
        <v>2</v>
      </c>
      <c r="L103" s="1">
        <f t="shared" ref="L103:L122" si="17">($T3-P$2*$D$15)*SIN($S3)</f>
        <v>0</v>
      </c>
    </row>
    <row r="104" spans="10:12" x14ac:dyDescent="0.25">
      <c r="J104" s="1">
        <v>102</v>
      </c>
      <c r="K104" s="1">
        <f t="shared" si="16"/>
        <v>1.9021130325903071</v>
      </c>
      <c r="L104" s="1">
        <f t="shared" si="17"/>
        <v>0.61803398874989479</v>
      </c>
    </row>
    <row r="105" spans="10:12" x14ac:dyDescent="0.25">
      <c r="J105" s="1">
        <v>103</v>
      </c>
      <c r="K105" s="1">
        <f t="shared" si="16"/>
        <v>1.6180339887498949</v>
      </c>
      <c r="L105" s="1">
        <f t="shared" si="17"/>
        <v>1.1755705045849463</v>
      </c>
    </row>
    <row r="106" spans="10:12" x14ac:dyDescent="0.25">
      <c r="J106" s="1">
        <v>104</v>
      </c>
      <c r="K106" s="1">
        <f t="shared" si="16"/>
        <v>1.1755705045849463</v>
      </c>
      <c r="L106" s="1">
        <f t="shared" si="17"/>
        <v>1.6180339887498949</v>
      </c>
    </row>
    <row r="107" spans="10:12" x14ac:dyDescent="0.25">
      <c r="J107" s="1">
        <v>105</v>
      </c>
      <c r="K107" s="1">
        <f t="shared" si="16"/>
        <v>0.6180339887498949</v>
      </c>
      <c r="L107" s="1">
        <f t="shared" si="17"/>
        <v>1.9021130325903071</v>
      </c>
    </row>
    <row r="108" spans="10:12" x14ac:dyDescent="0.25">
      <c r="J108" s="1">
        <v>106</v>
      </c>
      <c r="K108" s="1">
        <f t="shared" si="16"/>
        <v>1.22514845490862E-16</v>
      </c>
      <c r="L108" s="1">
        <f t="shared" si="17"/>
        <v>2</v>
      </c>
    </row>
    <row r="109" spans="10:12" x14ac:dyDescent="0.25">
      <c r="J109" s="1">
        <v>107</v>
      </c>
      <c r="K109" s="1">
        <f t="shared" si="16"/>
        <v>-0.61803398874989468</v>
      </c>
      <c r="L109" s="1">
        <f t="shared" si="17"/>
        <v>1.9021130325903073</v>
      </c>
    </row>
    <row r="110" spans="10:12" x14ac:dyDescent="0.25">
      <c r="J110" s="1">
        <v>108</v>
      </c>
      <c r="K110" s="1">
        <f t="shared" si="16"/>
        <v>-1.1755705045849461</v>
      </c>
      <c r="L110" s="1">
        <f t="shared" si="17"/>
        <v>1.6180339887498949</v>
      </c>
    </row>
    <row r="111" spans="10:12" x14ac:dyDescent="0.25">
      <c r="J111" s="1">
        <v>109</v>
      </c>
      <c r="K111" s="1">
        <f t="shared" si="16"/>
        <v>-1.6180339887498947</v>
      </c>
      <c r="L111" s="1">
        <f t="shared" si="17"/>
        <v>1.1755705045849465</v>
      </c>
    </row>
    <row r="112" spans="10:12" x14ac:dyDescent="0.25">
      <c r="J112" s="1">
        <v>110</v>
      </c>
      <c r="K112" s="1">
        <f t="shared" si="16"/>
        <v>-1.9021130325903071</v>
      </c>
      <c r="L112" s="1">
        <f t="shared" si="17"/>
        <v>0.61803398874989501</v>
      </c>
    </row>
    <row r="113" spans="10:12" x14ac:dyDescent="0.25">
      <c r="J113" s="1">
        <v>111</v>
      </c>
      <c r="K113" s="1">
        <f t="shared" si="16"/>
        <v>-2</v>
      </c>
      <c r="L113" s="1">
        <f t="shared" si="17"/>
        <v>2.45029690981724E-16</v>
      </c>
    </row>
    <row r="114" spans="10:12" x14ac:dyDescent="0.25">
      <c r="J114" s="1">
        <v>112</v>
      </c>
      <c r="K114" s="1">
        <f t="shared" si="16"/>
        <v>-1.9021130325903073</v>
      </c>
      <c r="L114" s="1">
        <f t="shared" si="17"/>
        <v>-0.61803398874989457</v>
      </c>
    </row>
    <row r="115" spans="10:12" x14ac:dyDescent="0.25">
      <c r="J115" s="1">
        <v>113</v>
      </c>
      <c r="K115" s="1">
        <f t="shared" si="16"/>
        <v>-1.6180339887498951</v>
      </c>
      <c r="L115" s="1">
        <f t="shared" si="17"/>
        <v>-1.1755705045849461</v>
      </c>
    </row>
    <row r="116" spans="10:12" x14ac:dyDescent="0.25">
      <c r="J116" s="1">
        <v>114</v>
      </c>
      <c r="K116" s="1">
        <f t="shared" si="16"/>
        <v>-1.1755705045849465</v>
      </c>
      <c r="L116" s="1">
        <f t="shared" si="17"/>
        <v>-1.6180339887498947</v>
      </c>
    </row>
    <row r="117" spans="10:12" x14ac:dyDescent="0.25">
      <c r="J117" s="1">
        <v>115</v>
      </c>
      <c r="K117" s="1">
        <f t="shared" si="16"/>
        <v>-0.61803398874989512</v>
      </c>
      <c r="L117" s="1">
        <f t="shared" si="17"/>
        <v>-1.9021130325903071</v>
      </c>
    </row>
    <row r="118" spans="10:12" x14ac:dyDescent="0.25">
      <c r="J118" s="1">
        <v>116</v>
      </c>
      <c r="K118" s="1">
        <f t="shared" si="16"/>
        <v>-3.67544536472586E-16</v>
      </c>
      <c r="L118" s="1">
        <f t="shared" si="17"/>
        <v>-2</v>
      </c>
    </row>
    <row r="119" spans="10:12" x14ac:dyDescent="0.25">
      <c r="J119" s="1">
        <v>117</v>
      </c>
      <c r="K119" s="1">
        <f t="shared" si="16"/>
        <v>0.61803398874989446</v>
      </c>
      <c r="L119" s="1">
        <f t="shared" si="17"/>
        <v>-1.9021130325903073</v>
      </c>
    </row>
    <row r="120" spans="10:12" x14ac:dyDescent="0.25">
      <c r="J120" s="1">
        <v>118</v>
      </c>
      <c r="K120" s="1">
        <f t="shared" si="16"/>
        <v>1.1755705045849458</v>
      </c>
      <c r="L120" s="1">
        <f t="shared" si="17"/>
        <v>-1.6180339887498951</v>
      </c>
    </row>
    <row r="121" spans="10:12" x14ac:dyDescent="0.25">
      <c r="J121" s="1">
        <v>119</v>
      </c>
      <c r="K121" s="1">
        <f t="shared" si="16"/>
        <v>1.6180339887498947</v>
      </c>
      <c r="L121" s="1">
        <f t="shared" si="17"/>
        <v>-1.1755705045849467</v>
      </c>
    </row>
    <row r="122" spans="10:12" x14ac:dyDescent="0.25">
      <c r="J122" s="1">
        <v>120</v>
      </c>
      <c r="K122" s="1">
        <f t="shared" si="16"/>
        <v>1.9021130325903071</v>
      </c>
      <c r="L122" s="1">
        <f t="shared" si="17"/>
        <v>-0.61803398874989524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Smetana</dc:creator>
  <cp:lastModifiedBy>Mason Smetana</cp:lastModifiedBy>
  <dcterms:created xsi:type="dcterms:W3CDTF">2021-12-03T23:15:27Z</dcterms:created>
  <dcterms:modified xsi:type="dcterms:W3CDTF">2021-12-04T19:20:32Z</dcterms:modified>
</cp:coreProperties>
</file>