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 activeTab="3"/>
  </bookViews>
  <sheets>
    <sheet name="Mar #" sheetId="1" r:id="rId1"/>
    <sheet name="Mar %" sheetId="2" r:id="rId2"/>
    <sheet name="DC #" sheetId="3" r:id="rId3"/>
    <sheet name="DC %" sheetId="4" r:id="rId4"/>
    <sheet name="Sheet1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H18" i="3"/>
  <c r="H18" i="1"/>
  <c r="I17" l="1"/>
  <c r="H17"/>
  <c r="A16" l="1"/>
  <c r="U16" i="3"/>
  <c r="T16"/>
  <c r="S16"/>
  <c r="R16"/>
  <c r="Q16"/>
  <c r="P16"/>
  <c r="O16"/>
  <c r="N16"/>
  <c r="M16"/>
  <c r="L16"/>
  <c r="K16"/>
  <c r="J16"/>
  <c r="I16"/>
  <c r="I17" s="1"/>
  <c r="H16"/>
  <c r="H17" s="1"/>
  <c r="G16"/>
  <c r="F16"/>
  <c r="D16"/>
  <c r="C16"/>
  <c r="B16"/>
  <c r="A16"/>
  <c r="B17" l="1"/>
  <c r="C17"/>
  <c r="G17"/>
  <c r="F17"/>
  <c r="K17"/>
  <c r="J17"/>
  <c r="M17"/>
  <c r="L17"/>
  <c r="O17"/>
  <c r="N17"/>
  <c r="Q17"/>
  <c r="P17"/>
  <c r="S17"/>
  <c r="R17"/>
  <c r="U17"/>
  <c r="T17"/>
  <c r="U16" i="1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B17" l="1"/>
  <c r="C17"/>
  <c r="F17"/>
  <c r="J17"/>
  <c r="L17"/>
  <c r="N17"/>
  <c r="P17"/>
  <c r="R17"/>
  <c r="T17"/>
  <c r="G17"/>
  <c r="K17"/>
  <c r="M17"/>
  <c r="O17"/>
  <c r="Q17"/>
  <c r="S17"/>
  <c r="U17"/>
</calcChain>
</file>

<file path=xl/sharedStrings.xml><?xml version="1.0" encoding="utf-8"?>
<sst xmlns="http://schemas.openxmlformats.org/spreadsheetml/2006/main" count="177" uniqueCount="27">
  <si>
    <t>Names</t>
  </si>
  <si>
    <t>Cover</t>
  </si>
  <si>
    <t>Writer</t>
  </si>
  <si>
    <t>Penciller</t>
  </si>
  <si>
    <t>Inker</t>
  </si>
  <si>
    <t>Colourist</t>
  </si>
  <si>
    <t>Letters</t>
  </si>
  <si>
    <t>Editor</t>
  </si>
  <si>
    <t>Asst. Ed.</t>
  </si>
  <si>
    <t>Issue</t>
  </si>
  <si>
    <t>Male</t>
  </si>
  <si>
    <t>Female</t>
  </si>
  <si>
    <t>Total</t>
  </si>
  <si>
    <t xml:space="preserve">Cover </t>
  </si>
  <si>
    <t>Pencils</t>
  </si>
  <si>
    <t>Inks</t>
  </si>
  <si>
    <t>Colors</t>
  </si>
  <si>
    <t>Asst. Editor</t>
  </si>
  <si>
    <t>ALL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</si>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</sst>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Credits in Marvel Comic Books By Profession, Percentage - 2012 Total</a:t>
            </a:r>
            <a:endParaRPr lang="en-CA" sz="1100"/>
          </a:p>
        </c:rich>
      </c:tx>
      <c:layout>
        <c:manualLayout>
          <c:xMode val="edge"/>
          <c:yMode val="edge"/>
          <c:x val="9.9703630065094306E-2"/>
          <c:y val="4.17391380557595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92D050"/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#'!$B$21:$B$28</c:f>
              <c:numCache>
                <c:formatCode>0.0</c:formatCode>
                <c:ptCount val="8"/>
                <c:pt idx="0">
                  <c:v>11</c:v>
                </c:pt>
                <c:pt idx="1">
                  <c:v>13.2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18.5</c:v>
                </c:pt>
                <c:pt idx="5">
                  <c:v>0</c:v>
                </c:pt>
                <c:pt idx="6">
                  <c:v>13.8</c:v>
                </c:pt>
                <c:pt idx="7">
                  <c:v>67.400000000000006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Lbls>
            <c:dLbl>
              <c:idx val="6"/>
              <c:dLblPos val="inBase"/>
              <c:showVal val="1"/>
            </c:dLbl>
            <c:dLbl>
              <c:idx val="7"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#'!$C$21:$C$28</c:f>
              <c:numCache>
                <c:formatCode>0.0</c:formatCode>
                <c:ptCount val="8"/>
                <c:pt idx="0">
                  <c:v>9.9</c:v>
                </c:pt>
                <c:pt idx="1">
                  <c:v>17.7</c:v>
                </c:pt>
                <c:pt idx="2">
                  <c:v>7.1</c:v>
                </c:pt>
                <c:pt idx="3">
                  <c:v>7.3</c:v>
                </c:pt>
                <c:pt idx="4">
                  <c:v>15.5</c:v>
                </c:pt>
                <c:pt idx="5">
                  <c:v>0.4</c:v>
                </c:pt>
                <c:pt idx="6">
                  <c:v>11.1</c:v>
                </c:pt>
                <c:pt idx="7">
                  <c:v>70</c:v>
                </c:pt>
              </c:numCache>
            </c:numRef>
          </c:val>
        </c:ser>
        <c:gapWidth val="31"/>
        <c:axId val="229856768"/>
        <c:axId val="229858304"/>
      </c:barChart>
      <c:catAx>
        <c:axId val="2298567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229858304"/>
        <c:crosses val="autoZero"/>
        <c:auto val="1"/>
        <c:lblAlgn val="ctr"/>
        <c:lblOffset val="100"/>
      </c:catAx>
      <c:valAx>
        <c:axId val="229858304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22985676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%'!$S$4:$S$15</c:f>
              <c:numCache>
                <c:formatCode>0.0</c:formatCode>
                <c:ptCount val="12"/>
                <c:pt idx="0">
                  <c:v>9.0909090909090917</c:v>
                </c:pt>
                <c:pt idx="1">
                  <c:v>10</c:v>
                </c:pt>
                <c:pt idx="2">
                  <c:v>7.9545454545454541</c:v>
                </c:pt>
                <c:pt idx="3">
                  <c:v>10.112359550561797</c:v>
                </c:pt>
                <c:pt idx="4">
                  <c:v>9.2783505154639183</c:v>
                </c:pt>
                <c:pt idx="5">
                  <c:v>8.695652173913043</c:v>
                </c:pt>
                <c:pt idx="6">
                  <c:v>15.463917525773196</c:v>
                </c:pt>
                <c:pt idx="7">
                  <c:v>16.483516483516482</c:v>
                </c:pt>
                <c:pt idx="8">
                  <c:v>13.333333333333334</c:v>
                </c:pt>
                <c:pt idx="9">
                  <c:v>14.000000000000002</c:v>
                </c:pt>
                <c:pt idx="10">
                  <c:v>8.536585365853659</c:v>
                </c:pt>
                <c:pt idx="11">
                  <c:v>8.6419753086419746</c:v>
                </c:pt>
              </c:numCache>
            </c:numRef>
          </c:val>
        </c:ser>
        <c:gapWidth val="50"/>
        <c:axId val="231786752"/>
        <c:axId val="231813120"/>
      </c:barChart>
      <c:catAx>
        <c:axId val="2317867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813120"/>
        <c:crosses val="autoZero"/>
        <c:auto val="1"/>
        <c:lblAlgn val="ctr"/>
        <c:lblOffset val="100"/>
      </c:catAx>
      <c:valAx>
        <c:axId val="231813120"/>
        <c:scaling>
          <c:orientation val="minMax"/>
          <c:max val="1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786752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%'!$U$4:$U$15</c:f>
              <c:numCache>
                <c:formatCode>0.0</c:formatCode>
                <c:ptCount val="12"/>
                <c:pt idx="0">
                  <c:v>68.055555555555557</c:v>
                </c:pt>
                <c:pt idx="1">
                  <c:v>71.186440677966104</c:v>
                </c:pt>
                <c:pt idx="2">
                  <c:v>68.75</c:v>
                </c:pt>
                <c:pt idx="3">
                  <c:v>74</c:v>
                </c:pt>
                <c:pt idx="4">
                  <c:v>73.958333333333343</c:v>
                </c:pt>
                <c:pt idx="5">
                  <c:v>73.033707865168537</c:v>
                </c:pt>
                <c:pt idx="6">
                  <c:v>72.340425531914903</c:v>
                </c:pt>
                <c:pt idx="7">
                  <c:v>67.741935483870961</c:v>
                </c:pt>
                <c:pt idx="8">
                  <c:v>69.767441860465112</c:v>
                </c:pt>
                <c:pt idx="9">
                  <c:v>68.627450980392155</c:v>
                </c:pt>
                <c:pt idx="10">
                  <c:v>66.666666666666657</c:v>
                </c:pt>
                <c:pt idx="11">
                  <c:v>65.168539325842701</c:v>
                </c:pt>
              </c:numCache>
            </c:numRef>
          </c:val>
        </c:ser>
        <c:gapWidth val="51"/>
        <c:axId val="231850368"/>
        <c:axId val="231851904"/>
      </c:barChart>
      <c:catAx>
        <c:axId val="2318503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851904"/>
        <c:crosses val="autoZero"/>
        <c:auto val="1"/>
        <c:lblAlgn val="ctr"/>
        <c:lblOffset val="100"/>
      </c:catAx>
      <c:valAx>
        <c:axId val="231851904"/>
        <c:scaling>
          <c:orientation val="minMax"/>
          <c:max val="8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85036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DC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- 2018 vs. 2019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2016</c:v>
          </c:tx>
          <c:spPr>
            <a:solidFill>
              <a:srgbClr val="C0504D">
                <a:lumMod val="40000"/>
                <a:lumOff val="6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#'!$B$20:$B$28</c:f>
              <c:numCache>
                <c:formatCode>0.0</c:formatCode>
                <c:ptCount val="9"/>
                <c:pt idx="0">
                  <c:v>17</c:v>
                </c:pt>
                <c:pt idx="1">
                  <c:v>10.7</c:v>
                </c:pt>
                <c:pt idx="2">
                  <c:v>12.5</c:v>
                </c:pt>
                <c:pt idx="3">
                  <c:v>7.8</c:v>
                </c:pt>
                <c:pt idx="4">
                  <c:v>7.9</c:v>
                </c:pt>
                <c:pt idx="5">
                  <c:v>15.7</c:v>
                </c:pt>
                <c:pt idx="6">
                  <c:v>7.8</c:v>
                </c:pt>
                <c:pt idx="7">
                  <c:v>37.799999999999997</c:v>
                </c:pt>
                <c:pt idx="8">
                  <c:v>44.1</c:v>
                </c:pt>
              </c:numCache>
            </c:numRef>
          </c:val>
        </c:ser>
        <c:ser>
          <c:idx val="1"/>
          <c:order val="1"/>
          <c:tx>
            <c:v>2017</c:v>
          </c:tx>
          <c:spPr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#'!$C$20:$C$28</c:f>
              <c:numCache>
                <c:formatCode>0.0</c:formatCode>
                <c:ptCount val="9"/>
                <c:pt idx="0">
                  <c:v>15.9</c:v>
                </c:pt>
                <c:pt idx="1">
                  <c:v>10.199999999999999</c:v>
                </c:pt>
                <c:pt idx="2">
                  <c:v>14</c:v>
                </c:pt>
                <c:pt idx="3">
                  <c:v>7</c:v>
                </c:pt>
                <c:pt idx="4">
                  <c:v>7.5</c:v>
                </c:pt>
                <c:pt idx="5">
                  <c:v>12.1</c:v>
                </c:pt>
                <c:pt idx="6">
                  <c:v>6.7</c:v>
                </c:pt>
                <c:pt idx="7">
                  <c:v>24.1</c:v>
                </c:pt>
                <c:pt idx="8">
                  <c:v>52.2</c:v>
                </c:pt>
              </c:numCache>
            </c:numRef>
          </c:val>
        </c:ser>
        <c:gapWidth val="50"/>
        <c:axId val="218848256"/>
        <c:axId val="218862336"/>
      </c:barChart>
      <c:catAx>
        <c:axId val="2188482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218862336"/>
        <c:crosses val="autoZero"/>
        <c:auto val="1"/>
        <c:lblAlgn val="ctr"/>
        <c:lblOffset val="100"/>
      </c:catAx>
      <c:valAx>
        <c:axId val="218862336"/>
        <c:scaling>
          <c:orientation val="minMax"/>
          <c:max val="5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218848256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%'!$C$4:$C$15</c:f>
              <c:numCache>
                <c:formatCode>0.0</c:formatCode>
                <c:ptCount val="12"/>
                <c:pt idx="0">
                  <c:v>17.073170731707318</c:v>
                </c:pt>
                <c:pt idx="1">
                  <c:v>15.324165029469548</c:v>
                </c:pt>
                <c:pt idx="2">
                  <c:v>15.272727272727273</c:v>
                </c:pt>
                <c:pt idx="3">
                  <c:v>16.197183098591552</c:v>
                </c:pt>
                <c:pt idx="4">
                  <c:v>15.384615384615385</c:v>
                </c:pt>
                <c:pt idx="5">
                  <c:v>15.441176470588236</c:v>
                </c:pt>
                <c:pt idx="6">
                  <c:v>15.601503759398497</c:v>
                </c:pt>
                <c:pt idx="7">
                  <c:v>14.746543778801843</c:v>
                </c:pt>
                <c:pt idx="8">
                  <c:v>16.117216117216117</c:v>
                </c:pt>
                <c:pt idx="9">
                  <c:v>14.34108527131783</c:v>
                </c:pt>
                <c:pt idx="10">
                  <c:v>16.358024691358025</c:v>
                </c:pt>
                <c:pt idx="11">
                  <c:v>18.840579710144929</c:v>
                </c:pt>
              </c:numCache>
            </c:numRef>
          </c:val>
        </c:ser>
        <c:gapWidth val="51"/>
        <c:axId val="233203200"/>
        <c:axId val="233204736"/>
      </c:barChart>
      <c:catAx>
        <c:axId val="2332032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3204736"/>
        <c:crosses val="autoZero"/>
        <c:auto val="1"/>
        <c:lblAlgn val="ctr"/>
        <c:lblOffset val="100"/>
      </c:catAx>
      <c:valAx>
        <c:axId val="233204736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3203200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%'!$G$4:$G$15</c:f>
              <c:numCache>
                <c:formatCode>0.0</c:formatCode>
                <c:ptCount val="12"/>
                <c:pt idx="0">
                  <c:v>12.328767123287671</c:v>
                </c:pt>
                <c:pt idx="1">
                  <c:v>8.3333333333333321</c:v>
                </c:pt>
                <c:pt idx="2">
                  <c:v>8.0745341614906838</c:v>
                </c:pt>
                <c:pt idx="3">
                  <c:v>11.940298507462686</c:v>
                </c:pt>
                <c:pt idx="4">
                  <c:v>10.191082802547772</c:v>
                </c:pt>
                <c:pt idx="5">
                  <c:v>13.076923076923078</c:v>
                </c:pt>
                <c:pt idx="6">
                  <c:v>11.538461538461538</c:v>
                </c:pt>
                <c:pt idx="7">
                  <c:v>9.3525179856115113</c:v>
                </c:pt>
                <c:pt idx="8">
                  <c:v>7.0175438596491224</c:v>
                </c:pt>
                <c:pt idx="9">
                  <c:v>7.623318385650224</c:v>
                </c:pt>
                <c:pt idx="10">
                  <c:v>10</c:v>
                </c:pt>
                <c:pt idx="11">
                  <c:v>13.714285714285715</c:v>
                </c:pt>
              </c:numCache>
            </c:numRef>
          </c:val>
        </c:ser>
        <c:gapWidth val="50"/>
        <c:axId val="98651520"/>
        <c:axId val="98657408"/>
      </c:barChart>
      <c:catAx>
        <c:axId val="986515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8657408"/>
        <c:crosses val="autoZero"/>
        <c:auto val="1"/>
        <c:lblAlgn val="ctr"/>
        <c:lblOffset val="100"/>
      </c:catAx>
      <c:valAx>
        <c:axId val="98657408"/>
        <c:scaling>
          <c:orientation val="minMax"/>
          <c:max val="1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8651520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Writers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%'!$I$4:$I$15</c:f>
              <c:numCache>
                <c:formatCode>0.0</c:formatCode>
                <c:ptCount val="12"/>
                <c:pt idx="0">
                  <c:v>13.861386138613863</c:v>
                </c:pt>
                <c:pt idx="1">
                  <c:v>14.0625</c:v>
                </c:pt>
                <c:pt idx="2">
                  <c:v>10.975609756097562</c:v>
                </c:pt>
                <c:pt idx="3">
                  <c:v>16.071428571428573</c:v>
                </c:pt>
                <c:pt idx="4">
                  <c:v>13.924050632911392</c:v>
                </c:pt>
                <c:pt idx="5">
                  <c:v>13.461538461538462</c:v>
                </c:pt>
                <c:pt idx="6">
                  <c:v>14.473684210526317</c:v>
                </c:pt>
                <c:pt idx="7">
                  <c:v>11.864406779661017</c:v>
                </c:pt>
                <c:pt idx="8">
                  <c:v>11.688311688311687</c:v>
                </c:pt>
                <c:pt idx="9">
                  <c:v>14.035087719298245</c:v>
                </c:pt>
                <c:pt idx="10">
                  <c:v>14.772727272727273</c:v>
                </c:pt>
                <c:pt idx="11">
                  <c:v>18.085106382978726</c:v>
                </c:pt>
              </c:numCache>
            </c:numRef>
          </c:val>
        </c:ser>
        <c:gapWidth val="50"/>
        <c:axId val="98674176"/>
        <c:axId val="98675712"/>
      </c:barChart>
      <c:catAx>
        <c:axId val="986741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8675712"/>
        <c:crosses val="autoZero"/>
        <c:auto val="1"/>
        <c:lblAlgn val="ctr"/>
        <c:lblOffset val="100"/>
      </c:catAx>
      <c:valAx>
        <c:axId val="98675712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867417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Pencillers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%'!$K$4:$K$15</c:f>
              <c:numCache>
                <c:formatCode>0.0</c:formatCode>
                <c:ptCount val="12"/>
                <c:pt idx="0">
                  <c:v>7.5471698113207548</c:v>
                </c:pt>
                <c:pt idx="1">
                  <c:v>8.8235294117647065</c:v>
                </c:pt>
                <c:pt idx="2">
                  <c:v>9.1954022988505741</c:v>
                </c:pt>
                <c:pt idx="3">
                  <c:v>4.838709677419355</c:v>
                </c:pt>
                <c:pt idx="4">
                  <c:v>5.4945054945054945</c:v>
                </c:pt>
                <c:pt idx="5">
                  <c:v>3.3898305084745761</c:v>
                </c:pt>
                <c:pt idx="6">
                  <c:v>3.4090909090909087</c:v>
                </c:pt>
                <c:pt idx="7">
                  <c:v>3.278688524590164</c:v>
                </c:pt>
                <c:pt idx="8">
                  <c:v>8.0459770114942533</c:v>
                </c:pt>
                <c:pt idx="9">
                  <c:v>6.666666666666667</c:v>
                </c:pt>
                <c:pt idx="10">
                  <c:v>8.8888888888888893</c:v>
                </c:pt>
                <c:pt idx="11">
                  <c:v>11.827956989247312</c:v>
                </c:pt>
              </c:numCache>
            </c:numRef>
          </c:val>
        </c:ser>
        <c:gapWidth val="51"/>
        <c:axId val="68693376"/>
        <c:axId val="68707456"/>
      </c:barChart>
      <c:catAx>
        <c:axId val="686933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707456"/>
        <c:crosses val="autoZero"/>
        <c:auto val="1"/>
        <c:lblAlgn val="ctr"/>
        <c:lblOffset val="100"/>
      </c:catAx>
      <c:valAx>
        <c:axId val="68707456"/>
        <c:scaling>
          <c:orientation val="minMax"/>
          <c:max val="1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69337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Inkers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%'!$M$4:$M$15</c:f>
              <c:numCache>
                <c:formatCode>0.0</c:formatCode>
                <c:ptCount val="12"/>
                <c:pt idx="0">
                  <c:v>7.0175438596491224</c:v>
                </c:pt>
                <c:pt idx="1">
                  <c:v>6.756756756756757</c:v>
                </c:pt>
                <c:pt idx="2">
                  <c:v>8.791208791208792</c:v>
                </c:pt>
                <c:pt idx="3">
                  <c:v>6.0606060606060606</c:v>
                </c:pt>
                <c:pt idx="4">
                  <c:v>5.0505050505050502</c:v>
                </c:pt>
                <c:pt idx="5">
                  <c:v>3.1746031746031744</c:v>
                </c:pt>
                <c:pt idx="6">
                  <c:v>4.4943820224719104</c:v>
                </c:pt>
                <c:pt idx="7">
                  <c:v>4.6153846153846159</c:v>
                </c:pt>
                <c:pt idx="8">
                  <c:v>8.5106382978723403</c:v>
                </c:pt>
                <c:pt idx="9">
                  <c:v>7.6335877862595423</c:v>
                </c:pt>
                <c:pt idx="10">
                  <c:v>11</c:v>
                </c:pt>
                <c:pt idx="11">
                  <c:v>13.26530612244898</c:v>
                </c:pt>
              </c:numCache>
            </c:numRef>
          </c:val>
        </c:ser>
        <c:gapWidth val="51"/>
        <c:axId val="68740608"/>
        <c:axId val="68742144"/>
      </c:barChart>
      <c:catAx>
        <c:axId val="687406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742144"/>
        <c:crosses val="autoZero"/>
        <c:auto val="1"/>
        <c:lblAlgn val="ctr"/>
        <c:lblOffset val="100"/>
      </c:catAx>
      <c:valAx>
        <c:axId val="68742144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740608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Colourist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%'!$O$4:$O$15</c:f>
              <c:numCache>
                <c:formatCode>0.0</c:formatCode>
                <c:ptCount val="12"/>
                <c:pt idx="0">
                  <c:v>11.76470588235294</c:v>
                </c:pt>
                <c:pt idx="1">
                  <c:v>10</c:v>
                </c:pt>
                <c:pt idx="2">
                  <c:v>12</c:v>
                </c:pt>
                <c:pt idx="3">
                  <c:v>5.3571428571428568</c:v>
                </c:pt>
                <c:pt idx="4">
                  <c:v>10.666666666666668</c:v>
                </c:pt>
                <c:pt idx="5">
                  <c:v>8</c:v>
                </c:pt>
                <c:pt idx="6">
                  <c:v>9.0909090909090917</c:v>
                </c:pt>
                <c:pt idx="7">
                  <c:v>10.714285714285714</c:v>
                </c:pt>
                <c:pt idx="8">
                  <c:v>15.492957746478872</c:v>
                </c:pt>
                <c:pt idx="9">
                  <c:v>11.214953271028037</c:v>
                </c:pt>
                <c:pt idx="10">
                  <c:v>13.953488372093023</c:v>
                </c:pt>
                <c:pt idx="11">
                  <c:v>22.352941176470591</c:v>
                </c:pt>
              </c:numCache>
            </c:numRef>
          </c:val>
        </c:ser>
        <c:gapWidth val="49"/>
        <c:axId val="70163840"/>
        <c:axId val="70173824"/>
      </c:barChart>
      <c:catAx>
        <c:axId val="701638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173824"/>
        <c:crosses val="autoZero"/>
        <c:auto val="1"/>
        <c:lblAlgn val="ctr"/>
        <c:lblOffset val="100"/>
      </c:catAx>
      <c:valAx>
        <c:axId val="70173824"/>
        <c:scaling>
          <c:orientation val="minMax"/>
          <c:max val="2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163840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Letterers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%'!$Q$4:$Q$15</c:f>
              <c:numCache>
                <c:formatCode>0.0</c:formatCode>
                <c:ptCount val="12"/>
                <c:pt idx="0">
                  <c:v>5.5555555555555554</c:v>
                </c:pt>
                <c:pt idx="1">
                  <c:v>1.7241379310344827</c:v>
                </c:pt>
                <c:pt idx="2">
                  <c:v>2.8571428571428572</c:v>
                </c:pt>
                <c:pt idx="3">
                  <c:v>3.8461538461538463</c:v>
                </c:pt>
                <c:pt idx="4">
                  <c:v>7.3529411764705888</c:v>
                </c:pt>
                <c:pt idx="5">
                  <c:v>6</c:v>
                </c:pt>
                <c:pt idx="6">
                  <c:v>5.9701492537313428</c:v>
                </c:pt>
                <c:pt idx="7">
                  <c:v>5.6603773584905666</c:v>
                </c:pt>
                <c:pt idx="8">
                  <c:v>10.606060606060606</c:v>
                </c:pt>
                <c:pt idx="9">
                  <c:v>9.4736842105263168</c:v>
                </c:pt>
                <c:pt idx="10">
                  <c:v>8.9743589743589745</c:v>
                </c:pt>
                <c:pt idx="11">
                  <c:v>9.5238095238095237</c:v>
                </c:pt>
              </c:numCache>
            </c:numRef>
          </c:val>
        </c:ser>
        <c:gapWidth val="50"/>
        <c:axId val="70329856"/>
        <c:axId val="70331392"/>
      </c:barChart>
      <c:catAx>
        <c:axId val="703298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31392"/>
        <c:crosses val="autoZero"/>
        <c:auto val="1"/>
        <c:lblAlgn val="ctr"/>
        <c:lblOffset val="100"/>
      </c:catAx>
      <c:valAx>
        <c:axId val="70331392"/>
        <c:scaling>
          <c:orientation val="minMax"/>
          <c:max val="1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2985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Marvel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- 2018 vs. 2019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2016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dLblPos val="inBase"/>
              <c:showVal val="1"/>
            </c:dLbl>
            <c:dLbl>
              <c:idx val="5"/>
              <c:dLblPos val="inBase"/>
              <c:showVal val="1"/>
            </c:dLbl>
            <c:dLbl>
              <c:idx val="7"/>
              <c:dLblPos val="inBase"/>
              <c:showVal val="1"/>
            </c:dLbl>
            <c:dLbl>
              <c:idx val="8"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#'!$B$20:$B$28</c:f>
              <c:numCache>
                <c:formatCode>0.0</c:formatCode>
                <c:ptCount val="9"/>
                <c:pt idx="0">
                  <c:v>15.7</c:v>
                </c:pt>
                <c:pt idx="1">
                  <c:v>11</c:v>
                </c:pt>
                <c:pt idx="2">
                  <c:v>13.2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18.5</c:v>
                </c:pt>
                <c:pt idx="6">
                  <c:v>0</c:v>
                </c:pt>
                <c:pt idx="7">
                  <c:v>13.8</c:v>
                </c:pt>
                <c:pt idx="8">
                  <c:v>67.400000000000006</c:v>
                </c:pt>
              </c:numCache>
            </c:numRef>
          </c:val>
        </c:ser>
        <c:ser>
          <c:idx val="1"/>
          <c:order val="1"/>
          <c:tx>
            <c:v>2017</c:v>
          </c:tx>
          <c:spPr>
            <a:solidFill>
              <a:srgbClr val="8064A2">
                <a:lumMod val="75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0"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5"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7"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8"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#'!$C$20:$C$28</c:f>
              <c:numCache>
                <c:formatCode>0.0</c:formatCode>
                <c:ptCount val="9"/>
                <c:pt idx="0">
                  <c:v>16.277105040833568</c:v>
                </c:pt>
                <c:pt idx="1">
                  <c:v>9.9</c:v>
                </c:pt>
                <c:pt idx="2">
                  <c:v>17.7</c:v>
                </c:pt>
                <c:pt idx="3">
                  <c:v>7.1</c:v>
                </c:pt>
                <c:pt idx="4">
                  <c:v>7.3</c:v>
                </c:pt>
                <c:pt idx="5">
                  <c:v>15.5</c:v>
                </c:pt>
                <c:pt idx="6">
                  <c:v>0.4</c:v>
                </c:pt>
                <c:pt idx="7">
                  <c:v>11.1</c:v>
                </c:pt>
                <c:pt idx="8">
                  <c:v>70</c:v>
                </c:pt>
              </c:numCache>
            </c:numRef>
          </c:val>
        </c:ser>
        <c:gapWidth val="50"/>
        <c:axId val="229938688"/>
        <c:axId val="229940224"/>
      </c:barChart>
      <c:catAx>
        <c:axId val="2299386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229940224"/>
        <c:crosses val="autoZero"/>
        <c:auto val="1"/>
        <c:lblAlgn val="ctr"/>
        <c:lblOffset val="100"/>
      </c:catAx>
      <c:valAx>
        <c:axId val="229940224"/>
        <c:scaling>
          <c:orientation val="minMax"/>
          <c:max val="7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22993868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%'!$S$4:$S$15</c:f>
              <c:numCache>
                <c:formatCode>0.0</c:formatCode>
                <c:ptCount val="12"/>
                <c:pt idx="0">
                  <c:v>35.555555555555557</c:v>
                </c:pt>
                <c:pt idx="1">
                  <c:v>25</c:v>
                </c:pt>
                <c:pt idx="2">
                  <c:v>25.806451612903224</c:v>
                </c:pt>
                <c:pt idx="3">
                  <c:v>17.857142857142858</c:v>
                </c:pt>
                <c:pt idx="4">
                  <c:v>27.941176470588236</c:v>
                </c:pt>
                <c:pt idx="5">
                  <c:v>20.37037037037037</c:v>
                </c:pt>
                <c:pt idx="6">
                  <c:v>24.637681159420293</c:v>
                </c:pt>
                <c:pt idx="7">
                  <c:v>20</c:v>
                </c:pt>
                <c:pt idx="8">
                  <c:v>26.47058823529412</c:v>
                </c:pt>
                <c:pt idx="9">
                  <c:v>20.87912087912088</c:v>
                </c:pt>
                <c:pt idx="10">
                  <c:v>22.891566265060241</c:v>
                </c:pt>
                <c:pt idx="11">
                  <c:v>18.181818181818183</c:v>
                </c:pt>
              </c:numCache>
            </c:numRef>
          </c:val>
        </c:ser>
        <c:gapWidth val="51"/>
        <c:axId val="70372736"/>
        <c:axId val="70374528"/>
      </c:barChart>
      <c:catAx>
        <c:axId val="703727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74528"/>
        <c:crosses val="autoZero"/>
        <c:auto val="1"/>
        <c:lblAlgn val="ctr"/>
        <c:lblOffset val="100"/>
      </c:catAx>
      <c:valAx>
        <c:axId val="70374528"/>
        <c:scaling>
          <c:orientation val="minMax"/>
          <c:max val="3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372736"/>
        <c:crosses val="autoZero"/>
        <c:crossBetween val="between"/>
        <c:majorUnit val="6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Assistant Editors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%'!$U$4:$U$15</c:f>
              <c:numCache>
                <c:formatCode>0.0</c:formatCode>
                <c:ptCount val="12"/>
                <c:pt idx="0">
                  <c:v>42.25352112676056</c:v>
                </c:pt>
                <c:pt idx="1">
                  <c:v>51.785714285714292</c:v>
                </c:pt>
                <c:pt idx="2">
                  <c:v>58.333333333333336</c:v>
                </c:pt>
                <c:pt idx="3">
                  <c:v>56.25</c:v>
                </c:pt>
                <c:pt idx="4">
                  <c:v>43.39622641509434</c:v>
                </c:pt>
                <c:pt idx="5">
                  <c:v>47.826086956521742</c:v>
                </c:pt>
                <c:pt idx="6">
                  <c:v>54</c:v>
                </c:pt>
                <c:pt idx="7">
                  <c:v>52.380952380952387</c:v>
                </c:pt>
                <c:pt idx="8">
                  <c:v>52.941176470588239</c:v>
                </c:pt>
                <c:pt idx="9">
                  <c:v>56.060606060606055</c:v>
                </c:pt>
                <c:pt idx="10">
                  <c:v>58.064516129032263</c:v>
                </c:pt>
                <c:pt idx="11">
                  <c:v>55.357142857142861</c:v>
                </c:pt>
              </c:numCache>
            </c:numRef>
          </c:val>
        </c:ser>
        <c:gapWidth val="49"/>
        <c:axId val="70206976"/>
        <c:axId val="70208512"/>
      </c:barChart>
      <c:catAx>
        <c:axId val="702069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208512"/>
        <c:crosses val="autoZero"/>
        <c:auto val="1"/>
        <c:lblAlgn val="ctr"/>
        <c:lblOffset val="100"/>
      </c:catAx>
      <c:valAx>
        <c:axId val="70208512"/>
        <c:scaling>
          <c:orientation val="minMax"/>
          <c:max val="6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206976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200"/>
            </a:pPr>
            <a:r>
              <a:rPr lang="en-CA" sz="1200"/>
              <a:t>Women at</a:t>
            </a:r>
            <a:r>
              <a:rPr lang="en-CA" sz="1200" baseline="0"/>
              <a:t> DC and Marvel By Category,</a:t>
            </a:r>
          </a:p>
          <a:p>
            <a:pPr>
              <a:defRPr lang="en-US" sz="1200"/>
            </a:pPr>
            <a:r>
              <a:rPr lang="en-CA" sz="1200" baseline="0"/>
              <a:t>Percentage - 2011 Total</a:t>
            </a:r>
            <a:endParaRPr lang="en-CA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DC</c:v>
          </c:tx>
          <c:spPr>
            <a:solidFill>
              <a:srgbClr val="C0504D"/>
            </a:solidFill>
            <a:ln w="12700">
              <a:solidFill>
                <a:schemeClr val="tx1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dLbl>
              <c:idx val="6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Marvel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gapWidth val="29"/>
        <c:axId val="98349440"/>
        <c:axId val="98350976"/>
      </c:barChart>
      <c:catAx>
        <c:axId val="983494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8350976"/>
        <c:crosses val="autoZero"/>
        <c:auto val="1"/>
        <c:lblAlgn val="ctr"/>
        <c:lblOffset val="100"/>
      </c:catAx>
      <c:valAx>
        <c:axId val="98350976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834944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875267925512788"/>
          <c:y val="0.3378463700278701"/>
          <c:w val="0.121262934530089"/>
          <c:h val="0.166486941273434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Cover Artists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Cover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%'!$G$4:$G$15</c:f>
              <c:numCache>
                <c:formatCode>0.0</c:formatCode>
                <c:ptCount val="12"/>
                <c:pt idx="0">
                  <c:v>7.6433121019108281</c:v>
                </c:pt>
                <c:pt idx="1">
                  <c:v>9.9601593625498008</c:v>
                </c:pt>
                <c:pt idx="2">
                  <c:v>12.295081967213115</c:v>
                </c:pt>
                <c:pt idx="3">
                  <c:v>13.245033112582782</c:v>
                </c:pt>
                <c:pt idx="4">
                  <c:v>11.610486891385769</c:v>
                </c:pt>
                <c:pt idx="5">
                  <c:v>10.810810810810811</c:v>
                </c:pt>
                <c:pt idx="6">
                  <c:v>9.6153846153846168</c:v>
                </c:pt>
                <c:pt idx="7">
                  <c:v>9.5744680851063837</c:v>
                </c:pt>
                <c:pt idx="8">
                  <c:v>8.3067092651757193</c:v>
                </c:pt>
                <c:pt idx="9">
                  <c:v>9.2783505154639183</c:v>
                </c:pt>
                <c:pt idx="10">
                  <c:v>8.8235294117647065</c:v>
                </c:pt>
                <c:pt idx="11">
                  <c:v>8.5324232081911262</c:v>
                </c:pt>
              </c:numCache>
            </c:numRef>
          </c:val>
        </c:ser>
        <c:gapWidth val="50"/>
        <c:axId val="229912960"/>
        <c:axId val="229914496"/>
      </c:barChart>
      <c:catAx>
        <c:axId val="2299129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9914496"/>
        <c:crosses val="autoZero"/>
        <c:auto val="1"/>
        <c:lblAlgn val="ctr"/>
        <c:lblOffset val="100"/>
      </c:catAx>
      <c:valAx>
        <c:axId val="229914496"/>
        <c:scaling>
          <c:orientation val="minMax"/>
          <c:max val="1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9912960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Writers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Writer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%'!$I$4:$I$15</c:f>
              <c:numCache>
                <c:formatCode>0.0</c:formatCode>
                <c:ptCount val="12"/>
                <c:pt idx="0">
                  <c:v>19.19191919191919</c:v>
                </c:pt>
                <c:pt idx="1">
                  <c:v>22.916666666666664</c:v>
                </c:pt>
                <c:pt idx="2">
                  <c:v>17</c:v>
                </c:pt>
                <c:pt idx="3">
                  <c:v>15.74074074074074</c:v>
                </c:pt>
                <c:pt idx="4">
                  <c:v>19.090909090909093</c:v>
                </c:pt>
                <c:pt idx="5">
                  <c:v>18.018018018018019</c:v>
                </c:pt>
                <c:pt idx="6">
                  <c:v>16.666666666666664</c:v>
                </c:pt>
                <c:pt idx="7">
                  <c:v>14.723926380368098</c:v>
                </c:pt>
                <c:pt idx="8">
                  <c:v>14.736842105263156</c:v>
                </c:pt>
                <c:pt idx="9">
                  <c:v>20.496894409937887</c:v>
                </c:pt>
                <c:pt idx="10">
                  <c:v>18.478260869565215</c:v>
                </c:pt>
                <c:pt idx="11">
                  <c:v>16.822429906542055</c:v>
                </c:pt>
              </c:numCache>
            </c:numRef>
          </c:val>
        </c:ser>
        <c:gapWidth val="50"/>
        <c:axId val="229988608"/>
        <c:axId val="229998592"/>
      </c:barChart>
      <c:catAx>
        <c:axId val="2299886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9998592"/>
        <c:crosses val="autoZero"/>
        <c:auto val="1"/>
        <c:lblAlgn val="ctr"/>
        <c:lblOffset val="100"/>
      </c:catAx>
      <c:valAx>
        <c:axId val="229998592"/>
        <c:scaling>
          <c:orientation val="minMax"/>
          <c:max val="2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9988608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Pencillers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%'!$K$4:$K$15</c:f>
              <c:numCache>
                <c:formatCode>0.0</c:formatCode>
                <c:ptCount val="12"/>
                <c:pt idx="0">
                  <c:v>5.5045871559633035</c:v>
                </c:pt>
                <c:pt idx="1">
                  <c:v>6.25</c:v>
                </c:pt>
                <c:pt idx="2">
                  <c:v>6.25</c:v>
                </c:pt>
                <c:pt idx="3">
                  <c:v>2.8846153846153846</c:v>
                </c:pt>
                <c:pt idx="4">
                  <c:v>5.8823529411764701</c:v>
                </c:pt>
                <c:pt idx="5">
                  <c:v>6.557377049180328</c:v>
                </c:pt>
                <c:pt idx="6">
                  <c:v>8.5271317829457356</c:v>
                </c:pt>
                <c:pt idx="7">
                  <c:v>7.1428571428571423</c:v>
                </c:pt>
                <c:pt idx="8">
                  <c:v>8.5714285714285712</c:v>
                </c:pt>
                <c:pt idx="9">
                  <c:v>10.778443113772456</c:v>
                </c:pt>
                <c:pt idx="10">
                  <c:v>5.0505050505050502</c:v>
                </c:pt>
                <c:pt idx="11">
                  <c:v>8.6330935251798557</c:v>
                </c:pt>
              </c:numCache>
            </c:numRef>
          </c:val>
        </c:ser>
        <c:gapWidth val="51"/>
        <c:axId val="230039936"/>
        <c:axId val="230041472"/>
      </c:barChart>
      <c:catAx>
        <c:axId val="230039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0041472"/>
        <c:crosses val="autoZero"/>
        <c:auto val="1"/>
        <c:lblAlgn val="ctr"/>
        <c:lblOffset val="100"/>
      </c:catAx>
      <c:valAx>
        <c:axId val="230041472"/>
        <c:scaling>
          <c:orientation val="minMax"/>
          <c:max val="1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003993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%'!$C$4:$C$15</c:f>
              <c:numCache>
                <c:formatCode>0.0</c:formatCode>
                <c:ptCount val="12"/>
                <c:pt idx="0">
                  <c:v>13.600000000000001</c:v>
                </c:pt>
                <c:pt idx="1">
                  <c:v>15.238095238095239</c:v>
                </c:pt>
                <c:pt idx="2">
                  <c:v>15.561224489795919</c:v>
                </c:pt>
                <c:pt idx="3">
                  <c:v>17.620650953984288</c:v>
                </c:pt>
                <c:pt idx="4">
                  <c:v>17.391304347826086</c:v>
                </c:pt>
                <c:pt idx="5">
                  <c:v>16.284403669724771</c:v>
                </c:pt>
                <c:pt idx="6">
                  <c:v>17.259978425026969</c:v>
                </c:pt>
                <c:pt idx="7">
                  <c:v>17.512437810945276</c:v>
                </c:pt>
                <c:pt idx="8">
                  <c:v>16.428571428571427</c:v>
                </c:pt>
                <c:pt idx="9">
                  <c:v>17.497733454215776</c:v>
                </c:pt>
                <c:pt idx="10">
                  <c:v>14.828431372549019</c:v>
                </c:pt>
                <c:pt idx="11">
                  <c:v>15.198237885462554</c:v>
                </c:pt>
              </c:numCache>
            </c:numRef>
          </c:val>
        </c:ser>
        <c:gapWidth val="51"/>
        <c:axId val="230086912"/>
        <c:axId val="231428096"/>
      </c:barChart>
      <c:catAx>
        <c:axId val="2300869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428096"/>
        <c:crosses val="autoZero"/>
        <c:auto val="1"/>
        <c:lblAlgn val="ctr"/>
        <c:lblOffset val="100"/>
      </c:catAx>
      <c:valAx>
        <c:axId val="231428096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0086912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Inkers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%'!$M$4:$M$15</c:f>
              <c:numCache>
                <c:formatCode>0.0</c:formatCode>
                <c:ptCount val="12"/>
                <c:pt idx="0">
                  <c:v>4.9586776859504136</c:v>
                </c:pt>
                <c:pt idx="1">
                  <c:v>6.6037735849056602</c:v>
                </c:pt>
                <c:pt idx="2">
                  <c:v>5.9405940594059405</c:v>
                </c:pt>
                <c:pt idx="3">
                  <c:v>2.5423728813559325</c:v>
                </c:pt>
                <c:pt idx="4">
                  <c:v>5.6910569105691051</c:v>
                </c:pt>
                <c:pt idx="5">
                  <c:v>6.7669172932330826</c:v>
                </c:pt>
                <c:pt idx="6">
                  <c:v>8.1481481481481488</c:v>
                </c:pt>
                <c:pt idx="7">
                  <c:v>7.389162561576355</c:v>
                </c:pt>
                <c:pt idx="8">
                  <c:v>9.9099099099099099</c:v>
                </c:pt>
                <c:pt idx="9">
                  <c:v>11.363636363636363</c:v>
                </c:pt>
                <c:pt idx="10">
                  <c:v>5.3571428571428568</c:v>
                </c:pt>
                <c:pt idx="11">
                  <c:v>10.067114093959731</c:v>
                </c:pt>
              </c:numCache>
            </c:numRef>
          </c:val>
        </c:ser>
        <c:gapWidth val="50"/>
        <c:axId val="231514496"/>
        <c:axId val="231516032"/>
      </c:barChart>
      <c:catAx>
        <c:axId val="2315144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516032"/>
        <c:crosses val="autoZero"/>
        <c:auto val="1"/>
        <c:lblAlgn val="ctr"/>
        <c:lblOffset val="100"/>
      </c:catAx>
      <c:valAx>
        <c:axId val="231516032"/>
        <c:scaling>
          <c:orientation val="minMax"/>
          <c:max val="1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514496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Colorist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%'!$O$4:$O$15</c:f>
              <c:numCache>
                <c:formatCode>0.0</c:formatCode>
                <c:ptCount val="12"/>
                <c:pt idx="0">
                  <c:v>17.307692307692307</c:v>
                </c:pt>
                <c:pt idx="1">
                  <c:v>17.777777777777779</c:v>
                </c:pt>
                <c:pt idx="2">
                  <c:v>10.638297872340425</c:v>
                </c:pt>
                <c:pt idx="3">
                  <c:v>16</c:v>
                </c:pt>
                <c:pt idx="4">
                  <c:v>16.071428571428573</c:v>
                </c:pt>
                <c:pt idx="5">
                  <c:v>10.909090909090908</c:v>
                </c:pt>
                <c:pt idx="6">
                  <c:v>14.049586776859504</c:v>
                </c:pt>
                <c:pt idx="7">
                  <c:v>15.882352941176469</c:v>
                </c:pt>
                <c:pt idx="8">
                  <c:v>16.842105263157894</c:v>
                </c:pt>
                <c:pt idx="9">
                  <c:v>20.37037037037037</c:v>
                </c:pt>
                <c:pt idx="10">
                  <c:v>10.989010989010989</c:v>
                </c:pt>
                <c:pt idx="11">
                  <c:v>16.153846153846153</c:v>
                </c:pt>
              </c:numCache>
            </c:numRef>
          </c:val>
        </c:ser>
        <c:gapWidth val="50"/>
        <c:axId val="231545088"/>
        <c:axId val="231579648"/>
      </c:barChart>
      <c:catAx>
        <c:axId val="2315450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579648"/>
        <c:crosses val="autoZero"/>
        <c:auto val="1"/>
        <c:lblAlgn val="ctr"/>
        <c:lblOffset val="100"/>
      </c:catAx>
      <c:valAx>
        <c:axId val="231579648"/>
        <c:scaling>
          <c:orientation val="minMax"/>
          <c:max val="2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545088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 sz="1800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%'!$Q$4:$Q$15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1.0869565217391304</c:v>
                </c:pt>
                <c:pt idx="7">
                  <c:v>1.0101010101010102</c:v>
                </c:pt>
                <c:pt idx="8">
                  <c:v>1.2048192771084338</c:v>
                </c:pt>
                <c:pt idx="9">
                  <c:v>0.98039215686274506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51"/>
        <c:axId val="231620992"/>
        <c:axId val="231622528"/>
      </c:barChart>
      <c:catAx>
        <c:axId val="2316209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622528"/>
        <c:crosses val="autoZero"/>
        <c:auto val="1"/>
        <c:lblAlgn val="ctr"/>
        <c:lblOffset val="100"/>
      </c:catAx>
      <c:valAx>
        <c:axId val="231622528"/>
        <c:scaling>
          <c:orientation val="minMax"/>
          <c:max val="1.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31620992"/>
        <c:crosses val="autoZero"/>
        <c:crossBetween val="between"/>
        <c:majorUnit val="0.300000000000000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404813</xdr:colOff>
      <xdr:row>21</xdr:row>
      <xdr:rowOff>1</xdr:rowOff>
    </xdr:from>
    <xdr:to>
      <xdr:col>32</xdr:col>
      <xdr:colOff>226219</xdr:colOff>
      <xdr:row>35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381000</xdr:colOff>
      <xdr:row>33</xdr:row>
      <xdr:rowOff>35719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17</xdr:row>
      <xdr:rowOff>11906</xdr:rowOff>
    </xdr:from>
    <xdr:to>
      <xdr:col>13</xdr:col>
      <xdr:colOff>178593</xdr:colOff>
      <xdr:row>31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17</xdr:row>
      <xdr:rowOff>0</xdr:rowOff>
    </xdr:from>
    <xdr:to>
      <xdr:col>21</xdr:col>
      <xdr:colOff>261937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107157</xdr:colOff>
      <xdr:row>31</xdr:row>
      <xdr:rowOff>178594</xdr:rowOff>
    </xdr:from>
    <xdr:to>
      <xdr:col>5</xdr:col>
      <xdr:colOff>321469</xdr:colOff>
      <xdr:row>46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17</xdr:row>
      <xdr:rowOff>1</xdr:rowOff>
    </xdr:from>
    <xdr:to>
      <xdr:col>5</xdr:col>
      <xdr:colOff>333374</xdr:colOff>
      <xdr:row>31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500063</xdr:colOff>
      <xdr:row>32</xdr:row>
      <xdr:rowOff>11906</xdr:rowOff>
    </xdr:from>
    <xdr:to>
      <xdr:col>13</xdr:col>
      <xdr:colOff>214313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535783</xdr:colOff>
      <xdr:row>32</xdr:row>
      <xdr:rowOff>11907</xdr:rowOff>
    </xdr:from>
    <xdr:to>
      <xdr:col>21</xdr:col>
      <xdr:colOff>250033</xdr:colOff>
      <xdr:row>46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47</xdr:row>
      <xdr:rowOff>1</xdr:rowOff>
    </xdr:from>
    <xdr:to>
      <xdr:col>5</xdr:col>
      <xdr:colOff>309562</xdr:colOff>
      <xdr:row>61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1</xdr:rowOff>
    </xdr:from>
    <xdr:to>
      <xdr:col>13</xdr:col>
      <xdr:colOff>154781</xdr:colOff>
      <xdr:row>61</xdr:row>
      <xdr:rowOff>71438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559593</xdr:colOff>
      <xdr:row>47</xdr:row>
      <xdr:rowOff>11906</xdr:rowOff>
    </xdr:from>
    <xdr:to>
      <xdr:col>21</xdr:col>
      <xdr:colOff>273843</xdr:colOff>
      <xdr:row>61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273844</xdr:colOff>
      <xdr:row>20</xdr:row>
      <xdr:rowOff>0</xdr:rowOff>
    </xdr:from>
    <xdr:to>
      <xdr:col>21</xdr:col>
      <xdr:colOff>47624</xdr:colOff>
      <xdr:row>34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17</xdr:row>
      <xdr:rowOff>1</xdr:rowOff>
    </xdr:from>
    <xdr:to>
      <xdr:col>5</xdr:col>
      <xdr:colOff>273844</xdr:colOff>
      <xdr:row>31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17</xdr:row>
      <xdr:rowOff>0</xdr:rowOff>
    </xdr:from>
    <xdr:to>
      <xdr:col>13</xdr:col>
      <xdr:colOff>166687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17</xdr:row>
      <xdr:rowOff>1</xdr:rowOff>
    </xdr:from>
    <xdr:to>
      <xdr:col>21</xdr:col>
      <xdr:colOff>119063</xdr:colOff>
      <xdr:row>31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59532</xdr:colOff>
      <xdr:row>32</xdr:row>
      <xdr:rowOff>11907</xdr:rowOff>
    </xdr:from>
    <xdr:to>
      <xdr:col>5</xdr:col>
      <xdr:colOff>273844</xdr:colOff>
      <xdr:row>46</xdr:row>
      <xdr:rowOff>83344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440532</xdr:colOff>
      <xdr:row>32</xdr:row>
      <xdr:rowOff>11906</xdr:rowOff>
    </xdr:from>
    <xdr:to>
      <xdr:col>13</xdr:col>
      <xdr:colOff>154782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416719</xdr:colOff>
      <xdr:row>32</xdr:row>
      <xdr:rowOff>0</xdr:rowOff>
    </xdr:from>
    <xdr:to>
      <xdr:col>21</xdr:col>
      <xdr:colOff>130969</xdr:colOff>
      <xdr:row>46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59531</xdr:colOff>
      <xdr:row>47</xdr:row>
      <xdr:rowOff>0</xdr:rowOff>
    </xdr:from>
    <xdr:to>
      <xdr:col>5</xdr:col>
      <xdr:colOff>273843</xdr:colOff>
      <xdr:row>61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0</xdr:rowOff>
    </xdr:from>
    <xdr:to>
      <xdr:col>13</xdr:col>
      <xdr:colOff>154781</xdr:colOff>
      <xdr:row>61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416718</xdr:colOff>
      <xdr:row>46</xdr:row>
      <xdr:rowOff>178594</xdr:rowOff>
    </xdr:from>
    <xdr:to>
      <xdr:col>21</xdr:col>
      <xdr:colOff>130968</xdr:colOff>
      <xdr:row>61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10</xdr:row>
      <xdr:rowOff>83344</xdr:rowOff>
    </xdr:from>
    <xdr:to>
      <xdr:col>16</xdr:col>
      <xdr:colOff>571500</xdr:colOff>
      <xdr:row>24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Marvel%20August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opLeftCell="A4" zoomScale="80" zoomScaleNormal="80" workbookViewId="0">
      <selection activeCell="C29" sqref="C29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3">
        <v>82</v>
      </c>
      <c r="B4" s="3">
        <v>756</v>
      </c>
      <c r="C4" s="3">
        <v>119</v>
      </c>
      <c r="D4" s="3">
        <v>875</v>
      </c>
      <c r="E4" s="3"/>
      <c r="F4" s="3">
        <v>290</v>
      </c>
      <c r="G4" s="3">
        <v>24</v>
      </c>
      <c r="H4" s="3">
        <v>80</v>
      </c>
      <c r="I4" s="3">
        <v>19</v>
      </c>
      <c r="J4" s="3">
        <v>103</v>
      </c>
      <c r="K4" s="3">
        <v>6</v>
      </c>
      <c r="L4" s="3">
        <v>115</v>
      </c>
      <c r="M4" s="3">
        <v>6</v>
      </c>
      <c r="N4" s="3">
        <v>86</v>
      </c>
      <c r="O4" s="3">
        <v>18</v>
      </c>
      <c r="P4" s="3">
        <v>82</v>
      </c>
      <c r="Q4" s="3">
        <v>0</v>
      </c>
      <c r="R4" s="3">
        <v>80</v>
      </c>
      <c r="S4" s="3">
        <v>8</v>
      </c>
      <c r="T4" s="3">
        <v>23</v>
      </c>
      <c r="U4" s="3">
        <v>49</v>
      </c>
    </row>
    <row r="5" spans="1:21">
      <c r="A5" s="3">
        <v>74</v>
      </c>
      <c r="B5" s="3">
        <v>623</v>
      </c>
      <c r="C5" s="3">
        <v>112</v>
      </c>
      <c r="D5" s="3">
        <v>735</v>
      </c>
      <c r="E5" s="3"/>
      <c r="F5" s="3">
        <v>226</v>
      </c>
      <c r="G5" s="3">
        <v>25</v>
      </c>
      <c r="H5" s="3">
        <v>74</v>
      </c>
      <c r="I5" s="3">
        <v>22</v>
      </c>
      <c r="J5" s="3">
        <v>90</v>
      </c>
      <c r="K5" s="3">
        <v>6</v>
      </c>
      <c r="L5" s="3">
        <v>99</v>
      </c>
      <c r="M5" s="3">
        <v>7</v>
      </c>
      <c r="N5" s="3">
        <v>74</v>
      </c>
      <c r="O5" s="3">
        <v>16</v>
      </c>
      <c r="P5" s="3">
        <v>74</v>
      </c>
      <c r="Q5" s="3">
        <v>0</v>
      </c>
      <c r="R5" s="3">
        <v>72</v>
      </c>
      <c r="S5" s="3">
        <v>8</v>
      </c>
      <c r="T5" s="3">
        <v>17</v>
      </c>
      <c r="U5" s="3">
        <v>42</v>
      </c>
    </row>
    <row r="6" spans="1:21">
      <c r="A6" s="3">
        <v>83</v>
      </c>
      <c r="B6" s="3">
        <v>660</v>
      </c>
      <c r="C6" s="3">
        <v>122</v>
      </c>
      <c r="D6" s="3">
        <v>784</v>
      </c>
      <c r="E6" s="3"/>
      <c r="F6" s="3">
        <v>214</v>
      </c>
      <c r="G6" s="3">
        <v>30</v>
      </c>
      <c r="H6" s="3">
        <v>81</v>
      </c>
      <c r="I6" s="3">
        <v>17</v>
      </c>
      <c r="J6" s="3">
        <v>90</v>
      </c>
      <c r="K6" s="3">
        <v>6</v>
      </c>
      <c r="L6" s="3">
        <v>95</v>
      </c>
      <c r="M6" s="3">
        <v>6</v>
      </c>
      <c r="N6" s="3">
        <v>84</v>
      </c>
      <c r="O6" s="3">
        <v>10</v>
      </c>
      <c r="P6" s="3">
        <v>83</v>
      </c>
      <c r="Q6" s="3">
        <v>0</v>
      </c>
      <c r="R6" s="3">
        <v>81</v>
      </c>
      <c r="S6" s="3">
        <v>7</v>
      </c>
      <c r="T6" s="3">
        <v>25</v>
      </c>
      <c r="U6" s="3">
        <v>55</v>
      </c>
    </row>
    <row r="7" spans="1:21">
      <c r="A7" s="3">
        <v>88</v>
      </c>
      <c r="B7">
        <v>732</v>
      </c>
      <c r="C7">
        <v>157</v>
      </c>
      <c r="D7">
        <v>891</v>
      </c>
      <c r="F7">
        <v>262</v>
      </c>
      <c r="G7">
        <v>40</v>
      </c>
      <c r="H7">
        <v>89</v>
      </c>
      <c r="I7">
        <v>17</v>
      </c>
      <c r="J7">
        <v>101</v>
      </c>
      <c r="K7">
        <v>3</v>
      </c>
      <c r="L7">
        <v>115</v>
      </c>
      <c r="M7">
        <v>3</v>
      </c>
      <c r="N7">
        <v>84</v>
      </c>
      <c r="O7">
        <v>16</v>
      </c>
      <c r="P7">
        <v>88</v>
      </c>
      <c r="Q7">
        <v>0</v>
      </c>
      <c r="R7">
        <v>80</v>
      </c>
      <c r="S7">
        <v>9</v>
      </c>
      <c r="T7">
        <v>26</v>
      </c>
      <c r="U7">
        <v>74</v>
      </c>
    </row>
    <row r="8" spans="1:21">
      <c r="A8" s="3">
        <v>96</v>
      </c>
      <c r="B8">
        <v>740</v>
      </c>
      <c r="C8">
        <v>156</v>
      </c>
      <c r="D8">
        <v>897</v>
      </c>
      <c r="F8">
        <v>236</v>
      </c>
      <c r="G8">
        <v>31</v>
      </c>
      <c r="H8">
        <v>88</v>
      </c>
      <c r="I8">
        <v>21</v>
      </c>
      <c r="J8">
        <v>112</v>
      </c>
      <c r="K8">
        <v>7</v>
      </c>
      <c r="L8">
        <v>116</v>
      </c>
      <c r="M8">
        <v>7</v>
      </c>
      <c r="N8">
        <v>94</v>
      </c>
      <c r="O8">
        <v>18</v>
      </c>
      <c r="P8">
        <v>96</v>
      </c>
      <c r="Q8">
        <v>0</v>
      </c>
      <c r="R8">
        <v>88</v>
      </c>
      <c r="S8">
        <v>9</v>
      </c>
      <c r="T8">
        <v>25</v>
      </c>
      <c r="U8">
        <v>71</v>
      </c>
    </row>
    <row r="9" spans="1:21">
      <c r="A9" s="3">
        <v>90</v>
      </c>
      <c r="B9">
        <v>729</v>
      </c>
      <c r="C9">
        <v>142</v>
      </c>
      <c r="D9">
        <v>872</v>
      </c>
      <c r="F9">
        <v>231</v>
      </c>
      <c r="G9">
        <v>28</v>
      </c>
      <c r="H9">
        <v>90</v>
      </c>
      <c r="I9">
        <v>20</v>
      </c>
      <c r="J9">
        <v>114</v>
      </c>
      <c r="K9">
        <v>8</v>
      </c>
      <c r="L9">
        <v>124</v>
      </c>
      <c r="M9">
        <v>9</v>
      </c>
      <c r="N9">
        <v>98</v>
      </c>
      <c r="O9">
        <v>12</v>
      </c>
      <c r="P9">
        <v>90</v>
      </c>
      <c r="Q9">
        <v>0</v>
      </c>
      <c r="R9">
        <v>84</v>
      </c>
      <c r="S9">
        <v>8</v>
      </c>
      <c r="T9">
        <v>24</v>
      </c>
      <c r="U9">
        <v>65</v>
      </c>
    </row>
    <row r="10" spans="1:21">
      <c r="A10" s="3">
        <v>89</v>
      </c>
      <c r="B10">
        <v>766</v>
      </c>
      <c r="C10">
        <v>160</v>
      </c>
      <c r="D10">
        <v>927</v>
      </c>
      <c r="F10">
        <v>282</v>
      </c>
      <c r="G10">
        <v>30</v>
      </c>
      <c r="H10">
        <v>94</v>
      </c>
      <c r="I10">
        <v>19</v>
      </c>
      <c r="J10">
        <v>118</v>
      </c>
      <c r="K10">
        <v>11</v>
      </c>
      <c r="L10">
        <v>124</v>
      </c>
      <c r="M10">
        <v>11</v>
      </c>
      <c r="N10">
        <v>104</v>
      </c>
      <c r="O10">
        <v>17</v>
      </c>
      <c r="P10">
        <v>91</v>
      </c>
      <c r="Q10">
        <v>1</v>
      </c>
      <c r="R10">
        <v>82</v>
      </c>
      <c r="S10">
        <v>15</v>
      </c>
      <c r="T10">
        <v>26</v>
      </c>
      <c r="U10">
        <v>68</v>
      </c>
    </row>
    <row r="11" spans="1:21">
      <c r="A11" s="3">
        <v>84</v>
      </c>
      <c r="B11">
        <v>829</v>
      </c>
      <c r="C11">
        <v>176</v>
      </c>
      <c r="D11">
        <v>1005</v>
      </c>
      <c r="F11">
        <v>340</v>
      </c>
      <c r="G11">
        <v>36</v>
      </c>
      <c r="H11">
        <v>139</v>
      </c>
      <c r="I11">
        <v>24</v>
      </c>
      <c r="J11">
        <v>182</v>
      </c>
      <c r="K11">
        <v>14</v>
      </c>
      <c r="L11">
        <v>188</v>
      </c>
      <c r="M11">
        <v>15</v>
      </c>
      <c r="N11">
        <v>143</v>
      </c>
      <c r="O11">
        <v>27</v>
      </c>
      <c r="P11">
        <v>98</v>
      </c>
      <c r="Q11">
        <v>1</v>
      </c>
      <c r="R11">
        <v>76</v>
      </c>
      <c r="S11">
        <v>15</v>
      </c>
      <c r="T11">
        <v>30</v>
      </c>
      <c r="U11">
        <v>63</v>
      </c>
    </row>
    <row r="12" spans="1:21">
      <c r="A12" s="3">
        <v>82</v>
      </c>
      <c r="B12">
        <v>701</v>
      </c>
      <c r="C12">
        <v>138</v>
      </c>
      <c r="D12">
        <v>840</v>
      </c>
      <c r="F12">
        <v>287</v>
      </c>
      <c r="G12">
        <v>26</v>
      </c>
      <c r="H12">
        <v>80</v>
      </c>
      <c r="I12">
        <v>14</v>
      </c>
      <c r="J12">
        <v>96</v>
      </c>
      <c r="K12">
        <v>9</v>
      </c>
      <c r="L12">
        <v>100</v>
      </c>
      <c r="M12">
        <v>11</v>
      </c>
      <c r="N12">
        <v>79</v>
      </c>
      <c r="O12">
        <v>16</v>
      </c>
      <c r="P12">
        <v>82</v>
      </c>
      <c r="Q12">
        <v>1</v>
      </c>
      <c r="R12">
        <v>78</v>
      </c>
      <c r="S12">
        <v>12</v>
      </c>
      <c r="T12">
        <v>26</v>
      </c>
      <c r="U12">
        <v>60</v>
      </c>
    </row>
    <row r="13" spans="1:21">
      <c r="A13" s="3">
        <v>94</v>
      </c>
      <c r="B13">
        <v>909</v>
      </c>
      <c r="C13">
        <v>193</v>
      </c>
      <c r="D13">
        <v>1103</v>
      </c>
      <c r="F13">
        <v>352</v>
      </c>
      <c r="G13">
        <v>36</v>
      </c>
      <c r="H13">
        <v>127</v>
      </c>
      <c r="I13">
        <v>33</v>
      </c>
      <c r="J13">
        <v>149</v>
      </c>
      <c r="K13">
        <v>18</v>
      </c>
      <c r="L13">
        <v>156</v>
      </c>
      <c r="M13">
        <v>20</v>
      </c>
      <c r="N13">
        <v>129</v>
      </c>
      <c r="O13">
        <v>33</v>
      </c>
      <c r="P13">
        <v>101</v>
      </c>
      <c r="Q13">
        <v>1</v>
      </c>
      <c r="R13">
        <v>86</v>
      </c>
      <c r="S13">
        <v>14</v>
      </c>
      <c r="T13">
        <v>32</v>
      </c>
      <c r="U13">
        <v>70</v>
      </c>
    </row>
    <row r="14" spans="1:21">
      <c r="A14" s="3">
        <v>80</v>
      </c>
      <c r="B14">
        <v>693</v>
      </c>
      <c r="C14">
        <v>121</v>
      </c>
      <c r="D14">
        <v>816</v>
      </c>
      <c r="F14">
        <v>279</v>
      </c>
      <c r="G14">
        <v>27</v>
      </c>
      <c r="H14">
        <v>74</v>
      </c>
      <c r="I14">
        <v>17</v>
      </c>
      <c r="J14">
        <v>94</v>
      </c>
      <c r="K14">
        <v>5</v>
      </c>
      <c r="L14">
        <v>106</v>
      </c>
      <c r="M14">
        <v>6</v>
      </c>
      <c r="N14">
        <v>81</v>
      </c>
      <c r="O14">
        <v>10</v>
      </c>
      <c r="P14">
        <v>80</v>
      </c>
      <c r="Q14">
        <v>0</v>
      </c>
      <c r="R14">
        <v>75</v>
      </c>
      <c r="S14">
        <v>7</v>
      </c>
      <c r="T14">
        <v>30</v>
      </c>
      <c r="U14">
        <v>60</v>
      </c>
    </row>
    <row r="15" spans="1:21">
      <c r="A15" s="3">
        <v>81</v>
      </c>
      <c r="B15">
        <v>769</v>
      </c>
      <c r="C15">
        <v>138</v>
      </c>
      <c r="D15">
        <v>908</v>
      </c>
      <c r="F15">
        <v>268</v>
      </c>
      <c r="G15">
        <v>25</v>
      </c>
      <c r="H15">
        <v>89</v>
      </c>
      <c r="I15">
        <v>18</v>
      </c>
      <c r="J15">
        <v>127</v>
      </c>
      <c r="K15">
        <v>12</v>
      </c>
      <c r="L15">
        <v>134</v>
      </c>
      <c r="M15">
        <v>15</v>
      </c>
      <c r="N15">
        <v>109</v>
      </c>
      <c r="O15">
        <v>21</v>
      </c>
      <c r="P15">
        <v>83</v>
      </c>
      <c r="Q15">
        <v>0</v>
      </c>
      <c r="R15">
        <v>74</v>
      </c>
      <c r="S15">
        <v>7</v>
      </c>
      <c r="T15">
        <v>31</v>
      </c>
      <c r="U15">
        <v>58</v>
      </c>
    </row>
    <row r="16" spans="1:21">
      <c r="A16" s="1">
        <f>SUM(A4:A15)</f>
        <v>1023</v>
      </c>
      <c r="B16" s="1">
        <f>SUM(B4:B15)</f>
        <v>8907</v>
      </c>
      <c r="C16" s="1">
        <f>SUM(C4:C15)</f>
        <v>1734</v>
      </c>
      <c r="D16" s="1">
        <f>SUM(D4:D15)</f>
        <v>10653</v>
      </c>
      <c r="E16" s="1"/>
      <c r="F16" s="1">
        <f t="shared" ref="F16:U16" si="0">SUM(F4:F15)</f>
        <v>3267</v>
      </c>
      <c r="G16" s="1">
        <f t="shared" si="0"/>
        <v>358</v>
      </c>
      <c r="H16" s="1">
        <f t="shared" si="0"/>
        <v>1105</v>
      </c>
      <c r="I16" s="1">
        <f t="shared" si="0"/>
        <v>241</v>
      </c>
      <c r="J16" s="1">
        <f t="shared" si="0"/>
        <v>1376</v>
      </c>
      <c r="K16" s="1">
        <f t="shared" si="0"/>
        <v>105</v>
      </c>
      <c r="L16" s="1">
        <f t="shared" si="0"/>
        <v>1472</v>
      </c>
      <c r="M16" s="1">
        <f t="shared" si="0"/>
        <v>116</v>
      </c>
      <c r="N16" s="1">
        <f t="shared" si="0"/>
        <v>1165</v>
      </c>
      <c r="O16" s="1">
        <f t="shared" si="0"/>
        <v>214</v>
      </c>
      <c r="P16" s="1">
        <f t="shared" si="0"/>
        <v>1048</v>
      </c>
      <c r="Q16" s="1">
        <f t="shared" si="0"/>
        <v>4</v>
      </c>
      <c r="R16" s="1">
        <f t="shared" si="0"/>
        <v>956</v>
      </c>
      <c r="S16" s="1">
        <f t="shared" si="0"/>
        <v>119</v>
      </c>
      <c r="T16" s="1">
        <f t="shared" si="0"/>
        <v>315</v>
      </c>
      <c r="U16" s="1">
        <f t="shared" si="0"/>
        <v>735</v>
      </c>
    </row>
    <row r="17" spans="1:21">
      <c r="A17" s="1"/>
      <c r="B17" s="2">
        <f>SUM(B16)/(D16)*100</f>
        <v>83.610250633624332</v>
      </c>
      <c r="C17" s="2">
        <f>SUM(C16)/(D16)*100</f>
        <v>16.277105040833568</v>
      </c>
      <c r="D17" s="2"/>
      <c r="E17" s="2"/>
      <c r="F17" s="2">
        <f>SUM(F16)/(F16+G16)*100</f>
        <v>90.124137931034483</v>
      </c>
      <c r="G17" s="2">
        <f>SUM(G16)/(F16+G16)*100</f>
        <v>9.8758620689655174</v>
      </c>
      <c r="H17" s="2">
        <f>SUM(H16)/(1358)*100</f>
        <v>81.369661266568485</v>
      </c>
      <c r="I17" s="2">
        <f>SUM(I16)/(1358)*100</f>
        <v>17.746686303387335</v>
      </c>
      <c r="J17" s="2">
        <f>SUM(J16)/(J16+K16)*100</f>
        <v>92.910195813639433</v>
      </c>
      <c r="K17" s="2">
        <f>SUM(K16)/(J16+K16)*100</f>
        <v>7.089804186360567</v>
      </c>
      <c r="L17" s="2">
        <f>SUM(L16)/(L16+M16)*100</f>
        <v>92.695214105793454</v>
      </c>
      <c r="M17" s="2">
        <f>SUM(M16)/(L16+M16)*100</f>
        <v>7.3047858942065487</v>
      </c>
      <c r="N17" s="2">
        <f>SUM(N16)/(N16+O16)*100</f>
        <v>84.481508339376347</v>
      </c>
      <c r="O17" s="2">
        <f>SUM(O16)/(N16+O16)*100</f>
        <v>15.51849166062364</v>
      </c>
      <c r="P17" s="2">
        <f>SUM(P16)/(P16+Q16)*100</f>
        <v>99.619771863117862</v>
      </c>
      <c r="Q17" s="2">
        <f>SUM(Q16)/(P16+Q16)*100</f>
        <v>0.38022813688212925</v>
      </c>
      <c r="R17" s="2">
        <f>SUM(R16)/(R16+S16)*100</f>
        <v>88.930232558139537</v>
      </c>
      <c r="S17" s="2">
        <f>SUM(S16)/(R16+S16)*100</f>
        <v>11.069767441860465</v>
      </c>
      <c r="T17" s="2">
        <f>SUM(T16)/(T16+U16)*100</f>
        <v>30</v>
      </c>
      <c r="U17" s="2">
        <f>SUM(U16)/(T16+U16)*100</f>
        <v>70</v>
      </c>
    </row>
    <row r="18" spans="1:21">
      <c r="H18" s="3">
        <f>SUM(12/1358)*100</f>
        <v>0.88365243004418259</v>
      </c>
    </row>
    <row r="20" spans="1:21">
      <c r="A20" s="3" t="s">
        <v>18</v>
      </c>
      <c r="B20" s="5">
        <v>15.7</v>
      </c>
      <c r="C20" s="5">
        <v>16.277105040833568</v>
      </c>
    </row>
    <row r="21" spans="1:21">
      <c r="A21" s="3" t="s">
        <v>1</v>
      </c>
      <c r="B21" s="2">
        <v>11</v>
      </c>
      <c r="C21" s="2">
        <v>9.9</v>
      </c>
    </row>
    <row r="22" spans="1:21">
      <c r="A22" s="3" t="s">
        <v>2</v>
      </c>
      <c r="B22" s="4">
        <v>13.2</v>
      </c>
      <c r="C22" s="4">
        <v>17.7</v>
      </c>
    </row>
    <row r="23" spans="1:21">
      <c r="A23" s="3" t="s">
        <v>14</v>
      </c>
      <c r="B23" s="2">
        <v>4.9000000000000004</v>
      </c>
      <c r="C23" s="2">
        <v>7.1</v>
      </c>
    </row>
    <row r="24" spans="1:21">
      <c r="A24" s="3" t="s">
        <v>15</v>
      </c>
      <c r="B24" s="4">
        <v>4.9000000000000004</v>
      </c>
      <c r="C24" s="4">
        <v>7.3</v>
      </c>
    </row>
    <row r="25" spans="1:21">
      <c r="A25" s="3" t="s">
        <v>16</v>
      </c>
      <c r="B25" s="4">
        <v>18.5</v>
      </c>
      <c r="C25" s="4">
        <v>15.5</v>
      </c>
    </row>
    <row r="26" spans="1:21">
      <c r="A26" s="3" t="s">
        <v>6</v>
      </c>
      <c r="B26" s="4">
        <v>0</v>
      </c>
      <c r="C26" s="4">
        <v>0.4</v>
      </c>
    </row>
    <row r="27" spans="1:21">
      <c r="A27" s="3" t="s">
        <v>7</v>
      </c>
      <c r="B27" s="4">
        <v>13.8</v>
      </c>
      <c r="C27" s="4">
        <v>11.1</v>
      </c>
    </row>
    <row r="28" spans="1:21">
      <c r="A28" s="3" t="s">
        <v>17</v>
      </c>
      <c r="B28" s="4">
        <v>67.400000000000006</v>
      </c>
      <c r="C28" s="4">
        <v>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9"/>
  <sheetViews>
    <sheetView topLeftCell="A36" zoomScale="80" zoomScaleNormal="80" workbookViewId="0">
      <selection activeCell="W35" sqref="W35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3" t="s">
        <v>19</v>
      </c>
      <c r="B4" s="2">
        <v>86.4</v>
      </c>
      <c r="C4" s="2">
        <v>13.600000000000001</v>
      </c>
      <c r="D4" s="2"/>
      <c r="E4" s="2"/>
      <c r="F4" s="2">
        <v>92.356687898089177</v>
      </c>
      <c r="G4" s="2">
        <v>7.6433121019108281</v>
      </c>
      <c r="H4" s="2">
        <v>80.808080808080803</v>
      </c>
      <c r="I4" s="2">
        <v>19.19191919191919</v>
      </c>
      <c r="J4" s="2">
        <v>94.495412844036693</v>
      </c>
      <c r="K4" s="2">
        <v>5.5045871559633035</v>
      </c>
      <c r="L4" s="2">
        <v>95.041322314049594</v>
      </c>
      <c r="M4" s="2">
        <v>4.9586776859504136</v>
      </c>
      <c r="N4" s="2">
        <v>82.692307692307693</v>
      </c>
      <c r="O4" s="2">
        <v>17.307692307692307</v>
      </c>
      <c r="P4" s="2">
        <v>100</v>
      </c>
      <c r="Q4" s="2">
        <v>0</v>
      </c>
      <c r="R4" s="2">
        <v>90.909090909090907</v>
      </c>
      <c r="S4" s="2">
        <v>9.0909090909090917</v>
      </c>
      <c r="T4" s="2">
        <v>31.944444444444443</v>
      </c>
      <c r="U4" s="2">
        <v>68.055555555555557</v>
      </c>
    </row>
    <row r="5" spans="1:21">
      <c r="A5" s="3" t="s">
        <v>20</v>
      </c>
      <c r="B5" s="4">
        <v>84.761904761904759</v>
      </c>
      <c r="C5" s="4">
        <v>15.238095238095239</v>
      </c>
      <c r="D5" s="4"/>
      <c r="E5" s="4"/>
      <c r="F5" s="4">
        <v>90.039840637450197</v>
      </c>
      <c r="G5" s="4">
        <v>9.9601593625498008</v>
      </c>
      <c r="H5" s="4">
        <v>77.083333333333343</v>
      </c>
      <c r="I5" s="4">
        <v>22.916666666666664</v>
      </c>
      <c r="J5" s="4">
        <v>93.75</v>
      </c>
      <c r="K5" s="4">
        <v>6.25</v>
      </c>
      <c r="L5" s="4">
        <v>93.396226415094347</v>
      </c>
      <c r="M5" s="4">
        <v>6.6037735849056602</v>
      </c>
      <c r="N5" s="4">
        <v>82.222222222222214</v>
      </c>
      <c r="O5" s="4">
        <v>17.777777777777779</v>
      </c>
      <c r="P5" s="4">
        <v>100</v>
      </c>
      <c r="Q5" s="4">
        <v>0</v>
      </c>
      <c r="R5" s="4">
        <v>90</v>
      </c>
      <c r="S5" s="4">
        <v>10</v>
      </c>
      <c r="T5" s="4">
        <v>28.8135593220339</v>
      </c>
      <c r="U5" s="4">
        <v>71.186440677966104</v>
      </c>
    </row>
    <row r="6" spans="1:21">
      <c r="A6" s="3" t="s">
        <v>21</v>
      </c>
      <c r="B6" s="4">
        <v>84.183673469387756</v>
      </c>
      <c r="C6" s="4">
        <v>15.561224489795919</v>
      </c>
      <c r="D6" s="4"/>
      <c r="E6" s="4"/>
      <c r="F6" s="4">
        <v>87.704918032786878</v>
      </c>
      <c r="G6" s="4">
        <v>12.295081967213115</v>
      </c>
      <c r="H6" s="4">
        <v>81</v>
      </c>
      <c r="I6" s="4">
        <v>17</v>
      </c>
      <c r="J6" s="4">
        <v>93.75</v>
      </c>
      <c r="K6" s="4">
        <v>6.25</v>
      </c>
      <c r="L6" s="4">
        <v>94.059405940594047</v>
      </c>
      <c r="M6" s="4">
        <v>5.9405940594059405</v>
      </c>
      <c r="N6" s="4">
        <v>89.361702127659569</v>
      </c>
      <c r="O6" s="4">
        <v>10.638297872340425</v>
      </c>
      <c r="P6" s="4">
        <v>100</v>
      </c>
      <c r="Q6" s="4">
        <v>0</v>
      </c>
      <c r="R6" s="4">
        <v>92.045454545454547</v>
      </c>
      <c r="S6" s="4">
        <v>7.9545454545454541</v>
      </c>
      <c r="T6" s="4">
        <v>31.25</v>
      </c>
      <c r="U6" s="4">
        <v>68.75</v>
      </c>
    </row>
    <row r="7" spans="1:21">
      <c r="A7" s="3" t="s">
        <v>22</v>
      </c>
      <c r="B7" s="4">
        <v>82.154882154882159</v>
      </c>
      <c r="C7" s="4">
        <v>17.620650953984288</v>
      </c>
      <c r="D7" s="4"/>
      <c r="E7" s="4"/>
      <c r="F7" s="4">
        <v>86.754966887417211</v>
      </c>
      <c r="G7" s="4">
        <v>13.245033112582782</v>
      </c>
      <c r="H7" s="4">
        <v>82.407407407407405</v>
      </c>
      <c r="I7" s="4">
        <v>15.74074074074074</v>
      </c>
      <c r="J7" s="4">
        <v>97.115384615384613</v>
      </c>
      <c r="K7" s="4">
        <v>2.8846153846153846</v>
      </c>
      <c r="L7" s="4">
        <v>97.457627118644069</v>
      </c>
      <c r="M7" s="4">
        <v>2.5423728813559325</v>
      </c>
      <c r="N7" s="4">
        <v>84</v>
      </c>
      <c r="O7" s="4">
        <v>16</v>
      </c>
      <c r="P7" s="4">
        <v>100</v>
      </c>
      <c r="Q7" s="4">
        <v>0</v>
      </c>
      <c r="R7" s="4">
        <v>89.887640449438194</v>
      </c>
      <c r="S7" s="4">
        <v>10.112359550561797</v>
      </c>
      <c r="T7" s="4">
        <v>26</v>
      </c>
      <c r="U7" s="4">
        <v>74</v>
      </c>
    </row>
    <row r="8" spans="1:21">
      <c r="A8" s="3" t="s">
        <v>21</v>
      </c>
      <c r="B8" s="4">
        <v>82.497212931995549</v>
      </c>
      <c r="C8" s="4">
        <v>17.391304347826086</v>
      </c>
      <c r="D8" s="4"/>
      <c r="E8" s="4"/>
      <c r="F8" s="4">
        <v>88.389513108614238</v>
      </c>
      <c r="G8" s="4">
        <v>11.610486891385769</v>
      </c>
      <c r="H8" s="4">
        <v>80</v>
      </c>
      <c r="I8" s="4">
        <v>19.090909090909093</v>
      </c>
      <c r="J8" s="4">
        <v>94.117647058823522</v>
      </c>
      <c r="K8" s="4">
        <v>5.8823529411764701</v>
      </c>
      <c r="L8" s="4">
        <v>94.308943089430898</v>
      </c>
      <c r="M8" s="4">
        <v>5.6910569105691051</v>
      </c>
      <c r="N8" s="4">
        <v>83.928571428571431</v>
      </c>
      <c r="O8" s="4">
        <v>16.071428571428573</v>
      </c>
      <c r="P8" s="4">
        <v>100</v>
      </c>
      <c r="Q8" s="4">
        <v>0</v>
      </c>
      <c r="R8" s="4">
        <v>90.721649484536087</v>
      </c>
      <c r="S8" s="4">
        <v>9.2783505154639183</v>
      </c>
      <c r="T8" s="4">
        <v>26.041666666666668</v>
      </c>
      <c r="U8" s="4">
        <v>73.958333333333343</v>
      </c>
    </row>
    <row r="9" spans="1:21">
      <c r="A9" s="3" t="s">
        <v>19</v>
      </c>
      <c r="B9" s="4">
        <v>83.600917431192656</v>
      </c>
      <c r="C9" s="4">
        <v>16.284403669724771</v>
      </c>
      <c r="D9" s="4"/>
      <c r="E9" s="4"/>
      <c r="F9" s="4">
        <v>89.189189189189193</v>
      </c>
      <c r="G9" s="4">
        <v>10.810810810810811</v>
      </c>
      <c r="H9" s="4">
        <v>81.081081081081081</v>
      </c>
      <c r="I9" s="4">
        <v>18.018018018018019</v>
      </c>
      <c r="J9" s="4">
        <v>93.442622950819683</v>
      </c>
      <c r="K9" s="4">
        <v>6.557377049180328</v>
      </c>
      <c r="L9" s="4">
        <v>93.233082706766908</v>
      </c>
      <c r="M9" s="4">
        <v>6.7669172932330826</v>
      </c>
      <c r="N9" s="4">
        <v>89.090909090909093</v>
      </c>
      <c r="O9" s="4">
        <v>10.909090909090908</v>
      </c>
      <c r="P9" s="4">
        <v>100</v>
      </c>
      <c r="Q9" s="4">
        <v>0</v>
      </c>
      <c r="R9" s="4">
        <v>91.304347826086953</v>
      </c>
      <c r="S9" s="4">
        <v>8.695652173913043</v>
      </c>
      <c r="T9" s="4">
        <v>26.966292134831459</v>
      </c>
      <c r="U9" s="4">
        <v>73.033707865168537</v>
      </c>
    </row>
    <row r="10" spans="1:21">
      <c r="A10" s="3" t="s">
        <v>19</v>
      </c>
      <c r="B10" s="4">
        <v>82.63214670981661</v>
      </c>
      <c r="C10" s="4">
        <v>17.259978425026969</v>
      </c>
      <c r="D10" s="4"/>
      <c r="E10" s="4"/>
      <c r="F10" s="4">
        <v>90.384615384615387</v>
      </c>
      <c r="G10" s="4">
        <v>9.6153846153846168</v>
      </c>
      <c r="H10" s="4">
        <v>82.456140350877192</v>
      </c>
      <c r="I10" s="4">
        <v>16.666666666666664</v>
      </c>
      <c r="J10" s="4">
        <v>91.472868217054256</v>
      </c>
      <c r="K10" s="4">
        <v>8.5271317829457356</v>
      </c>
      <c r="L10" s="4">
        <v>91.851851851851848</v>
      </c>
      <c r="M10" s="4">
        <v>8.1481481481481488</v>
      </c>
      <c r="N10" s="4">
        <v>85.950413223140501</v>
      </c>
      <c r="O10" s="4">
        <v>14.049586776859504</v>
      </c>
      <c r="P10" s="4">
        <v>98.91304347826086</v>
      </c>
      <c r="Q10" s="4">
        <v>1.0869565217391304</v>
      </c>
      <c r="R10" s="4">
        <v>84.536082474226802</v>
      </c>
      <c r="S10" s="4">
        <v>15.463917525773196</v>
      </c>
      <c r="T10" s="4">
        <v>27.659574468085108</v>
      </c>
      <c r="U10" s="4">
        <v>72.340425531914903</v>
      </c>
    </row>
    <row r="11" spans="1:21">
      <c r="A11" s="3" t="s">
        <v>22</v>
      </c>
      <c r="B11" s="2">
        <v>82.487562189054728</v>
      </c>
      <c r="C11" s="2">
        <v>17.512437810945276</v>
      </c>
      <c r="D11" s="2"/>
      <c r="E11" s="2"/>
      <c r="F11" s="2">
        <v>90.425531914893625</v>
      </c>
      <c r="G11" s="2">
        <v>9.5744680851063837</v>
      </c>
      <c r="H11" s="2">
        <v>85.276073619631902</v>
      </c>
      <c r="I11" s="2">
        <v>14.723926380368098</v>
      </c>
      <c r="J11" s="2">
        <v>92.857142857142861</v>
      </c>
      <c r="K11" s="2">
        <v>7.1428571428571423</v>
      </c>
      <c r="L11" s="2">
        <v>92.610837438423644</v>
      </c>
      <c r="M11" s="2">
        <v>7.389162561576355</v>
      </c>
      <c r="N11" s="2">
        <v>84.117647058823536</v>
      </c>
      <c r="O11" s="2">
        <v>15.882352941176469</v>
      </c>
      <c r="P11" s="2">
        <v>98.98989898989899</v>
      </c>
      <c r="Q11" s="2">
        <v>1.0101010101010102</v>
      </c>
      <c r="R11" s="2">
        <v>83.516483516483518</v>
      </c>
      <c r="S11" s="2">
        <v>16.483516483516482</v>
      </c>
      <c r="T11" s="2">
        <v>32.258064516129032</v>
      </c>
      <c r="U11" s="2">
        <v>67.741935483870961</v>
      </c>
    </row>
    <row r="12" spans="1:21">
      <c r="A12" s="3" t="s">
        <v>23</v>
      </c>
      <c r="B12" s="4">
        <v>83.452380952380949</v>
      </c>
      <c r="C12" s="4">
        <v>16.428571428571427</v>
      </c>
      <c r="D12" s="4"/>
      <c r="E12" s="4"/>
      <c r="F12" s="4">
        <v>91.693290734824288</v>
      </c>
      <c r="G12" s="4">
        <v>8.3067092651757193</v>
      </c>
      <c r="H12" s="4">
        <v>84.210526315789465</v>
      </c>
      <c r="I12" s="4">
        <v>14.736842105263156</v>
      </c>
      <c r="J12" s="4">
        <v>91.428571428571431</v>
      </c>
      <c r="K12" s="4">
        <v>8.5714285714285712</v>
      </c>
      <c r="L12" s="4">
        <v>90.090090090090087</v>
      </c>
      <c r="M12" s="4">
        <v>9.9099099099099099</v>
      </c>
      <c r="N12" s="4">
        <v>83.15789473684211</v>
      </c>
      <c r="O12" s="4">
        <v>16.842105263157894</v>
      </c>
      <c r="P12" s="4">
        <v>98.795180722891558</v>
      </c>
      <c r="Q12" s="4">
        <v>1.2048192771084338</v>
      </c>
      <c r="R12" s="4">
        <v>86.666666666666671</v>
      </c>
      <c r="S12" s="4">
        <v>13.333333333333334</v>
      </c>
      <c r="T12" s="4">
        <v>30.232558139534881</v>
      </c>
      <c r="U12" s="4">
        <v>69.767441860465112</v>
      </c>
    </row>
    <row r="13" spans="1:21">
      <c r="A13" s="3" t="s">
        <v>24</v>
      </c>
      <c r="B13" s="4">
        <v>82.411604714415233</v>
      </c>
      <c r="C13" s="4">
        <v>17.497733454215776</v>
      </c>
      <c r="D13" s="4"/>
      <c r="E13" s="4"/>
      <c r="F13" s="4">
        <v>90.721649484536087</v>
      </c>
      <c r="G13" s="4">
        <v>9.2783505154639183</v>
      </c>
      <c r="H13" s="4">
        <v>78.881987577639762</v>
      </c>
      <c r="I13" s="4">
        <v>20.496894409937887</v>
      </c>
      <c r="J13" s="4">
        <v>89.221556886227546</v>
      </c>
      <c r="K13" s="4">
        <v>10.778443113772456</v>
      </c>
      <c r="L13" s="4">
        <v>88.63636363636364</v>
      </c>
      <c r="M13" s="4">
        <v>11.363636363636363</v>
      </c>
      <c r="N13" s="4">
        <v>79.629629629629633</v>
      </c>
      <c r="O13" s="4">
        <v>20.37037037037037</v>
      </c>
      <c r="P13" s="4">
        <v>99.019607843137265</v>
      </c>
      <c r="Q13" s="4">
        <v>0.98039215686274506</v>
      </c>
      <c r="R13" s="4">
        <v>86</v>
      </c>
      <c r="S13" s="4">
        <v>14.000000000000002</v>
      </c>
      <c r="T13" s="4">
        <v>31.372549019607842</v>
      </c>
      <c r="U13" s="4">
        <v>68.627450980392155</v>
      </c>
    </row>
    <row r="14" spans="1:21">
      <c r="A14" s="3" t="s">
        <v>25</v>
      </c>
      <c r="B14" s="4">
        <v>84.92647058823529</v>
      </c>
      <c r="C14" s="4">
        <v>14.828431372549019</v>
      </c>
      <c r="D14" s="4"/>
      <c r="E14" s="4"/>
      <c r="F14" s="4">
        <v>91.17647058823529</v>
      </c>
      <c r="G14" s="4">
        <v>8.8235294117647065</v>
      </c>
      <c r="H14" s="4">
        <v>80.434782608695656</v>
      </c>
      <c r="I14" s="4">
        <v>18.478260869565215</v>
      </c>
      <c r="J14" s="4">
        <v>94.949494949494948</v>
      </c>
      <c r="K14" s="4">
        <v>5.0505050505050502</v>
      </c>
      <c r="L14" s="4">
        <v>94.642857142857139</v>
      </c>
      <c r="M14" s="4">
        <v>5.3571428571428568</v>
      </c>
      <c r="N14" s="4">
        <v>89.010989010989007</v>
      </c>
      <c r="O14" s="4">
        <v>10.989010989010989</v>
      </c>
      <c r="P14" s="4">
        <v>100</v>
      </c>
      <c r="Q14" s="4">
        <v>0</v>
      </c>
      <c r="R14" s="4">
        <v>91.463414634146346</v>
      </c>
      <c r="S14" s="4">
        <v>8.536585365853659</v>
      </c>
      <c r="T14" s="4">
        <v>33.333333333333329</v>
      </c>
      <c r="U14" s="4">
        <v>66.666666666666657</v>
      </c>
    </row>
    <row r="15" spans="1:21">
      <c r="A15" s="3" t="s">
        <v>26</v>
      </c>
      <c r="B15" s="4">
        <v>84.691629955947135</v>
      </c>
      <c r="C15" s="4">
        <v>15.198237885462554</v>
      </c>
      <c r="D15" s="4"/>
      <c r="E15" s="4"/>
      <c r="F15" s="4">
        <v>91.467576791808867</v>
      </c>
      <c r="G15" s="4">
        <v>8.5324232081911262</v>
      </c>
      <c r="H15" s="4">
        <v>83.177570093457945</v>
      </c>
      <c r="I15" s="4">
        <v>16.822429906542055</v>
      </c>
      <c r="J15" s="4">
        <v>91.366906474820141</v>
      </c>
      <c r="K15" s="4">
        <v>8.6330935251798557</v>
      </c>
      <c r="L15" s="4">
        <v>89.932885906040269</v>
      </c>
      <c r="M15" s="4">
        <v>10.067114093959731</v>
      </c>
      <c r="N15" s="4">
        <v>83.846153846153854</v>
      </c>
      <c r="O15" s="4">
        <v>16.153846153846153</v>
      </c>
      <c r="P15" s="4">
        <v>100</v>
      </c>
      <c r="Q15" s="4">
        <v>0</v>
      </c>
      <c r="R15" s="4">
        <v>91.358024691358025</v>
      </c>
      <c r="S15" s="4">
        <v>8.6419753086419746</v>
      </c>
      <c r="T15" s="4">
        <v>34.831460674157306</v>
      </c>
      <c r="U15" s="4">
        <v>65.168539325842701</v>
      </c>
    </row>
    <row r="16" spans="1:21">
      <c r="G16" s="3"/>
      <c r="I16" s="3"/>
      <c r="K16" s="3"/>
      <c r="M16" s="3"/>
      <c r="O16" s="3"/>
      <c r="Q16" s="3"/>
      <c r="S16" s="3"/>
      <c r="U16" s="3"/>
    </row>
    <row r="17" spans="3:19">
      <c r="C17" s="1"/>
      <c r="G17" s="1"/>
      <c r="H17" s="1"/>
      <c r="I17" s="1"/>
      <c r="K17" s="1"/>
      <c r="M17" s="1"/>
      <c r="S17" s="1"/>
    </row>
    <row r="38" spans="23:23">
      <c r="W38" s="3" t="s">
        <v>19</v>
      </c>
    </row>
    <row r="39" spans="23:23">
      <c r="W39" s="3" t="s">
        <v>20</v>
      </c>
    </row>
    <row r="40" spans="23:23">
      <c r="W40" s="3" t="s">
        <v>21</v>
      </c>
    </row>
    <row r="41" spans="23:23">
      <c r="W41" s="3" t="s">
        <v>22</v>
      </c>
    </row>
    <row r="42" spans="23:23">
      <c r="W42" s="3" t="s">
        <v>21</v>
      </c>
    </row>
    <row r="43" spans="23:23">
      <c r="W43" s="3" t="s">
        <v>19</v>
      </c>
    </row>
    <row r="44" spans="23:23">
      <c r="W44" s="3" t="s">
        <v>19</v>
      </c>
    </row>
    <row r="45" spans="23:23">
      <c r="W45" s="3" t="s">
        <v>22</v>
      </c>
    </row>
    <row r="46" spans="23:23">
      <c r="W46" s="3" t="s">
        <v>23</v>
      </c>
    </row>
    <row r="47" spans="23:23">
      <c r="W47" s="3" t="s">
        <v>24</v>
      </c>
    </row>
    <row r="48" spans="23:23">
      <c r="W48" s="3" t="s">
        <v>25</v>
      </c>
    </row>
    <row r="49" spans="23:23">
      <c r="W49" s="3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9"/>
  <sheetViews>
    <sheetView topLeftCell="A8" zoomScale="80" zoomScaleNormal="80" workbookViewId="0">
      <selection activeCell="E27" sqref="E27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3">
        <v>86</v>
      </c>
      <c r="B4" s="3">
        <v>612</v>
      </c>
      <c r="C4" s="3">
        <v>126</v>
      </c>
      <c r="D4" s="3">
        <v>738</v>
      </c>
      <c r="E4" s="3"/>
      <c r="F4" s="3">
        <v>192</v>
      </c>
      <c r="G4" s="3">
        <v>27</v>
      </c>
      <c r="H4" s="3">
        <v>87</v>
      </c>
      <c r="I4" s="3">
        <v>14</v>
      </c>
      <c r="J4" s="3">
        <v>98</v>
      </c>
      <c r="K4" s="3">
        <v>8</v>
      </c>
      <c r="L4" s="3">
        <v>106</v>
      </c>
      <c r="M4" s="3">
        <v>8</v>
      </c>
      <c r="N4" s="3">
        <v>90</v>
      </c>
      <c r="O4" s="3">
        <v>12</v>
      </c>
      <c r="P4" s="3">
        <v>85</v>
      </c>
      <c r="Q4" s="3">
        <v>5</v>
      </c>
      <c r="R4" s="3">
        <v>58</v>
      </c>
      <c r="S4" s="3">
        <v>32</v>
      </c>
      <c r="T4" s="3">
        <v>41</v>
      </c>
      <c r="U4" s="3">
        <v>30</v>
      </c>
    </row>
    <row r="5" spans="1:21">
      <c r="A5" s="3">
        <v>58</v>
      </c>
      <c r="B5" s="3">
        <v>431</v>
      </c>
      <c r="C5" s="3">
        <v>78</v>
      </c>
      <c r="D5" s="3">
        <v>509</v>
      </c>
      <c r="E5" s="3"/>
      <c r="F5" s="3">
        <v>143</v>
      </c>
      <c r="G5" s="3">
        <v>13</v>
      </c>
      <c r="H5" s="3">
        <v>55</v>
      </c>
      <c r="I5" s="3">
        <v>9</v>
      </c>
      <c r="J5" s="3">
        <v>62</v>
      </c>
      <c r="K5" s="3">
        <v>6</v>
      </c>
      <c r="L5" s="3">
        <v>69</v>
      </c>
      <c r="M5" s="3">
        <v>5</v>
      </c>
      <c r="N5" s="3">
        <v>54</v>
      </c>
      <c r="O5" s="3">
        <v>6</v>
      </c>
      <c r="P5" s="3">
        <v>57</v>
      </c>
      <c r="Q5" s="3">
        <v>1</v>
      </c>
      <c r="R5" s="3">
        <v>48</v>
      </c>
      <c r="S5" s="3">
        <v>16</v>
      </c>
      <c r="T5" s="3">
        <v>27</v>
      </c>
      <c r="U5" s="3">
        <v>29</v>
      </c>
    </row>
    <row r="6" spans="1:21">
      <c r="A6" s="3">
        <v>60</v>
      </c>
      <c r="B6" s="3">
        <v>466</v>
      </c>
      <c r="C6" s="3">
        <v>84</v>
      </c>
      <c r="D6" s="3">
        <v>550</v>
      </c>
      <c r="E6" s="3"/>
      <c r="F6" s="3">
        <v>148</v>
      </c>
      <c r="G6" s="3">
        <v>13</v>
      </c>
      <c r="H6" s="3">
        <v>73</v>
      </c>
      <c r="I6" s="3">
        <v>9</v>
      </c>
      <c r="J6" s="3">
        <v>79</v>
      </c>
      <c r="K6" s="3">
        <v>8</v>
      </c>
      <c r="L6" s="3">
        <v>83</v>
      </c>
      <c r="M6" s="3">
        <v>8</v>
      </c>
      <c r="N6" s="3">
        <v>66</v>
      </c>
      <c r="O6" s="3">
        <v>9</v>
      </c>
      <c r="P6" s="3">
        <v>68</v>
      </c>
      <c r="Q6" s="3">
        <v>2</v>
      </c>
      <c r="R6" s="3">
        <v>46</v>
      </c>
      <c r="S6" s="3">
        <v>16</v>
      </c>
      <c r="T6" s="3">
        <v>20</v>
      </c>
      <c r="U6" s="3">
        <v>28</v>
      </c>
    </row>
    <row r="7" spans="1:21">
      <c r="A7" s="3">
        <v>53</v>
      </c>
      <c r="B7">
        <v>357</v>
      </c>
      <c r="C7">
        <v>69</v>
      </c>
      <c r="D7">
        <v>426</v>
      </c>
      <c r="F7">
        <v>118</v>
      </c>
      <c r="G7">
        <v>16</v>
      </c>
      <c r="H7">
        <v>47</v>
      </c>
      <c r="I7">
        <v>9</v>
      </c>
      <c r="J7">
        <v>59</v>
      </c>
      <c r="K7">
        <v>3</v>
      </c>
      <c r="L7">
        <v>62</v>
      </c>
      <c r="M7">
        <v>4</v>
      </c>
      <c r="N7">
        <v>53</v>
      </c>
      <c r="O7">
        <v>3</v>
      </c>
      <c r="P7">
        <v>50</v>
      </c>
      <c r="Q7">
        <v>2</v>
      </c>
      <c r="R7">
        <v>46</v>
      </c>
      <c r="S7">
        <v>10</v>
      </c>
      <c r="T7">
        <v>21</v>
      </c>
      <c r="U7">
        <v>27</v>
      </c>
    </row>
    <row r="8" spans="1:21">
      <c r="A8" s="3">
        <v>60</v>
      </c>
      <c r="B8">
        <v>462</v>
      </c>
      <c r="C8">
        <v>84</v>
      </c>
      <c r="D8">
        <v>546</v>
      </c>
      <c r="F8">
        <v>141</v>
      </c>
      <c r="G8">
        <v>16</v>
      </c>
      <c r="H8">
        <v>68</v>
      </c>
      <c r="I8">
        <v>11</v>
      </c>
      <c r="J8">
        <v>86</v>
      </c>
      <c r="K8">
        <v>5</v>
      </c>
      <c r="L8">
        <v>94</v>
      </c>
      <c r="M8">
        <v>5</v>
      </c>
      <c r="N8">
        <v>67</v>
      </c>
      <c r="O8">
        <v>8</v>
      </c>
      <c r="P8">
        <v>63</v>
      </c>
      <c r="Q8">
        <v>5</v>
      </c>
      <c r="R8">
        <v>49</v>
      </c>
      <c r="S8">
        <v>19</v>
      </c>
      <c r="T8">
        <v>30</v>
      </c>
      <c r="U8">
        <v>23</v>
      </c>
    </row>
    <row r="9" spans="1:21">
      <c r="A9" s="3">
        <v>50</v>
      </c>
      <c r="B9">
        <v>345</v>
      </c>
      <c r="C9">
        <v>63</v>
      </c>
      <c r="D9">
        <v>408</v>
      </c>
      <c r="F9">
        <v>113</v>
      </c>
      <c r="G9">
        <v>17</v>
      </c>
      <c r="H9">
        <v>45</v>
      </c>
      <c r="I9">
        <v>7</v>
      </c>
      <c r="J9">
        <v>57</v>
      </c>
      <c r="K9">
        <v>2</v>
      </c>
      <c r="L9">
        <v>61</v>
      </c>
      <c r="M9">
        <v>2</v>
      </c>
      <c r="N9">
        <v>46</v>
      </c>
      <c r="O9">
        <v>4</v>
      </c>
      <c r="P9">
        <v>47</v>
      </c>
      <c r="Q9">
        <v>3</v>
      </c>
      <c r="R9">
        <v>43</v>
      </c>
      <c r="S9">
        <v>11</v>
      </c>
      <c r="T9">
        <v>24</v>
      </c>
      <c r="U9">
        <v>22</v>
      </c>
    </row>
    <row r="10" spans="1:21">
      <c r="A10" s="3">
        <v>64</v>
      </c>
      <c r="B10">
        <v>449</v>
      </c>
      <c r="C10">
        <v>83</v>
      </c>
      <c r="D10">
        <v>532</v>
      </c>
      <c r="F10">
        <v>138</v>
      </c>
      <c r="G10">
        <v>18</v>
      </c>
      <c r="H10">
        <v>65</v>
      </c>
      <c r="I10">
        <v>11</v>
      </c>
      <c r="J10">
        <v>85</v>
      </c>
      <c r="K10">
        <v>3</v>
      </c>
      <c r="L10">
        <v>85</v>
      </c>
      <c r="M10">
        <v>4</v>
      </c>
      <c r="N10">
        <v>70</v>
      </c>
      <c r="O10">
        <v>7</v>
      </c>
      <c r="P10">
        <v>63</v>
      </c>
      <c r="Q10">
        <v>4</v>
      </c>
      <c r="R10">
        <v>52</v>
      </c>
      <c r="S10">
        <v>17</v>
      </c>
      <c r="T10">
        <v>23</v>
      </c>
      <c r="U10">
        <v>27</v>
      </c>
    </row>
    <row r="11" spans="1:21">
      <c r="A11" s="3">
        <v>53</v>
      </c>
      <c r="B11">
        <v>370</v>
      </c>
      <c r="C11">
        <v>64</v>
      </c>
      <c r="D11">
        <v>434</v>
      </c>
      <c r="F11">
        <v>126</v>
      </c>
      <c r="G11">
        <v>13</v>
      </c>
      <c r="H11">
        <v>52</v>
      </c>
      <c r="I11">
        <v>7</v>
      </c>
      <c r="J11">
        <v>59</v>
      </c>
      <c r="K11">
        <v>2</v>
      </c>
      <c r="L11">
        <v>62</v>
      </c>
      <c r="M11">
        <v>3</v>
      </c>
      <c r="N11">
        <v>50</v>
      </c>
      <c r="O11">
        <v>6</v>
      </c>
      <c r="P11">
        <v>50</v>
      </c>
      <c r="Q11">
        <v>3</v>
      </c>
      <c r="R11">
        <v>44</v>
      </c>
      <c r="S11">
        <v>11</v>
      </c>
      <c r="T11">
        <v>20</v>
      </c>
      <c r="U11">
        <v>22</v>
      </c>
    </row>
    <row r="12" spans="1:21">
      <c r="A12" s="3">
        <v>66</v>
      </c>
      <c r="B12">
        <v>458</v>
      </c>
      <c r="C12">
        <v>88</v>
      </c>
      <c r="D12">
        <v>546</v>
      </c>
      <c r="F12">
        <v>159</v>
      </c>
      <c r="G12">
        <v>12</v>
      </c>
      <c r="H12">
        <v>68</v>
      </c>
      <c r="I12">
        <v>9</v>
      </c>
      <c r="J12">
        <v>80</v>
      </c>
      <c r="K12">
        <v>7</v>
      </c>
      <c r="L12">
        <v>86</v>
      </c>
      <c r="M12">
        <v>8</v>
      </c>
      <c r="N12">
        <v>60</v>
      </c>
      <c r="O12">
        <v>11</v>
      </c>
      <c r="P12">
        <v>59</v>
      </c>
      <c r="Q12">
        <v>7</v>
      </c>
      <c r="R12">
        <v>50</v>
      </c>
      <c r="S12">
        <v>18</v>
      </c>
      <c r="T12">
        <v>24</v>
      </c>
      <c r="U12">
        <v>27</v>
      </c>
    </row>
    <row r="13" spans="1:21">
      <c r="A13" s="3">
        <v>86</v>
      </c>
      <c r="B13" s="3">
        <v>662</v>
      </c>
      <c r="C13" s="3">
        <v>111</v>
      </c>
      <c r="D13" s="3">
        <v>774</v>
      </c>
      <c r="E13" s="3"/>
      <c r="F13" s="3">
        <v>206</v>
      </c>
      <c r="G13" s="3">
        <v>17</v>
      </c>
      <c r="H13" s="3">
        <v>97</v>
      </c>
      <c r="I13" s="3">
        <v>16</v>
      </c>
      <c r="J13" s="3">
        <v>112</v>
      </c>
      <c r="K13" s="3">
        <v>8</v>
      </c>
      <c r="L13" s="3">
        <v>121</v>
      </c>
      <c r="M13" s="3">
        <v>10</v>
      </c>
      <c r="N13" s="3">
        <v>95</v>
      </c>
      <c r="O13" s="3">
        <v>12</v>
      </c>
      <c r="P13" s="3">
        <v>86</v>
      </c>
      <c r="Q13" s="3">
        <v>9</v>
      </c>
      <c r="R13" s="3">
        <v>72</v>
      </c>
      <c r="S13" s="3">
        <v>19</v>
      </c>
      <c r="T13" s="3">
        <v>29</v>
      </c>
      <c r="U13" s="3">
        <v>37</v>
      </c>
    </row>
    <row r="14" spans="1:21">
      <c r="A14" s="3">
        <v>76</v>
      </c>
      <c r="B14" s="3">
        <v>542</v>
      </c>
      <c r="C14" s="3">
        <v>106</v>
      </c>
      <c r="D14" s="3">
        <v>648</v>
      </c>
      <c r="E14" s="3"/>
      <c r="F14" s="3">
        <v>171</v>
      </c>
      <c r="G14" s="3">
        <v>19</v>
      </c>
      <c r="H14" s="3">
        <v>75</v>
      </c>
      <c r="I14" s="3">
        <v>13</v>
      </c>
      <c r="J14" s="3">
        <v>82</v>
      </c>
      <c r="K14" s="3">
        <v>8</v>
      </c>
      <c r="L14" s="3">
        <v>89</v>
      </c>
      <c r="M14" s="3">
        <v>11</v>
      </c>
      <c r="N14" s="3">
        <v>74</v>
      </c>
      <c r="O14" s="3">
        <v>12</v>
      </c>
      <c r="P14" s="3">
        <v>71</v>
      </c>
      <c r="Q14" s="3">
        <v>7</v>
      </c>
      <c r="R14" s="3">
        <v>64</v>
      </c>
      <c r="S14" s="3">
        <v>19</v>
      </c>
      <c r="T14" s="3">
        <v>26</v>
      </c>
      <c r="U14" s="3">
        <v>36</v>
      </c>
    </row>
    <row r="15" spans="1:21">
      <c r="A15" s="3">
        <v>70</v>
      </c>
      <c r="B15" s="3">
        <v>503</v>
      </c>
      <c r="C15" s="3">
        <v>117</v>
      </c>
      <c r="D15" s="3">
        <v>621</v>
      </c>
      <c r="E15" s="3"/>
      <c r="F15" s="3">
        <v>151</v>
      </c>
      <c r="G15" s="3">
        <v>24</v>
      </c>
      <c r="H15" s="3">
        <v>76</v>
      </c>
      <c r="I15" s="3">
        <v>17</v>
      </c>
      <c r="J15" s="3">
        <v>82</v>
      </c>
      <c r="K15" s="3">
        <v>11</v>
      </c>
      <c r="L15" s="3">
        <v>85</v>
      </c>
      <c r="M15" s="3">
        <v>13</v>
      </c>
      <c r="N15" s="3">
        <v>66</v>
      </c>
      <c r="O15" s="3">
        <v>19</v>
      </c>
      <c r="P15" s="3">
        <v>76</v>
      </c>
      <c r="Q15" s="3">
        <v>8</v>
      </c>
      <c r="R15" s="3">
        <v>63</v>
      </c>
      <c r="S15" s="3">
        <v>14</v>
      </c>
      <c r="T15" s="3">
        <v>25</v>
      </c>
      <c r="U15" s="3">
        <v>31</v>
      </c>
    </row>
    <row r="16" spans="1:21">
      <c r="A16" s="1">
        <f>SUM(A4:A15)</f>
        <v>782</v>
      </c>
      <c r="B16" s="1">
        <f>SUM(B4:B15)</f>
        <v>5657</v>
      </c>
      <c r="C16" s="1">
        <f>SUM(C4:C15)</f>
        <v>1073</v>
      </c>
      <c r="D16" s="1">
        <f>SUM(D4:D15)</f>
        <v>6732</v>
      </c>
      <c r="E16" s="1"/>
      <c r="F16" s="1">
        <f t="shared" ref="F16:U16" si="0">SUM(F4:F15)</f>
        <v>1806</v>
      </c>
      <c r="G16" s="1">
        <f t="shared" si="0"/>
        <v>205</v>
      </c>
      <c r="H16" s="1">
        <f t="shared" si="0"/>
        <v>808</v>
      </c>
      <c r="I16" s="1">
        <f t="shared" si="0"/>
        <v>132</v>
      </c>
      <c r="J16" s="1">
        <f t="shared" si="0"/>
        <v>941</v>
      </c>
      <c r="K16" s="1">
        <f t="shared" si="0"/>
        <v>71</v>
      </c>
      <c r="L16" s="1">
        <f t="shared" si="0"/>
        <v>1003</v>
      </c>
      <c r="M16" s="1">
        <f t="shared" si="0"/>
        <v>81</v>
      </c>
      <c r="N16" s="1">
        <f t="shared" si="0"/>
        <v>791</v>
      </c>
      <c r="O16" s="1">
        <f t="shared" si="0"/>
        <v>109</v>
      </c>
      <c r="P16" s="1">
        <f t="shared" si="0"/>
        <v>775</v>
      </c>
      <c r="Q16" s="1">
        <f t="shared" si="0"/>
        <v>56</v>
      </c>
      <c r="R16" s="1">
        <f t="shared" si="0"/>
        <v>635</v>
      </c>
      <c r="S16" s="1">
        <f t="shared" si="0"/>
        <v>202</v>
      </c>
      <c r="T16" s="1">
        <f t="shared" si="0"/>
        <v>310</v>
      </c>
      <c r="U16" s="1">
        <f t="shared" si="0"/>
        <v>339</v>
      </c>
    </row>
    <row r="17" spans="1:21">
      <c r="A17" s="1"/>
      <c r="B17" s="2">
        <f>SUM(B16)/(D16)*100</f>
        <v>84.03149138443257</v>
      </c>
      <c r="C17" s="2">
        <f>SUM(C16)/(D16)*100</f>
        <v>15.938799762329174</v>
      </c>
      <c r="D17" s="2"/>
      <c r="E17" s="2"/>
      <c r="F17" s="2">
        <f>SUM(F16)/(F16+G16)*100</f>
        <v>89.80606663351567</v>
      </c>
      <c r="G17" s="2">
        <f>SUM(G16)/(F16+G16)*100</f>
        <v>10.193933366484337</v>
      </c>
      <c r="H17" s="2">
        <f>SUM(H16)/(942)*100</f>
        <v>85.774946921443743</v>
      </c>
      <c r="I17" s="2">
        <f>SUM(I16)/(942)*100</f>
        <v>14.012738853503185</v>
      </c>
      <c r="J17" s="2">
        <f>SUM(J16)/(J16+K16)*100</f>
        <v>92.984189723320156</v>
      </c>
      <c r="K17" s="2">
        <f>SUM(K16)/(J16+K16)*100</f>
        <v>7.0158102766798418</v>
      </c>
      <c r="L17" s="2">
        <f>SUM(L16)/(L16+M16)*100</f>
        <v>92.52767527675276</v>
      </c>
      <c r="M17" s="2">
        <f>SUM(M16)/(L16+M16)*100</f>
        <v>7.4723247232472323</v>
      </c>
      <c r="N17" s="2">
        <f>SUM(N16)/(N16+O16)*100</f>
        <v>87.8888888888889</v>
      </c>
      <c r="O17" s="2">
        <f>SUM(O16)/(N16+O16)*100</f>
        <v>12.111111111111111</v>
      </c>
      <c r="P17" s="2">
        <f>SUM(P16)/(P16+Q16)*100</f>
        <v>93.261131167268346</v>
      </c>
      <c r="Q17" s="2">
        <f>SUM(Q16)/(P16+Q16)*100</f>
        <v>6.7388688327316482</v>
      </c>
      <c r="R17" s="2">
        <f>SUM(R16)/(R16+S16)*100</f>
        <v>75.866188769414578</v>
      </c>
      <c r="S17" s="2">
        <f>SUM(S16)/(R16+S16)*100</f>
        <v>24.133811230585426</v>
      </c>
      <c r="T17" s="2">
        <f>SUM(T16)/(T16+U16)*100</f>
        <v>47.765793528505391</v>
      </c>
      <c r="U17" s="2">
        <f>SUM(U16)/(T16+U16)*100</f>
        <v>52.234206471494602</v>
      </c>
    </row>
    <row r="18" spans="1:21">
      <c r="H18">
        <f>SUM(2/942)*100</f>
        <v>0.21231422505307856</v>
      </c>
    </row>
    <row r="19" spans="1:21">
      <c r="B19" s="5"/>
    </row>
    <row r="20" spans="1:21">
      <c r="A20" s="3" t="s">
        <v>18</v>
      </c>
      <c r="B20" s="5">
        <v>17</v>
      </c>
      <c r="C20" s="5">
        <v>15.9</v>
      </c>
    </row>
    <row r="21" spans="1:21">
      <c r="A21" s="3" t="s">
        <v>1</v>
      </c>
      <c r="B21" s="4">
        <v>10.7</v>
      </c>
      <c r="C21" s="4">
        <v>10.199999999999999</v>
      </c>
    </row>
    <row r="22" spans="1:21">
      <c r="A22" s="3" t="s">
        <v>2</v>
      </c>
      <c r="B22" s="4">
        <v>12.5</v>
      </c>
      <c r="C22" s="4">
        <v>14</v>
      </c>
    </row>
    <row r="23" spans="1:21">
      <c r="A23" s="3" t="s">
        <v>14</v>
      </c>
      <c r="B23" s="4">
        <v>7.8</v>
      </c>
      <c r="C23" s="4">
        <v>7</v>
      </c>
    </row>
    <row r="24" spans="1:21">
      <c r="A24" s="3" t="s">
        <v>15</v>
      </c>
      <c r="B24" s="4">
        <v>7.9</v>
      </c>
      <c r="C24" s="4">
        <v>7.5</v>
      </c>
    </row>
    <row r="25" spans="1:21">
      <c r="A25" s="3" t="s">
        <v>16</v>
      </c>
      <c r="B25" s="4">
        <v>15.7</v>
      </c>
      <c r="C25" s="4">
        <v>12.1</v>
      </c>
    </row>
    <row r="26" spans="1:21">
      <c r="A26" s="3" t="s">
        <v>6</v>
      </c>
      <c r="B26" s="4">
        <v>7.8</v>
      </c>
      <c r="C26" s="4">
        <v>6.7</v>
      </c>
    </row>
    <row r="27" spans="1:21">
      <c r="A27" s="3" t="s">
        <v>7</v>
      </c>
      <c r="B27" s="4">
        <v>37.799999999999997</v>
      </c>
      <c r="C27" s="4">
        <v>24.1</v>
      </c>
    </row>
    <row r="28" spans="1:21">
      <c r="A28" s="3" t="s">
        <v>17</v>
      </c>
      <c r="B28" s="4">
        <v>44.1</v>
      </c>
      <c r="C28" s="4">
        <v>52.2</v>
      </c>
    </row>
    <row r="29" spans="1:21">
      <c r="B29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6"/>
  <sheetViews>
    <sheetView tabSelected="1" zoomScale="80" zoomScaleNormal="80" workbookViewId="0">
      <selection activeCell="W19" sqref="W19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3" t="s">
        <v>19</v>
      </c>
      <c r="B4" s="2">
        <v>82.926829268292678</v>
      </c>
      <c r="C4" s="2">
        <v>17.073170731707318</v>
      </c>
      <c r="D4" s="2"/>
      <c r="E4" s="2"/>
      <c r="F4" s="2">
        <v>87.671232876712324</v>
      </c>
      <c r="G4" s="2">
        <v>12.328767123287671</v>
      </c>
      <c r="H4" s="2">
        <v>86.138613861386133</v>
      </c>
      <c r="I4" s="2">
        <v>13.861386138613863</v>
      </c>
      <c r="J4" s="2">
        <v>92.452830188679243</v>
      </c>
      <c r="K4" s="2">
        <v>7.5471698113207548</v>
      </c>
      <c r="L4" s="2">
        <v>92.982456140350877</v>
      </c>
      <c r="M4" s="2">
        <v>7.0175438596491224</v>
      </c>
      <c r="N4" s="2">
        <v>88.235294117647058</v>
      </c>
      <c r="O4" s="2">
        <v>11.76470588235294</v>
      </c>
      <c r="P4" s="2">
        <v>94.444444444444443</v>
      </c>
      <c r="Q4" s="2">
        <v>5.5555555555555554</v>
      </c>
      <c r="R4" s="2">
        <v>64.444444444444443</v>
      </c>
      <c r="S4" s="2">
        <v>35.555555555555557</v>
      </c>
      <c r="T4" s="2">
        <v>57.74647887323944</v>
      </c>
      <c r="U4" s="2">
        <v>42.25352112676056</v>
      </c>
    </row>
    <row r="5" spans="1:21">
      <c r="A5" s="3" t="s">
        <v>20</v>
      </c>
      <c r="B5" s="4">
        <v>84.675834970530445</v>
      </c>
      <c r="C5" s="4">
        <v>15.324165029469548</v>
      </c>
      <c r="D5" s="4"/>
      <c r="E5" s="4"/>
      <c r="F5" s="4">
        <v>91.666666666666657</v>
      </c>
      <c r="G5" s="4">
        <v>8.3333333333333321</v>
      </c>
      <c r="H5" s="4">
        <v>85.9375</v>
      </c>
      <c r="I5" s="4">
        <v>14.0625</v>
      </c>
      <c r="J5" s="4">
        <v>91.17647058823529</v>
      </c>
      <c r="K5" s="4">
        <v>8.8235294117647065</v>
      </c>
      <c r="L5" s="4">
        <v>93.243243243243242</v>
      </c>
      <c r="M5" s="4">
        <v>6.756756756756757</v>
      </c>
      <c r="N5" s="4">
        <v>90</v>
      </c>
      <c r="O5" s="4">
        <v>10</v>
      </c>
      <c r="P5" s="4">
        <v>98.275862068965509</v>
      </c>
      <c r="Q5" s="4">
        <v>1.7241379310344827</v>
      </c>
      <c r="R5" s="4">
        <v>75</v>
      </c>
      <c r="S5" s="4">
        <v>25</v>
      </c>
      <c r="T5" s="4">
        <v>48.214285714285715</v>
      </c>
      <c r="U5" s="4">
        <v>51.785714285714292</v>
      </c>
    </row>
    <row r="6" spans="1:21">
      <c r="A6" s="3" t="s">
        <v>21</v>
      </c>
      <c r="B6" s="4">
        <v>84.727272727272734</v>
      </c>
      <c r="C6" s="4">
        <v>15.272727272727273</v>
      </c>
      <c r="D6" s="4"/>
      <c r="E6" s="4"/>
      <c r="F6" s="4">
        <v>91.925465838509311</v>
      </c>
      <c r="G6" s="4">
        <v>8.0745341614906838</v>
      </c>
      <c r="H6" s="4">
        <v>89.024390243902445</v>
      </c>
      <c r="I6" s="4">
        <v>10.975609756097562</v>
      </c>
      <c r="J6" s="4">
        <v>90.804597701149419</v>
      </c>
      <c r="K6" s="4">
        <v>9.1954022988505741</v>
      </c>
      <c r="L6" s="4">
        <v>91.208791208791212</v>
      </c>
      <c r="M6" s="4">
        <v>8.791208791208792</v>
      </c>
      <c r="N6" s="4">
        <v>88</v>
      </c>
      <c r="O6" s="4">
        <v>12</v>
      </c>
      <c r="P6" s="4">
        <v>97.142857142857139</v>
      </c>
      <c r="Q6" s="4">
        <v>2.8571428571428572</v>
      </c>
      <c r="R6" s="4">
        <v>74.193548387096769</v>
      </c>
      <c r="S6" s="4">
        <v>25.806451612903224</v>
      </c>
      <c r="T6" s="4">
        <v>41.666666666666671</v>
      </c>
      <c r="U6" s="4">
        <v>58.333333333333336</v>
      </c>
    </row>
    <row r="7" spans="1:21">
      <c r="A7" s="3" t="s">
        <v>22</v>
      </c>
      <c r="B7" s="4">
        <v>83.802816901408448</v>
      </c>
      <c r="C7" s="4">
        <v>16.197183098591552</v>
      </c>
      <c r="D7" s="4"/>
      <c r="E7" s="4"/>
      <c r="F7" s="4">
        <v>88.059701492537314</v>
      </c>
      <c r="G7" s="4">
        <v>11.940298507462686</v>
      </c>
      <c r="H7" s="4">
        <v>83.928571428571431</v>
      </c>
      <c r="I7" s="4">
        <v>16.071428571428573</v>
      </c>
      <c r="J7" s="4">
        <v>95.161290322580655</v>
      </c>
      <c r="K7" s="4">
        <v>4.838709677419355</v>
      </c>
      <c r="L7" s="4">
        <v>93.939393939393938</v>
      </c>
      <c r="M7" s="4">
        <v>6.0606060606060606</v>
      </c>
      <c r="N7" s="4">
        <v>94.642857142857139</v>
      </c>
      <c r="O7" s="4">
        <v>5.3571428571428568</v>
      </c>
      <c r="P7" s="4">
        <v>96.15384615384616</v>
      </c>
      <c r="Q7" s="4">
        <v>3.8461538461538463</v>
      </c>
      <c r="R7" s="4">
        <v>82.142857142857139</v>
      </c>
      <c r="S7" s="4">
        <v>17.857142857142858</v>
      </c>
      <c r="T7" s="4">
        <v>43.75</v>
      </c>
      <c r="U7" s="4">
        <v>56.25</v>
      </c>
    </row>
    <row r="8" spans="1:21">
      <c r="A8" s="3" t="s">
        <v>21</v>
      </c>
      <c r="B8" s="4">
        <v>84.615384615384613</v>
      </c>
      <c r="C8" s="4">
        <v>15.384615384615385</v>
      </c>
      <c r="D8" s="4"/>
      <c r="E8" s="4"/>
      <c r="F8" s="4">
        <v>89.808917197452232</v>
      </c>
      <c r="G8" s="4">
        <v>10.191082802547772</v>
      </c>
      <c r="H8" s="4">
        <v>86.075949367088612</v>
      </c>
      <c r="I8" s="4">
        <v>13.924050632911392</v>
      </c>
      <c r="J8" s="4">
        <v>94.505494505494497</v>
      </c>
      <c r="K8" s="4">
        <v>5.4945054945054945</v>
      </c>
      <c r="L8" s="4">
        <v>94.949494949494948</v>
      </c>
      <c r="M8" s="4">
        <v>5.0505050505050502</v>
      </c>
      <c r="N8" s="4">
        <v>89.333333333333329</v>
      </c>
      <c r="O8" s="4">
        <v>10.666666666666668</v>
      </c>
      <c r="P8" s="4">
        <v>92.64705882352942</v>
      </c>
      <c r="Q8" s="4">
        <v>7.3529411764705888</v>
      </c>
      <c r="R8" s="4">
        <v>72.058823529411768</v>
      </c>
      <c r="S8" s="4">
        <v>27.941176470588236</v>
      </c>
      <c r="T8" s="4">
        <v>56.60377358490566</v>
      </c>
      <c r="U8" s="4">
        <v>43.39622641509434</v>
      </c>
    </row>
    <row r="9" spans="1:21">
      <c r="A9" s="3" t="s">
        <v>19</v>
      </c>
      <c r="B9" s="4">
        <v>84.558823529411768</v>
      </c>
      <c r="C9" s="4">
        <v>15.441176470588236</v>
      </c>
      <c r="D9" s="4"/>
      <c r="E9" s="4"/>
      <c r="F9" s="4">
        <v>86.92307692307692</v>
      </c>
      <c r="G9" s="4">
        <v>13.076923076923078</v>
      </c>
      <c r="H9" s="4">
        <v>86.538461538461547</v>
      </c>
      <c r="I9" s="4">
        <v>13.461538461538462</v>
      </c>
      <c r="J9" s="4">
        <v>96.610169491525426</v>
      </c>
      <c r="K9" s="4">
        <v>3.3898305084745761</v>
      </c>
      <c r="L9" s="4">
        <v>96.825396825396822</v>
      </c>
      <c r="M9" s="4">
        <v>3.1746031746031744</v>
      </c>
      <c r="N9" s="4">
        <v>92</v>
      </c>
      <c r="O9" s="4">
        <v>8</v>
      </c>
      <c r="P9" s="4">
        <v>94</v>
      </c>
      <c r="Q9" s="4">
        <v>6</v>
      </c>
      <c r="R9" s="4">
        <v>79.629629629629633</v>
      </c>
      <c r="S9" s="4">
        <v>20.37037037037037</v>
      </c>
      <c r="T9" s="4">
        <v>52.173913043478258</v>
      </c>
      <c r="U9" s="4">
        <v>47.826086956521742</v>
      </c>
    </row>
    <row r="10" spans="1:21">
      <c r="A10" s="3" t="s">
        <v>19</v>
      </c>
      <c r="B10" s="4">
        <v>84.398496240601503</v>
      </c>
      <c r="C10" s="4">
        <v>15.601503759398497</v>
      </c>
      <c r="D10" s="4"/>
      <c r="E10" s="4"/>
      <c r="F10" s="4">
        <v>88.461538461538453</v>
      </c>
      <c r="G10" s="4">
        <v>11.538461538461538</v>
      </c>
      <c r="H10" s="4">
        <v>85.526315789473685</v>
      </c>
      <c r="I10" s="4">
        <v>14.473684210526317</v>
      </c>
      <c r="J10" s="4">
        <v>96.590909090909093</v>
      </c>
      <c r="K10" s="4">
        <v>3.4090909090909087</v>
      </c>
      <c r="L10" s="4">
        <v>95.50561797752809</v>
      </c>
      <c r="M10" s="4">
        <v>4.4943820224719104</v>
      </c>
      <c r="N10" s="4">
        <v>90.909090909090907</v>
      </c>
      <c r="O10" s="4">
        <v>9.0909090909090917</v>
      </c>
      <c r="P10" s="4">
        <v>94.029850746268664</v>
      </c>
      <c r="Q10" s="4">
        <v>5.9701492537313428</v>
      </c>
      <c r="R10" s="4">
        <v>75.362318840579718</v>
      </c>
      <c r="S10" s="4">
        <v>24.637681159420293</v>
      </c>
      <c r="T10" s="4">
        <v>46</v>
      </c>
      <c r="U10" s="4">
        <v>54</v>
      </c>
    </row>
    <row r="11" spans="1:21">
      <c r="A11" s="3" t="s">
        <v>22</v>
      </c>
      <c r="B11" s="4">
        <v>85.253456221198149</v>
      </c>
      <c r="C11" s="4">
        <v>14.746543778801843</v>
      </c>
      <c r="D11" s="4"/>
      <c r="E11" s="4"/>
      <c r="F11" s="4">
        <v>90.647482014388487</v>
      </c>
      <c r="G11" s="4">
        <v>9.3525179856115113</v>
      </c>
      <c r="H11" s="4">
        <v>88.135593220338976</v>
      </c>
      <c r="I11" s="4">
        <v>11.864406779661017</v>
      </c>
      <c r="J11" s="4">
        <v>96.721311475409834</v>
      </c>
      <c r="K11" s="4">
        <v>3.278688524590164</v>
      </c>
      <c r="L11" s="4">
        <v>95.384615384615387</v>
      </c>
      <c r="M11" s="4">
        <v>4.6153846153846159</v>
      </c>
      <c r="N11" s="4">
        <v>89.285714285714292</v>
      </c>
      <c r="O11" s="4">
        <v>10.714285714285714</v>
      </c>
      <c r="P11" s="4">
        <v>94.339622641509436</v>
      </c>
      <c r="Q11" s="4">
        <v>5.6603773584905666</v>
      </c>
      <c r="R11" s="4">
        <v>80</v>
      </c>
      <c r="S11" s="4">
        <v>20</v>
      </c>
      <c r="T11" s="4">
        <v>47.619047619047613</v>
      </c>
      <c r="U11" s="4">
        <v>52.380952380952387</v>
      </c>
    </row>
    <row r="12" spans="1:21">
      <c r="A12" s="3" t="s">
        <v>23</v>
      </c>
      <c r="B12" s="4">
        <v>83.882783882783883</v>
      </c>
      <c r="C12" s="4">
        <v>16.117216117216117</v>
      </c>
      <c r="D12" s="4"/>
      <c r="E12" s="4"/>
      <c r="F12" s="4">
        <v>92.982456140350877</v>
      </c>
      <c r="G12" s="4">
        <v>7.0175438596491224</v>
      </c>
      <c r="H12" s="4">
        <v>88.311688311688314</v>
      </c>
      <c r="I12" s="4">
        <v>11.688311688311687</v>
      </c>
      <c r="J12" s="4">
        <v>91.954022988505741</v>
      </c>
      <c r="K12" s="4">
        <v>8.0459770114942533</v>
      </c>
      <c r="L12" s="4">
        <v>91.489361702127653</v>
      </c>
      <c r="M12" s="4">
        <v>8.5106382978723403</v>
      </c>
      <c r="N12" s="4">
        <v>84.507042253521121</v>
      </c>
      <c r="O12" s="4">
        <v>15.492957746478872</v>
      </c>
      <c r="P12" s="4">
        <v>89.393939393939391</v>
      </c>
      <c r="Q12" s="4">
        <v>10.606060606060606</v>
      </c>
      <c r="R12" s="4">
        <v>73.529411764705884</v>
      </c>
      <c r="S12" s="4">
        <v>26.47058823529412</v>
      </c>
      <c r="T12" s="4">
        <v>47.058823529411761</v>
      </c>
      <c r="U12" s="4">
        <v>52.941176470588239</v>
      </c>
    </row>
    <row r="13" spans="1:21">
      <c r="A13" s="3" t="s">
        <v>24</v>
      </c>
      <c r="B13" s="4">
        <v>85.529715762273909</v>
      </c>
      <c r="C13" s="4">
        <v>14.34108527131783</v>
      </c>
      <c r="D13" s="4"/>
      <c r="E13" s="4"/>
      <c r="F13" s="4">
        <v>92.376681614349778</v>
      </c>
      <c r="G13" s="4">
        <v>7.623318385650224</v>
      </c>
      <c r="H13" s="4">
        <v>85.087719298245617</v>
      </c>
      <c r="I13" s="4">
        <v>14.035087719298245</v>
      </c>
      <c r="J13" s="4">
        <v>93.333333333333329</v>
      </c>
      <c r="K13" s="4">
        <v>6.666666666666667</v>
      </c>
      <c r="L13" s="4">
        <v>92.36641221374046</v>
      </c>
      <c r="M13" s="4">
        <v>7.6335877862595423</v>
      </c>
      <c r="N13" s="4">
        <v>88.785046728971963</v>
      </c>
      <c r="O13" s="4">
        <v>11.214953271028037</v>
      </c>
      <c r="P13" s="4">
        <v>90.526315789473685</v>
      </c>
      <c r="Q13" s="4">
        <v>9.4736842105263168</v>
      </c>
      <c r="R13" s="4">
        <v>79.120879120879124</v>
      </c>
      <c r="S13" s="4">
        <v>20.87912087912088</v>
      </c>
      <c r="T13" s="4">
        <v>43.939393939393938</v>
      </c>
      <c r="U13" s="4">
        <v>56.060606060606055</v>
      </c>
    </row>
    <row r="14" spans="1:21">
      <c r="A14" s="3" t="s">
        <v>25</v>
      </c>
      <c r="B14" s="4">
        <v>83.641975308641975</v>
      </c>
      <c r="C14" s="4">
        <v>16.358024691358025</v>
      </c>
      <c r="D14" s="4"/>
      <c r="E14" s="4"/>
      <c r="F14" s="4">
        <v>90</v>
      </c>
      <c r="G14" s="4">
        <v>10</v>
      </c>
      <c r="H14" s="4">
        <v>85.227272727272734</v>
      </c>
      <c r="I14" s="4">
        <v>14.772727272727273</v>
      </c>
      <c r="J14" s="4">
        <v>91.111111111111114</v>
      </c>
      <c r="K14" s="4">
        <v>8.8888888888888893</v>
      </c>
      <c r="L14" s="4">
        <v>89</v>
      </c>
      <c r="M14" s="4">
        <v>11</v>
      </c>
      <c r="N14" s="4">
        <v>86.04651162790698</v>
      </c>
      <c r="O14" s="4">
        <v>13.953488372093023</v>
      </c>
      <c r="P14" s="4">
        <v>91.025641025641022</v>
      </c>
      <c r="Q14" s="4">
        <v>8.9743589743589745</v>
      </c>
      <c r="R14" s="4">
        <v>77.108433734939766</v>
      </c>
      <c r="S14" s="4">
        <v>22.891566265060241</v>
      </c>
      <c r="T14" s="4">
        <v>41.935483870967744</v>
      </c>
      <c r="U14" s="4">
        <v>58.064516129032263</v>
      </c>
    </row>
    <row r="15" spans="1:21">
      <c r="A15" s="3" t="s">
        <v>26</v>
      </c>
      <c r="B15" s="4">
        <v>80.998389694041876</v>
      </c>
      <c r="C15" s="4">
        <v>18.840579710144929</v>
      </c>
      <c r="D15" s="4"/>
      <c r="E15" s="4"/>
      <c r="F15" s="4">
        <v>86.285714285714292</v>
      </c>
      <c r="G15" s="4">
        <v>13.714285714285715</v>
      </c>
      <c r="H15" s="4">
        <v>80.851063829787222</v>
      </c>
      <c r="I15" s="4">
        <v>18.085106382978726</v>
      </c>
      <c r="J15" s="4">
        <v>88.172043010752688</v>
      </c>
      <c r="K15" s="4">
        <v>11.827956989247312</v>
      </c>
      <c r="L15" s="4">
        <v>86.734693877551024</v>
      </c>
      <c r="M15" s="4">
        <v>13.26530612244898</v>
      </c>
      <c r="N15" s="4">
        <v>77.64705882352942</v>
      </c>
      <c r="O15" s="4">
        <v>22.352941176470591</v>
      </c>
      <c r="P15" s="4">
        <v>90.476190476190482</v>
      </c>
      <c r="Q15" s="4">
        <v>9.5238095238095237</v>
      </c>
      <c r="R15" s="4">
        <v>81.818181818181827</v>
      </c>
      <c r="S15" s="4">
        <v>18.181818181818183</v>
      </c>
      <c r="T15" s="4">
        <v>44.642857142857146</v>
      </c>
      <c r="U15" s="4">
        <v>55.357142857142861</v>
      </c>
    </row>
    <row r="16" spans="1:21">
      <c r="C16" s="3"/>
      <c r="G16" s="3"/>
      <c r="I16" s="3"/>
      <c r="K16" s="3"/>
      <c r="M16" s="3"/>
      <c r="O16" s="3"/>
      <c r="Q16" s="3"/>
      <c r="S16" s="3"/>
      <c r="U16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zoomScale="80" zoomScaleNormal="80" workbookViewId="0">
      <selection activeCell="O30" sqref="O30"/>
    </sheetView>
  </sheetViews>
  <sheetFormatPr defaultRowHeight="15"/>
  <sheetData>
    <row r="1" spans="1:2">
      <c r="A1">
        <v>11.1</v>
      </c>
      <c r="B1">
        <v>9.5</v>
      </c>
    </row>
    <row r="2" spans="1:2">
      <c r="A2" s="1">
        <v>5.7</v>
      </c>
      <c r="B2" s="1">
        <v>6.7</v>
      </c>
    </row>
    <row r="3" spans="1:2">
      <c r="A3" s="1">
        <v>3.1</v>
      </c>
      <c r="B3" s="1">
        <v>6.5</v>
      </c>
    </row>
    <row r="4" spans="1:2">
      <c r="A4" s="1">
        <v>2.1</v>
      </c>
      <c r="B4" s="1">
        <v>4.2</v>
      </c>
    </row>
    <row r="5" spans="1:2">
      <c r="A5" s="1">
        <v>1.9</v>
      </c>
      <c r="B5" s="1">
        <v>3.8</v>
      </c>
    </row>
    <row r="6" spans="1:2">
      <c r="A6" s="1">
        <v>13.4</v>
      </c>
      <c r="B6" s="1">
        <v>12.8</v>
      </c>
    </row>
    <row r="7" spans="1:2">
      <c r="A7" s="1">
        <v>2.2999999999999998</v>
      </c>
      <c r="B7" s="1">
        <v>0.1</v>
      </c>
    </row>
    <row r="8" spans="1:2">
      <c r="A8" s="1">
        <v>23.3</v>
      </c>
      <c r="B8" s="1">
        <v>15.1</v>
      </c>
    </row>
    <row r="9" spans="1:2">
      <c r="A9" s="1">
        <v>38.700000000000003</v>
      </c>
      <c r="B9" s="1">
        <v>33.9</v>
      </c>
    </row>
    <row r="11" spans="1:2">
      <c r="B11" t="s">
        <v>18</v>
      </c>
    </row>
    <row r="12" spans="1:2">
      <c r="B12" t="s">
        <v>13</v>
      </c>
    </row>
    <row r="13" spans="1:2">
      <c r="B13" t="s">
        <v>2</v>
      </c>
    </row>
    <row r="14" spans="1:2">
      <c r="B14" t="s">
        <v>14</v>
      </c>
    </row>
    <row r="15" spans="1:2">
      <c r="B15" t="s">
        <v>15</v>
      </c>
    </row>
    <row r="16" spans="1:2">
      <c r="B16" t="s">
        <v>16</v>
      </c>
    </row>
    <row r="17" spans="2:2">
      <c r="B17" t="s">
        <v>6</v>
      </c>
    </row>
    <row r="18" spans="2:2">
      <c r="B18" t="s">
        <v>7</v>
      </c>
    </row>
    <row r="19" spans="2:2">
      <c r="B1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#</vt:lpstr>
      <vt:lpstr>Mar %</vt:lpstr>
      <vt:lpstr>DC #</vt:lpstr>
      <vt:lpstr>DC %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Hanley</cp:lastModifiedBy>
  <dcterms:created xsi:type="dcterms:W3CDTF">2012-01-24T21:56:11Z</dcterms:created>
  <dcterms:modified xsi:type="dcterms:W3CDTF">2020-02-29T23:18:16Z</dcterms:modified>
</cp:coreProperties>
</file>