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форматика" sheetId="1" r:id="rId4"/>
    <sheet state="visible" name="Статистика" sheetId="2" r:id="rId5"/>
  </sheets>
  <definedNames/>
  <calcPr/>
  <extLst>
    <ext uri="GoogleSheetsCustomDataVersion1">
      <go:sheetsCustomData xmlns:go="http://customooxmlschemas.google.com/" r:id="rId6" roundtripDataSignature="AMtx7mg2oknCcz6yyCjIyMoMf+c2Uvrl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ID#AAAAJSfcVZ0
Автор    (2020-04-02 11:36:47)
ИИТиТО ИВТ 2 пг</t>
      </text>
    </comment>
  </commentList>
  <extLst>
    <ext uri="GoogleSheetsCustomDataVersion1">
      <go:sheetsCustomData xmlns:go="http://customooxmlschemas.google.com/" r:id="rId1" roundtripDataSignature="AMtx7mifJ6lDXCngsH0DATIsjJZQkqsI1A=="/>
    </ext>
  </extLst>
</comments>
</file>

<file path=xl/sharedStrings.xml><?xml version="1.0" encoding="utf-8"?>
<sst xmlns="http://schemas.openxmlformats.org/spreadsheetml/2006/main" count="78" uniqueCount="43">
  <si>
    <t>Журнал успеваемости по информатике</t>
  </si>
  <si>
    <t>№ п/п</t>
  </si>
  <si>
    <t>Фамилия</t>
  </si>
  <si>
    <t>Имя</t>
  </si>
  <si>
    <t>Даты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</si>
  <si>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</si>
  <si>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</si>
  <si>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</si>
  <si>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</si>
  <si>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</si>
  <si>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</si>
  <si>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</si>
  <si>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</si>
  <si>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</si>
  <si>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>К/р 7</t>
  </si>
  <si>
    <t xml:space="preserve">Армидонтов </t>
  </si>
  <si>
    <t>Вадим</t>
  </si>
  <si>
    <t>н</t>
  </si>
  <si>
    <t xml:space="preserve">Арцер </t>
  </si>
  <si>
    <t>Анастасия</t>
  </si>
  <si>
    <t xml:space="preserve">Беленко </t>
  </si>
  <si>
    <t xml:space="preserve">Боровец </t>
  </si>
  <si>
    <t xml:space="preserve">Бородулин </t>
  </si>
  <si>
    <t>Владислав</t>
  </si>
  <si>
    <t xml:space="preserve">Горбонос </t>
  </si>
  <si>
    <t>Даниил</t>
  </si>
  <si>
    <t xml:space="preserve">Кривохатько </t>
  </si>
  <si>
    <t>Артём</t>
  </si>
  <si>
    <t xml:space="preserve">Ожогин </t>
  </si>
  <si>
    <t xml:space="preserve">Хромова </t>
  </si>
  <si>
    <t>Дарья</t>
  </si>
  <si>
    <t xml:space="preserve">Цыбизова </t>
  </si>
  <si>
    <t>Полина</t>
  </si>
  <si>
    <t>Статистика</t>
  </si>
  <si>
    <t>Фамилия имя</t>
  </si>
  <si>
    <t>Ранг</t>
  </si>
  <si>
    <t>Год рождения</t>
  </si>
  <si>
    <t>Отчет по контрольным работам</t>
  </si>
  <si>
    <t>Осталось сдать К/р</t>
  </si>
  <si>
    <t>Количество отметок</t>
  </si>
  <si>
    <t>Всего учеников</t>
  </si>
  <si>
    <t>Качественная успеваемость (качество знаний)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</si>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</sst>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36.0"/>
      <color theme="9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sz val="12.0"/>
      <color rgb="FF000000"/>
    </font>
    <font>
      <b/>
      <sz val="36.0"/>
      <color rgb="FF548135"/>
      <name val="Calibri"/>
    </font>
    <font>
      <sz val="12.0"/>
      <color theme="1"/>
    </font>
    <font>
      <b/>
      <sz val="16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A9C6C"/>
        <bgColor rgb="FF7A9C6C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ECECEC"/>
        <bgColor rgb="FFECECEC"/>
      </patternFill>
    </fill>
  </fills>
  <borders count="17">
    <border/>
    <border>
      <left style="thin">
        <color rgb="FF7030A0"/>
      </left>
      <right style="thin">
        <color rgb="FF7030A0"/>
      </right>
      <top style="thin">
        <color rgb="FF7030A0"/>
      </top>
    </border>
    <border>
      <left style="thin">
        <color rgb="FF7030A0"/>
      </left>
      <top style="thin">
        <color rgb="FF7030A0"/>
      </top>
      <bottom style="thin">
        <color rgb="FF7030A0"/>
      </bottom>
    </border>
    <border>
      <top style="thin">
        <color rgb="FF7030A0"/>
      </top>
      <bottom style="thin">
        <color rgb="FF7030A0"/>
      </bottom>
    </border>
    <border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bottom style="thick">
        <color rgb="FF7030A0"/>
      </bottom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</border>
    <border>
      <left style="thick">
        <color rgb="FF7030A0"/>
      </left>
    </border>
    <border>
      <left style="thick">
        <color rgb="FF7030A0"/>
      </left>
      <right style="thick">
        <color rgb="FF7030A0"/>
      </right>
      <top/>
      <bottom/>
    </border>
    <border>
      <left style="thick">
        <color rgb="FF7030A0"/>
      </left>
      <right style="thick">
        <color rgb="FF7030A0"/>
      </right>
      <top style="thick">
        <color rgb="FF7030A0"/>
      </top>
      <bottom/>
    </border>
    <border>
      <left style="thick">
        <color rgb="FF7030A0"/>
      </left>
      <right style="thick">
        <color rgb="FF7030A0"/>
      </right>
      <top/>
      <bottom style="thick">
        <color rgb="FF7030A0"/>
      </bottom>
    </border>
    <border>
      <left style="thick">
        <color rgb="FF7030A0"/>
      </left>
      <top style="thick">
        <color rgb="FF7030A0"/>
      </top>
      <bottom style="thick">
        <color rgb="FF7030A0"/>
      </bottom>
    </border>
    <border>
      <top style="thick">
        <color rgb="FF7030A0"/>
      </top>
      <bottom style="thick">
        <color rgb="FF7030A0"/>
      </bottom>
    </border>
    <border>
      <right style="thick">
        <color rgb="FF7030A0"/>
      </right>
      <top style="thick">
        <color rgb="FF7030A0"/>
      </top>
      <bottom style="thick">
        <color rgb="FF7030A0"/>
      </bottom>
    </border>
    <border>
      <left style="thick">
        <color rgb="FF7030A0"/>
      </left>
      <right/>
      <top style="thick">
        <color rgb="FF7030A0"/>
      </top>
      <bottom style="thick">
        <color rgb="FF7030A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2" fontId="3" numFmtId="0" xfId="0" applyAlignment="1" applyBorder="1" applyFont="1">
      <alignment horizontal="center" vertical="center"/>
    </xf>
    <xf borderId="5" fillId="0" fontId="4" numFmtId="0" xfId="0" applyBorder="1" applyFont="1"/>
    <xf borderId="6" fillId="2" fontId="3" numFmtId="14" xfId="0" applyBorder="1" applyFont="1" applyNumberFormat="1"/>
    <xf borderId="6" fillId="2" fontId="3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left" vertical="center"/>
    </xf>
    <xf borderId="6" fillId="2" fontId="5" numFmtId="0" xfId="0" applyAlignment="1" applyBorder="1" applyFont="1">
      <alignment horizontal="left" readingOrder="0"/>
    </xf>
    <xf borderId="6" fillId="2" fontId="2" numFmtId="0" xfId="0" applyAlignment="1" applyBorder="1" applyFont="1">
      <alignment horizontal="left"/>
    </xf>
    <xf borderId="6" fillId="3" fontId="2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readingOrder="0" vertical="center"/>
    </xf>
    <xf borderId="6" fillId="3" fontId="2" numFmtId="0" xfId="0" applyBorder="1" applyFont="1"/>
    <xf borderId="0" fillId="0" fontId="6" numFmtId="0" xfId="0" applyFont="1"/>
    <xf borderId="7" fillId="0" fontId="2" numFmtId="0" xfId="0" applyBorder="1" applyFont="1"/>
    <xf borderId="8" fillId="4" fontId="3" numFmtId="0" xfId="0" applyAlignment="1" applyBorder="1" applyFill="1" applyFont="1">
      <alignment horizontal="center" shrinkToFit="0" vertical="center" wrapText="1"/>
    </xf>
    <xf borderId="8" fillId="5" fontId="2" numFmtId="0" xfId="0" applyAlignment="1" applyBorder="1" applyFill="1" applyFont="1">
      <alignment horizontal="center" vertical="center"/>
    </xf>
    <xf borderId="8" fillId="5" fontId="2" numFmtId="0" xfId="0" applyBorder="1" applyFont="1"/>
    <xf borderId="9" fillId="0" fontId="2" numFmtId="0" xfId="0" applyBorder="1" applyFont="1"/>
    <xf borderId="10" fillId="5" fontId="2" numFmtId="0" xfId="0" applyAlignment="1" applyBorder="1" applyFont="1">
      <alignment horizontal="center" vertical="center"/>
    </xf>
    <xf borderId="11" fillId="5" fontId="2" numFmtId="0" xfId="0" applyAlignment="1" applyBorder="1" applyFont="1">
      <alignment horizontal="center" vertical="center"/>
    </xf>
    <xf borderId="12" fillId="5" fontId="2" numFmtId="0" xfId="0" applyAlignment="1" applyBorder="1" applyFont="1">
      <alignment horizontal="center" vertical="center"/>
    </xf>
    <xf borderId="0" fillId="0" fontId="7" numFmtId="0" xfId="0" applyFont="1"/>
    <xf borderId="13" fillId="4" fontId="8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4" fontId="3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13" fillId="4" fontId="3" numFmtId="0" xfId="0" applyAlignment="1" applyBorder="1" applyFont="1">
      <alignment horizontal="center" shrinkToFit="0" wrapText="1"/>
    </xf>
    <xf borderId="8" fillId="5" fontId="9" numFmtId="9" xfId="0" applyAlignment="1" applyBorder="1" applyFont="1" applyNumberFormat="1">
      <alignment horizontal="center" vertical="center"/>
    </xf>
    <xf borderId="8" fillId="5" fontId="2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3">
    <dxf>
      <font>
        <b/>
        <color rgb="FF92D050"/>
      </font>
      <fill>
        <patternFill patternType="none"/>
      </fill>
      <border/>
    </dxf>
    <dxf>
      <font>
        <b/>
        <color rgb="FF0070C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t>Ранжирование учеников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'Статистика'!$B$4:$B$13</c:f>
            </c:strRef>
          </c:cat>
          <c:val>
            <c:numRef>
              <c:f>'Статистика'!$D$4:$D$13</c:f>
            </c:numRef>
          </c:val>
        </c:ser>
        <c:axId val="2086228736"/>
        <c:axId val="1733276749"/>
      </c:barChart>
      <c:catAx>
        <c:axId val="208622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733276749"/>
      </c:catAx>
      <c:valAx>
        <c:axId val="1733276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228736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152400</xdr:rowOff>
    </xdr:from>
    <xdr:ext cx="2381250" cy="2343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0</xdr:row>
      <xdr:rowOff>76200</xdr:rowOff>
    </xdr:from>
    <xdr:ext cx="5419725" cy="2686050"/>
    <xdr:graphicFrame>
      <xdr:nvGraphicFramePr>
        <xdr:cNvPr id="11147977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390525</xdr:colOff>
      <xdr:row>14</xdr:row>
      <xdr:rowOff>47625</xdr:rowOff>
    </xdr:from>
    <xdr:ext cx="2324100" cy="21336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4.63"/>
    <col customWidth="1" min="3" max="3" width="12.5"/>
    <col customWidth="1" min="4" max="18" width="9.63"/>
    <col customWidth="1" min="19" max="25" width="7.75"/>
    <col customWidth="1" min="26" max="26" width="10.63"/>
    <col customWidth="1" min="27" max="27" width="12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0.75" customHeight="1">
      <c r="A3" s="3" t="s">
        <v>1</v>
      </c>
      <c r="B3" s="4" t="s">
        <v>2</v>
      </c>
      <c r="C3" s="4" t="s">
        <v>3</v>
      </c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8" t="s">
        <v>5</v>
      </c>
      <c r="T3" s="6"/>
      <c r="U3" s="6"/>
      <c r="V3" s="6"/>
      <c r="W3" s="6"/>
      <c r="X3" s="6"/>
      <c r="Y3" s="7"/>
      <c r="Z3" s="3" t="s">
        <v>6</v>
      </c>
      <c r="AA3" s="3" t="s">
        <v>7</v>
      </c>
    </row>
    <row r="4">
      <c r="A4" s="9"/>
      <c r="B4" s="9"/>
      <c r="C4" s="9"/>
      <c r="D4" s="10">
        <v>43913.0</v>
      </c>
      <c r="E4" s="10">
        <v>43915.0</v>
      </c>
      <c r="F4" s="10">
        <v>43918.0</v>
      </c>
      <c r="G4" s="10">
        <f t="shared" ref="G4:R4" si="1">D4+7</f>
        <v>43920</v>
      </c>
      <c r="H4" s="10">
        <f t="shared" si="1"/>
        <v>43922</v>
      </c>
      <c r="I4" s="10">
        <f t="shared" si="1"/>
        <v>43925</v>
      </c>
      <c r="J4" s="10">
        <f t="shared" si="1"/>
        <v>43927</v>
      </c>
      <c r="K4" s="10">
        <f t="shared" si="1"/>
        <v>43929</v>
      </c>
      <c r="L4" s="10">
        <f t="shared" si="1"/>
        <v>43932</v>
      </c>
      <c r="M4" s="10">
        <f t="shared" si="1"/>
        <v>43934</v>
      </c>
      <c r="N4" s="10">
        <f t="shared" si="1"/>
        <v>43936</v>
      </c>
      <c r="O4" s="10">
        <f t="shared" si="1"/>
        <v>43939</v>
      </c>
      <c r="P4" s="10">
        <f t="shared" si="1"/>
        <v>43941</v>
      </c>
      <c r="Q4" s="10">
        <f t="shared" si="1"/>
        <v>43943</v>
      </c>
      <c r="R4" s="10">
        <f t="shared" si="1"/>
        <v>43946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9"/>
      <c r="AA4" s="9"/>
    </row>
    <row r="5">
      <c r="A5" s="12">
        <v>1.0</v>
      </c>
      <c r="B5" s="13" t="s">
        <v>15</v>
      </c>
      <c r="C5" s="14" t="s">
        <v>16</v>
      </c>
      <c r="D5" s="15"/>
      <c r="E5" s="15"/>
      <c r="F5" s="15"/>
      <c r="G5" s="15">
        <v>5.0</v>
      </c>
      <c r="H5" s="15">
        <v>5.0</v>
      </c>
      <c r="I5" s="15"/>
      <c r="J5" s="15">
        <v>5.0</v>
      </c>
      <c r="K5" s="15"/>
      <c r="L5" s="15">
        <v>5.0</v>
      </c>
      <c r="M5" s="15"/>
      <c r="N5" s="15" t="s">
        <v>17</v>
      </c>
      <c r="O5" s="15">
        <v>5.0</v>
      </c>
      <c r="P5" s="15" t="s">
        <v>17</v>
      </c>
      <c r="Q5" s="15"/>
      <c r="R5" s="15">
        <v>5.0</v>
      </c>
      <c r="S5" s="15">
        <v>5.0</v>
      </c>
      <c r="T5" s="16" t="s">
        <v>17</v>
      </c>
      <c r="U5" s="15">
        <v>5.0</v>
      </c>
      <c r="V5" s="15">
        <v>5.0</v>
      </c>
      <c r="W5" s="15">
        <v>5.0</v>
      </c>
      <c r="X5" s="15">
        <v>4.0</v>
      </c>
      <c r="Y5" s="15">
        <v>5.0</v>
      </c>
      <c r="Z5" s="17">
        <f t="shared" ref="Z5:Z14" si="2">ROUND(AVERAGE(D5:Y5),1)</f>
        <v>4.9</v>
      </c>
      <c r="AA5" s="17">
        <f t="shared" ref="AA5:AA14" si="3">IF(Z5&gt;4.4,5,IF(Z5&gt;3.4,4,IF(Z5&gt;2.4,3,2)))</f>
        <v>5</v>
      </c>
    </row>
    <row r="6">
      <c r="A6" s="12">
        <v>2.0</v>
      </c>
      <c r="B6" s="13" t="s">
        <v>18</v>
      </c>
      <c r="C6" s="14" t="s">
        <v>19</v>
      </c>
      <c r="D6" s="15">
        <v>5.0</v>
      </c>
      <c r="E6" s="15" t="s">
        <v>17</v>
      </c>
      <c r="F6" s="15">
        <v>5.0</v>
      </c>
      <c r="G6" s="15"/>
      <c r="H6" s="15">
        <v>5.0</v>
      </c>
      <c r="I6" s="15"/>
      <c r="J6" s="15"/>
      <c r="K6" s="15"/>
      <c r="L6" s="15">
        <v>4.0</v>
      </c>
      <c r="M6" s="15">
        <v>3.0</v>
      </c>
      <c r="N6" s="15"/>
      <c r="O6" s="15"/>
      <c r="P6" s="15"/>
      <c r="Q6" s="15">
        <v>5.0</v>
      </c>
      <c r="R6" s="15" t="s">
        <v>17</v>
      </c>
      <c r="S6" s="15">
        <v>4.0</v>
      </c>
      <c r="T6" s="15">
        <v>3.0</v>
      </c>
      <c r="U6" s="15">
        <v>2.0</v>
      </c>
      <c r="V6" s="16" t="s">
        <v>17</v>
      </c>
      <c r="W6" s="15">
        <v>3.0</v>
      </c>
      <c r="X6" s="15">
        <v>3.0</v>
      </c>
      <c r="Y6" s="15">
        <v>2.0</v>
      </c>
      <c r="Z6" s="17">
        <f t="shared" si="2"/>
        <v>3.7</v>
      </c>
      <c r="AA6" s="17">
        <f t="shared" si="3"/>
        <v>4</v>
      </c>
    </row>
    <row r="7">
      <c r="A7" s="12">
        <v>3.0</v>
      </c>
      <c r="B7" s="13" t="s">
        <v>20</v>
      </c>
      <c r="C7" s="14" t="s">
        <v>19</v>
      </c>
      <c r="D7" s="15"/>
      <c r="E7" s="15">
        <v>5.0</v>
      </c>
      <c r="F7" s="15">
        <v>3.0</v>
      </c>
      <c r="G7" s="15">
        <v>4.0</v>
      </c>
      <c r="H7" s="15"/>
      <c r="I7" s="15">
        <v>5.0</v>
      </c>
      <c r="J7" s="15"/>
      <c r="K7" s="15" t="s">
        <v>17</v>
      </c>
      <c r="L7" s="15"/>
      <c r="M7" s="15"/>
      <c r="N7" s="15">
        <v>5.0</v>
      </c>
      <c r="O7" s="15">
        <v>4.0</v>
      </c>
      <c r="P7" s="15"/>
      <c r="Q7" s="15">
        <v>5.0</v>
      </c>
      <c r="R7" s="15"/>
      <c r="S7" s="15">
        <v>4.0</v>
      </c>
      <c r="T7" s="15">
        <v>3.0</v>
      </c>
      <c r="U7" s="15">
        <v>3.0</v>
      </c>
      <c r="V7" s="15">
        <v>2.0</v>
      </c>
      <c r="W7" s="15">
        <v>3.0</v>
      </c>
      <c r="X7" s="15">
        <v>2.0</v>
      </c>
      <c r="Y7" s="15">
        <v>3.0</v>
      </c>
      <c r="Z7" s="17">
        <f t="shared" si="2"/>
        <v>3.6</v>
      </c>
      <c r="AA7" s="17">
        <f t="shared" si="3"/>
        <v>4</v>
      </c>
    </row>
    <row r="8">
      <c r="A8" s="12">
        <v>4.0</v>
      </c>
      <c r="B8" s="13" t="s">
        <v>21</v>
      </c>
      <c r="C8" s="14" t="s">
        <v>19</v>
      </c>
      <c r="D8" s="15">
        <v>4.0</v>
      </c>
      <c r="E8" s="15"/>
      <c r="F8" s="15"/>
      <c r="G8" s="15"/>
      <c r="H8" s="15"/>
      <c r="I8" s="15"/>
      <c r="J8" s="15"/>
      <c r="K8" s="15"/>
      <c r="L8" s="15">
        <v>5.0</v>
      </c>
      <c r="M8" s="15">
        <v>5.0</v>
      </c>
      <c r="N8" s="15"/>
      <c r="O8" s="15"/>
      <c r="P8" s="15">
        <v>2.0</v>
      </c>
      <c r="Q8" s="15"/>
      <c r="R8" s="15"/>
      <c r="S8" s="15">
        <v>5.0</v>
      </c>
      <c r="T8" s="16" t="s">
        <v>17</v>
      </c>
      <c r="U8" s="15">
        <v>3.0</v>
      </c>
      <c r="V8" s="15">
        <v>4.0</v>
      </c>
      <c r="W8" s="15">
        <v>2.0</v>
      </c>
      <c r="X8" s="15">
        <v>4.0</v>
      </c>
      <c r="Y8" s="15">
        <v>4.0</v>
      </c>
      <c r="Z8" s="17">
        <f t="shared" si="2"/>
        <v>3.8</v>
      </c>
      <c r="AA8" s="17">
        <f t="shared" si="3"/>
        <v>4</v>
      </c>
    </row>
    <row r="9">
      <c r="A9" s="12">
        <v>5.0</v>
      </c>
      <c r="B9" s="13" t="s">
        <v>22</v>
      </c>
      <c r="C9" s="14" t="s">
        <v>23</v>
      </c>
      <c r="D9" s="15">
        <v>5.0</v>
      </c>
      <c r="E9" s="15">
        <v>5.0</v>
      </c>
      <c r="F9" s="15"/>
      <c r="G9" s="15">
        <v>5.0</v>
      </c>
      <c r="H9" s="15" t="s">
        <v>17</v>
      </c>
      <c r="I9" s="15">
        <v>5.0</v>
      </c>
      <c r="J9" s="15"/>
      <c r="K9" s="15">
        <v>4.0</v>
      </c>
      <c r="L9" s="15"/>
      <c r="M9" s="15"/>
      <c r="N9" s="15">
        <v>4.0</v>
      </c>
      <c r="O9" s="15">
        <v>4.0</v>
      </c>
      <c r="P9" s="15"/>
      <c r="Q9" s="15">
        <v>3.0</v>
      </c>
      <c r="R9" s="15" t="s">
        <v>17</v>
      </c>
      <c r="S9" s="15">
        <v>3.0</v>
      </c>
      <c r="T9" s="15">
        <v>4.0</v>
      </c>
      <c r="U9" s="15">
        <v>2.0</v>
      </c>
      <c r="V9" s="15">
        <v>5.0</v>
      </c>
      <c r="W9" s="15">
        <v>2.0</v>
      </c>
      <c r="X9" s="15">
        <v>2.0</v>
      </c>
      <c r="Y9" s="15">
        <v>3.0</v>
      </c>
      <c r="Z9" s="17">
        <f t="shared" si="2"/>
        <v>3.7</v>
      </c>
      <c r="AA9" s="17">
        <f t="shared" si="3"/>
        <v>4</v>
      </c>
    </row>
    <row r="10">
      <c r="A10" s="12">
        <v>6.0</v>
      </c>
      <c r="B10" s="13" t="s">
        <v>24</v>
      </c>
      <c r="C10" s="14" t="s">
        <v>25</v>
      </c>
      <c r="D10" s="15"/>
      <c r="E10" s="15"/>
      <c r="F10" s="15" t="s">
        <v>17</v>
      </c>
      <c r="G10" s="15">
        <v>5.0</v>
      </c>
      <c r="H10" s="15"/>
      <c r="I10" s="15"/>
      <c r="J10" s="15" t="s">
        <v>17</v>
      </c>
      <c r="K10" s="15"/>
      <c r="L10" s="15" t="s">
        <v>17</v>
      </c>
      <c r="M10" s="15">
        <v>4.0</v>
      </c>
      <c r="N10" s="15"/>
      <c r="O10" s="15"/>
      <c r="P10" s="15"/>
      <c r="Q10" s="15"/>
      <c r="R10" s="15"/>
      <c r="S10" s="15">
        <v>3.0</v>
      </c>
      <c r="T10" s="15">
        <v>2.0</v>
      </c>
      <c r="U10" s="15">
        <v>5.0</v>
      </c>
      <c r="V10" s="15">
        <v>5.0</v>
      </c>
      <c r="W10" s="15">
        <v>3.0</v>
      </c>
      <c r="X10" s="16" t="s">
        <v>17</v>
      </c>
      <c r="Y10" s="15">
        <v>3.0</v>
      </c>
      <c r="Z10" s="17">
        <f t="shared" si="2"/>
        <v>3.8</v>
      </c>
      <c r="AA10" s="17">
        <f t="shared" si="3"/>
        <v>4</v>
      </c>
    </row>
    <row r="11">
      <c r="A11" s="12">
        <v>7.0</v>
      </c>
      <c r="B11" s="13" t="s">
        <v>26</v>
      </c>
      <c r="C11" s="14" t="s">
        <v>27</v>
      </c>
      <c r="D11" s="15">
        <v>3.0</v>
      </c>
      <c r="E11" s="15"/>
      <c r="F11" s="15"/>
      <c r="G11" s="15"/>
      <c r="H11" s="15"/>
      <c r="I11" s="15"/>
      <c r="J11" s="15"/>
      <c r="K11" s="15"/>
      <c r="L11" s="15"/>
      <c r="M11" s="15"/>
      <c r="N11" s="15">
        <v>5.0</v>
      </c>
      <c r="O11" s="15">
        <v>5.0</v>
      </c>
      <c r="P11" s="15">
        <v>5.0</v>
      </c>
      <c r="Q11" s="15">
        <v>5.0</v>
      </c>
      <c r="R11" s="15"/>
      <c r="S11" s="15">
        <v>3.0</v>
      </c>
      <c r="T11" s="15">
        <v>5.0</v>
      </c>
      <c r="U11" s="15">
        <v>2.0</v>
      </c>
      <c r="V11" s="15">
        <v>4.0</v>
      </c>
      <c r="W11" s="15">
        <v>4.0</v>
      </c>
      <c r="X11" s="15">
        <v>2.0</v>
      </c>
      <c r="Y11" s="15">
        <v>5.0</v>
      </c>
      <c r="Z11" s="17">
        <f t="shared" si="2"/>
        <v>4</v>
      </c>
      <c r="AA11" s="17">
        <f t="shared" si="3"/>
        <v>4</v>
      </c>
    </row>
    <row r="12">
      <c r="A12" s="12">
        <v>8.0</v>
      </c>
      <c r="B12" s="13" t="s">
        <v>28</v>
      </c>
      <c r="C12" s="14" t="s">
        <v>23</v>
      </c>
      <c r="D12" s="15" t="s">
        <v>17</v>
      </c>
      <c r="E12" s="15">
        <v>5.0</v>
      </c>
      <c r="F12" s="15"/>
      <c r="G12" s="15">
        <v>5.0</v>
      </c>
      <c r="H12" s="15">
        <v>4.0</v>
      </c>
      <c r="I12" s="15" t="s">
        <v>17</v>
      </c>
      <c r="J12" s="15"/>
      <c r="K12" s="15"/>
      <c r="L12" s="15">
        <v>4.0</v>
      </c>
      <c r="M12" s="15">
        <v>5.0</v>
      </c>
      <c r="N12" s="15"/>
      <c r="O12" s="15"/>
      <c r="P12" s="15" t="s">
        <v>17</v>
      </c>
      <c r="Q12" s="15">
        <v>5.0</v>
      </c>
      <c r="R12" s="15"/>
      <c r="S12" s="15">
        <v>5.0</v>
      </c>
      <c r="T12" s="15">
        <v>3.0</v>
      </c>
      <c r="U12" s="15">
        <v>4.0</v>
      </c>
      <c r="V12" s="15">
        <v>3.0</v>
      </c>
      <c r="W12" s="15">
        <v>3.0</v>
      </c>
      <c r="X12" s="15">
        <v>5.0</v>
      </c>
      <c r="Y12" s="15">
        <v>2.0</v>
      </c>
      <c r="Z12" s="17">
        <f t="shared" si="2"/>
        <v>4.1</v>
      </c>
      <c r="AA12" s="17">
        <f t="shared" si="3"/>
        <v>4</v>
      </c>
    </row>
    <row r="13">
      <c r="A13" s="12">
        <v>9.0</v>
      </c>
      <c r="B13" s="13" t="s">
        <v>29</v>
      </c>
      <c r="C13" s="14" t="s">
        <v>30</v>
      </c>
      <c r="D13" s="15">
        <v>2.0</v>
      </c>
      <c r="E13" s="15">
        <v>3.0</v>
      </c>
      <c r="F13" s="15">
        <v>2.0</v>
      </c>
      <c r="G13" s="15">
        <v>2.0</v>
      </c>
      <c r="H13" s="15">
        <v>3.0</v>
      </c>
      <c r="I13" s="15">
        <v>2.0</v>
      </c>
      <c r="J13" s="15">
        <v>2.0</v>
      </c>
      <c r="K13" s="15" t="s">
        <v>17</v>
      </c>
      <c r="L13" s="15">
        <v>2.0</v>
      </c>
      <c r="M13" s="15">
        <v>2.0</v>
      </c>
      <c r="N13" s="15">
        <v>3.0</v>
      </c>
      <c r="O13" s="15">
        <v>3.0</v>
      </c>
      <c r="P13" s="15">
        <v>2.0</v>
      </c>
      <c r="Q13" s="15">
        <v>2.0</v>
      </c>
      <c r="R13" s="15">
        <v>3.0</v>
      </c>
      <c r="S13" s="15">
        <v>3.0</v>
      </c>
      <c r="T13" s="16" t="s">
        <v>17</v>
      </c>
      <c r="U13" s="15">
        <v>2.0</v>
      </c>
      <c r="V13" s="15">
        <v>2.0</v>
      </c>
      <c r="W13" s="16" t="s">
        <v>17</v>
      </c>
      <c r="X13" s="15">
        <v>2.0</v>
      </c>
      <c r="Y13" s="15">
        <v>3.0</v>
      </c>
      <c r="Z13" s="17">
        <f t="shared" si="2"/>
        <v>2.4</v>
      </c>
      <c r="AA13" s="17">
        <f t="shared" si="3"/>
        <v>2</v>
      </c>
    </row>
    <row r="14">
      <c r="A14" s="12">
        <v>10.0</v>
      </c>
      <c r="B14" s="13" t="s">
        <v>31</v>
      </c>
      <c r="C14" s="14" t="s">
        <v>32</v>
      </c>
      <c r="D14" s="15" t="s">
        <v>17</v>
      </c>
      <c r="E14" s="15">
        <v>5.0</v>
      </c>
      <c r="F14" s="15">
        <v>4.0</v>
      </c>
      <c r="G14" s="15"/>
      <c r="H14" s="15">
        <v>3.0</v>
      </c>
      <c r="I14" s="15">
        <v>3.0</v>
      </c>
      <c r="J14" s="15"/>
      <c r="K14" s="15"/>
      <c r="L14" s="15">
        <v>3.0</v>
      </c>
      <c r="M14" s="15" t="s">
        <v>17</v>
      </c>
      <c r="N14" s="15"/>
      <c r="O14" s="15"/>
      <c r="P14" s="15">
        <v>4.0</v>
      </c>
      <c r="Q14" s="15"/>
      <c r="R14" s="15"/>
      <c r="S14" s="15">
        <v>2.0</v>
      </c>
      <c r="T14" s="15">
        <v>3.0</v>
      </c>
      <c r="U14" s="15">
        <v>3.0</v>
      </c>
      <c r="V14" s="15">
        <v>3.0</v>
      </c>
      <c r="W14" s="15">
        <v>4.0</v>
      </c>
      <c r="X14" s="15">
        <v>2.0</v>
      </c>
      <c r="Y14" s="15">
        <v>3.0</v>
      </c>
      <c r="Z14" s="17">
        <f t="shared" si="2"/>
        <v>3.2</v>
      </c>
      <c r="AA14" s="17">
        <f t="shared" si="3"/>
        <v>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7">
    <mergeCell ref="A3:A4"/>
    <mergeCell ref="B3:B4"/>
    <mergeCell ref="C3:C4"/>
    <mergeCell ref="D3:R3"/>
    <mergeCell ref="S3:Y3"/>
    <mergeCell ref="Z3:Z4"/>
    <mergeCell ref="AA3:AA4"/>
  </mergeCells>
  <printOptions/>
  <pageMargins bottom="0.75" footer="0.0" header="0.0" left="0.7" right="0.7" top="0.75"/>
  <pageSetup paperSize="9" orientation="portrait"/>
  <headerFooter>
    <oddHeader>&amp;CБеленко А.В. ИИТиТО ИВТ 2 пг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3.0"/>
    <col customWidth="1" min="3" max="3" width="11.5"/>
    <col customWidth="1" min="4" max="4" width="10.75"/>
    <col customWidth="1" min="5" max="5" width="7.75"/>
    <col customWidth="1" min="6" max="6" width="11.75"/>
    <col customWidth="1" min="7" max="9" width="7.75"/>
    <col customWidth="1" min="10" max="10" width="10.88"/>
    <col customWidth="1" min="11" max="26" width="7.63"/>
  </cols>
  <sheetData>
    <row r="1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 t="s">
        <v>1</v>
      </c>
      <c r="B3" s="20" t="s">
        <v>34</v>
      </c>
      <c r="C3" s="20" t="s">
        <v>7</v>
      </c>
      <c r="D3" s="20" t="s">
        <v>35</v>
      </c>
      <c r="E3" s="2"/>
      <c r="F3" s="20" t="s">
        <v>36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>
        <v>1.0</v>
      </c>
      <c r="B4" s="22" t="str">
        <f>CONCAT('Информатика'!B5,'Информатика'!C5)</f>
        <v>Армидонтов Вадим</v>
      </c>
      <c r="C4" s="21">
        <f>'Информатика'!AA5</f>
        <v>5</v>
      </c>
      <c r="D4" s="21">
        <f t="shared" ref="D4:D13" si="1">_xlfn.RANK.AVG(C4,$C$4:$C$13)</f>
        <v>1</v>
      </c>
      <c r="E4" s="23"/>
      <c r="F4" s="21">
        <v>1997.0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>
        <v>2.0</v>
      </c>
      <c r="B5" s="22" t="str">
        <f>CONCAT('Информатика'!B6,'Информатика'!C6)</f>
        <v>Арцер Анастасия</v>
      </c>
      <c r="C5" s="21">
        <f>'Информатика'!AA6</f>
        <v>4</v>
      </c>
      <c r="D5" s="21">
        <f t="shared" si="1"/>
        <v>5</v>
      </c>
      <c r="E5" s="23"/>
      <c r="F5" s="24">
        <v>1998.0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>
        <v>3.0</v>
      </c>
      <c r="B6" s="22" t="str">
        <f>CONCAT('Информатика'!B7,'Информатика'!C7)</f>
        <v>Беленко Анастасия</v>
      </c>
      <c r="C6" s="21">
        <f>'Информатика'!AA7</f>
        <v>4</v>
      </c>
      <c r="D6" s="21">
        <f t="shared" si="1"/>
        <v>5</v>
      </c>
      <c r="E6" s="23"/>
      <c r="F6" s="25">
        <v>1998.0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>
        <v>4.0</v>
      </c>
      <c r="B7" s="22" t="str">
        <f>CONCAT('Информатика'!B8,'Информатика'!C8)</f>
        <v>Боровец Анастасия</v>
      </c>
      <c r="C7" s="21">
        <f>'Информатика'!AA8</f>
        <v>4</v>
      </c>
      <c r="D7" s="21">
        <f t="shared" si="1"/>
        <v>5</v>
      </c>
      <c r="E7" s="2"/>
      <c r="F7" s="21">
        <v>1999.0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>
        <v>5.0</v>
      </c>
      <c r="B8" s="22" t="str">
        <f>CONCAT('Информатика'!B9,'Информатика'!C9)</f>
        <v>Бородулин Владислав</v>
      </c>
      <c r="C8" s="21">
        <f>'Информатика'!AA9</f>
        <v>4</v>
      </c>
      <c r="D8" s="21">
        <f t="shared" si="1"/>
        <v>5</v>
      </c>
      <c r="E8" s="2"/>
      <c r="F8" s="21">
        <v>1999.0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>
        <v>6.0</v>
      </c>
      <c r="B9" s="22" t="str">
        <f>CONCAT('Информатика'!B10,'Информатика'!C10)</f>
        <v>Горбонос Даниил</v>
      </c>
      <c r="C9" s="21">
        <f>'Информатика'!AA10</f>
        <v>4</v>
      </c>
      <c r="D9" s="21">
        <f t="shared" si="1"/>
        <v>5</v>
      </c>
      <c r="E9" s="2"/>
      <c r="F9" s="26">
        <v>1998.0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>
        <v>7.0</v>
      </c>
      <c r="B10" s="22" t="str">
        <f>CONCAT('Информатика'!B11,'Информатика'!C11)</f>
        <v>Кривохатько Артём</v>
      </c>
      <c r="C10" s="21">
        <f>'Информатика'!AA11</f>
        <v>4</v>
      </c>
      <c r="D10" s="21">
        <f t="shared" si="1"/>
        <v>5</v>
      </c>
      <c r="E10" s="2"/>
      <c r="F10" s="21">
        <v>1998.0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>
        <v>8.0</v>
      </c>
      <c r="B11" s="22" t="str">
        <f>CONCAT('Информатика'!B12,'Информатика'!C12)</f>
        <v>Ожогин Владислав</v>
      </c>
      <c r="C11" s="21">
        <f>'Информатика'!AA12</f>
        <v>4</v>
      </c>
      <c r="D11" s="21">
        <f t="shared" si="1"/>
        <v>5</v>
      </c>
      <c r="E11" s="2"/>
      <c r="F11" s="26">
        <v>1997.0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>
        <v>9.0</v>
      </c>
      <c r="B12" s="22" t="str">
        <f>CONCAT('Информатика'!B13,'Информатика'!C13)</f>
        <v>Хромова Дарья</v>
      </c>
      <c r="C12" s="21">
        <f>'Информатика'!AA13</f>
        <v>2</v>
      </c>
      <c r="D12" s="21">
        <f t="shared" si="1"/>
        <v>10</v>
      </c>
      <c r="E12" s="2"/>
      <c r="F12" s="26">
        <v>1998.0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>
        <v>10.0</v>
      </c>
      <c r="B13" s="22" t="str">
        <f>CONCAT('Информатика'!B14,'Информатика'!C14)</f>
        <v>Цыбизова Полина</v>
      </c>
      <c r="C13" s="21">
        <f>'Информатика'!AA14</f>
        <v>3</v>
      </c>
      <c r="D13" s="21">
        <f t="shared" si="1"/>
        <v>9</v>
      </c>
      <c r="E13" s="2"/>
      <c r="F13" s="26">
        <v>1997.0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8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 t="s">
        <v>1</v>
      </c>
      <c r="B18" s="20" t="s">
        <v>34</v>
      </c>
      <c r="C18" s="20" t="s">
        <v>8</v>
      </c>
      <c r="D18" s="20" t="s">
        <v>9</v>
      </c>
      <c r="E18" s="20" t="s">
        <v>10</v>
      </c>
      <c r="F18" s="20" t="s">
        <v>11</v>
      </c>
      <c r="G18" s="20" t="s">
        <v>12</v>
      </c>
      <c r="H18" s="20" t="s">
        <v>13</v>
      </c>
      <c r="I18" s="20" t="s">
        <v>14</v>
      </c>
      <c r="J18" s="20" t="s">
        <v>38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>
        <v>1.0</v>
      </c>
      <c r="B19" s="22" t="str">
        <f t="shared" ref="B19:B28" si="2">B4</f>
        <v>Армидонтов Вадим</v>
      </c>
      <c r="C19" s="21">
        <f>'Информатика'!S5</f>
        <v>5</v>
      </c>
      <c r="D19" s="21" t="str">
        <f>'Информатика'!T5</f>
        <v>н</v>
      </c>
      <c r="E19" s="21">
        <f>'Информатика'!U5</f>
        <v>5</v>
      </c>
      <c r="F19" s="21">
        <f>'Информатика'!V5</f>
        <v>5</v>
      </c>
      <c r="G19" s="21">
        <f>'Информатика'!W5</f>
        <v>5</v>
      </c>
      <c r="H19" s="21">
        <f>'Информатика'!X5</f>
        <v>4</v>
      </c>
      <c r="I19" s="21">
        <f>'Информатика'!Y5</f>
        <v>5</v>
      </c>
      <c r="J19" s="21">
        <f t="shared" ref="J19:J28" si="3">COUNTIF(C19:I19,"н")+COUNTIF(C19:I19,"")+COUNTIF(C19:I19,"2")</f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2">
        <v>2.0</v>
      </c>
      <c r="B20" s="22" t="str">
        <f t="shared" si="2"/>
        <v>Арцер Анастасия</v>
      </c>
      <c r="C20" s="21">
        <f>'Информатика'!S6</f>
        <v>4</v>
      </c>
      <c r="D20" s="21">
        <f>'Информатика'!T6</f>
        <v>3</v>
      </c>
      <c r="E20" s="21">
        <f>'Информатика'!U6</f>
        <v>2</v>
      </c>
      <c r="F20" s="21" t="str">
        <f>'Информатика'!V6</f>
        <v>н</v>
      </c>
      <c r="G20" s="21">
        <f>'Информатика'!W6</f>
        <v>3</v>
      </c>
      <c r="H20" s="21">
        <f>'Информатика'!X6</f>
        <v>3</v>
      </c>
      <c r="I20" s="21">
        <f>'Информатика'!Y6</f>
        <v>2</v>
      </c>
      <c r="J20" s="21">
        <f t="shared" si="3"/>
        <v>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>
        <v>3.0</v>
      </c>
      <c r="B21" s="22" t="str">
        <f t="shared" si="2"/>
        <v>Беленко Анастасия</v>
      </c>
      <c r="C21" s="21">
        <f>'Информатика'!S7</f>
        <v>4</v>
      </c>
      <c r="D21" s="21">
        <f>'Информатика'!T7</f>
        <v>3</v>
      </c>
      <c r="E21" s="21">
        <f>'Информатика'!U7</f>
        <v>3</v>
      </c>
      <c r="F21" s="21">
        <f>'Информатика'!V7</f>
        <v>2</v>
      </c>
      <c r="G21" s="21">
        <f>'Информатика'!W7</f>
        <v>3</v>
      </c>
      <c r="H21" s="21">
        <f>'Информатика'!X7</f>
        <v>2</v>
      </c>
      <c r="I21" s="21">
        <f>'Информатика'!Y7</f>
        <v>3</v>
      </c>
      <c r="J21" s="21">
        <f t="shared" si="3"/>
        <v>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2">
        <v>4.0</v>
      </c>
      <c r="B22" s="22" t="str">
        <f t="shared" si="2"/>
        <v>Боровец Анастасия</v>
      </c>
      <c r="C22" s="21">
        <f>'Информатика'!S8</f>
        <v>5</v>
      </c>
      <c r="D22" s="21" t="str">
        <f>'Информатика'!T8</f>
        <v>н</v>
      </c>
      <c r="E22" s="21">
        <f>'Информатика'!U8</f>
        <v>3</v>
      </c>
      <c r="F22" s="21">
        <f>'Информатика'!V8</f>
        <v>4</v>
      </c>
      <c r="G22" s="21">
        <f>'Информатика'!W8</f>
        <v>2</v>
      </c>
      <c r="H22" s="21">
        <f>'Информатика'!X8</f>
        <v>4</v>
      </c>
      <c r="I22" s="21">
        <f>'Информатика'!Y8</f>
        <v>4</v>
      </c>
      <c r="J22" s="21">
        <f t="shared" si="3"/>
        <v>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>
        <v>5.0</v>
      </c>
      <c r="B23" s="22" t="str">
        <f t="shared" si="2"/>
        <v>Бородулин Владислав</v>
      </c>
      <c r="C23" s="21">
        <f>'Информатика'!S9</f>
        <v>3</v>
      </c>
      <c r="D23" s="21">
        <f>'Информатика'!T9</f>
        <v>4</v>
      </c>
      <c r="E23" s="21">
        <f>'Информатика'!U9</f>
        <v>2</v>
      </c>
      <c r="F23" s="21">
        <f>'Информатика'!V9</f>
        <v>5</v>
      </c>
      <c r="G23" s="21">
        <f>'Информатика'!W9</f>
        <v>2</v>
      </c>
      <c r="H23" s="21">
        <f>'Информатика'!X9</f>
        <v>2</v>
      </c>
      <c r="I23" s="21">
        <f>'Информатика'!Y9</f>
        <v>3</v>
      </c>
      <c r="J23" s="21">
        <f t="shared" si="3"/>
        <v>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>
        <v>6.0</v>
      </c>
      <c r="B24" s="22" t="str">
        <f t="shared" si="2"/>
        <v>Горбонос Даниил</v>
      </c>
      <c r="C24" s="21">
        <f>'Информатика'!S10</f>
        <v>3</v>
      </c>
      <c r="D24" s="21">
        <f>'Информатика'!T10</f>
        <v>2</v>
      </c>
      <c r="E24" s="21">
        <f>'Информатика'!U10</f>
        <v>5</v>
      </c>
      <c r="F24" s="21">
        <f>'Информатика'!V10</f>
        <v>5</v>
      </c>
      <c r="G24" s="21">
        <f>'Информатика'!W10</f>
        <v>3</v>
      </c>
      <c r="H24" s="21" t="str">
        <f>'Информатика'!X10</f>
        <v>н</v>
      </c>
      <c r="I24" s="21">
        <f>'Информатика'!Y10</f>
        <v>3</v>
      </c>
      <c r="J24" s="21">
        <f t="shared" si="3"/>
        <v>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2">
        <v>7.0</v>
      </c>
      <c r="B25" s="22" t="str">
        <f t="shared" si="2"/>
        <v>Кривохатько Артём</v>
      </c>
      <c r="C25" s="21">
        <f>'Информатика'!S11</f>
        <v>3</v>
      </c>
      <c r="D25" s="21">
        <f>'Информатика'!T11</f>
        <v>5</v>
      </c>
      <c r="E25" s="21">
        <f>'Информатика'!U11</f>
        <v>2</v>
      </c>
      <c r="F25" s="21">
        <f>'Информатика'!V11</f>
        <v>4</v>
      </c>
      <c r="G25" s="21">
        <f>'Информатика'!W11</f>
        <v>4</v>
      </c>
      <c r="H25" s="21">
        <f>'Информатика'!X11</f>
        <v>2</v>
      </c>
      <c r="I25" s="21">
        <f>'Информатика'!Y11</f>
        <v>5</v>
      </c>
      <c r="J25" s="21">
        <f t="shared" si="3"/>
        <v>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>
        <v>8.0</v>
      </c>
      <c r="B26" s="22" t="str">
        <f t="shared" si="2"/>
        <v>Ожогин Владислав</v>
      </c>
      <c r="C26" s="21">
        <f>'Информатика'!S12</f>
        <v>5</v>
      </c>
      <c r="D26" s="21">
        <f>'Информатика'!T12</f>
        <v>3</v>
      </c>
      <c r="E26" s="21">
        <f>'Информатика'!U12</f>
        <v>4</v>
      </c>
      <c r="F26" s="21">
        <f>'Информатика'!V12</f>
        <v>3</v>
      </c>
      <c r="G26" s="21">
        <f>'Информатика'!W12</f>
        <v>3</v>
      </c>
      <c r="H26" s="21">
        <f>'Информатика'!X12</f>
        <v>5</v>
      </c>
      <c r="I26" s="21">
        <f>'Информатика'!Y12</f>
        <v>2</v>
      </c>
      <c r="J26" s="21">
        <f t="shared" si="3"/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2">
        <v>9.0</v>
      </c>
      <c r="B27" s="22" t="str">
        <f t="shared" si="2"/>
        <v>Хромова Дарья</v>
      </c>
      <c r="C27" s="21">
        <f>'Информатика'!S13</f>
        <v>3</v>
      </c>
      <c r="D27" s="21" t="str">
        <f>'Информатика'!T13</f>
        <v>н</v>
      </c>
      <c r="E27" s="21">
        <f>'Информатика'!U13</f>
        <v>2</v>
      </c>
      <c r="F27" s="21">
        <f>'Информатика'!V13</f>
        <v>2</v>
      </c>
      <c r="G27" s="21" t="str">
        <f>'Информатика'!W13</f>
        <v>н</v>
      </c>
      <c r="H27" s="21">
        <f>'Информатика'!X13</f>
        <v>2</v>
      </c>
      <c r="I27" s="21">
        <f>'Информатика'!Y13</f>
        <v>3</v>
      </c>
      <c r="J27" s="21">
        <f t="shared" si="3"/>
        <v>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2">
        <v>10.0</v>
      </c>
      <c r="B28" s="22" t="str">
        <f t="shared" si="2"/>
        <v>Цыбизова Полина</v>
      </c>
      <c r="C28" s="21">
        <f>'Информатика'!S14</f>
        <v>2</v>
      </c>
      <c r="D28" s="21">
        <f>'Информатика'!T14</f>
        <v>3</v>
      </c>
      <c r="E28" s="21">
        <f>'Информатика'!U14</f>
        <v>3</v>
      </c>
      <c r="F28" s="21">
        <f>'Информатика'!V14</f>
        <v>3</v>
      </c>
      <c r="G28" s="21">
        <f>'Информатика'!W14</f>
        <v>4</v>
      </c>
      <c r="H28" s="21">
        <f>'Информатика'!X14</f>
        <v>2</v>
      </c>
      <c r="I28" s="21">
        <f>'Информатика'!Y14</f>
        <v>3</v>
      </c>
      <c r="J28" s="21">
        <f t="shared" si="3"/>
        <v>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7"/>
      <c r="M30" s="27"/>
      <c r="N30" s="27"/>
      <c r="O30" s="27"/>
      <c r="P30" s="27"/>
      <c r="Q30" s="27"/>
      <c r="R30" s="27"/>
      <c r="S30" s="2"/>
      <c r="T30" s="2"/>
      <c r="U30" s="2"/>
      <c r="V30" s="2"/>
      <c r="W30" s="2"/>
      <c r="X30" s="2"/>
      <c r="Y30" s="2"/>
      <c r="Z30" s="2"/>
    </row>
    <row r="31" ht="27.0" customHeight="1">
      <c r="A31" s="2"/>
      <c r="B31" s="2"/>
      <c r="C31" s="28" t="s">
        <v>39</v>
      </c>
      <c r="D31" s="29"/>
      <c r="E31" s="29"/>
      <c r="F31" s="29"/>
      <c r="G31" s="29"/>
      <c r="H31" s="29"/>
      <c r="I31" s="3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1">
        <v>5.0</v>
      </c>
      <c r="C32" s="21">
        <f t="array" ref="C32:C36">FREQUENCY(C19:C28,$B$32:$B$35)</f>
        <v>1</v>
      </c>
      <c r="D32" s="21">
        <f t="array" ref="D32:D36">FREQUENCY(D19:D28,$B$32:$B$35)</f>
        <v>1</v>
      </c>
      <c r="E32" s="21">
        <f t="array" ref="E32:E36">FREQUENCY(E19:E28,$B$32:$B$35)</f>
        <v>4</v>
      </c>
      <c r="F32" s="21">
        <f t="array" ref="F32:F36">FREQUENCY(F19:F28,$B$32:$B$35)</f>
        <v>2</v>
      </c>
      <c r="G32" s="21">
        <f t="array" ref="G32:G36">FREQUENCY(G19:G28,$B$32:$B$35)</f>
        <v>2</v>
      </c>
      <c r="H32" s="21">
        <f t="array" ref="H32:H36">FREQUENCY(H19:H28,$B$32:$B$35)</f>
        <v>5</v>
      </c>
      <c r="I32" s="21">
        <f t="array" ref="I32:I36">FREQUENCY(I19:I28,$B$32:$B$35)</f>
        <v>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1">
        <v>4.0</v>
      </c>
      <c r="C33" s="21">
        <v>4.0</v>
      </c>
      <c r="D33" s="21">
        <v>4.0</v>
      </c>
      <c r="E33" s="21">
        <v>3.0</v>
      </c>
      <c r="F33" s="21">
        <v>2.0</v>
      </c>
      <c r="G33" s="21">
        <v>4.0</v>
      </c>
      <c r="H33" s="21">
        <v>1.0</v>
      </c>
      <c r="I33" s="21">
        <v>5.0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1">
        <v>3.0</v>
      </c>
      <c r="C34" s="21">
        <v>2.0</v>
      </c>
      <c r="D34" s="21">
        <v>1.0</v>
      </c>
      <c r="E34" s="21">
        <v>1.0</v>
      </c>
      <c r="F34" s="21">
        <v>2.0</v>
      </c>
      <c r="G34" s="21">
        <v>2.0</v>
      </c>
      <c r="H34" s="21">
        <v>2.0</v>
      </c>
      <c r="I34" s="21">
        <v>1.0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1">
        <v>2.0</v>
      </c>
      <c r="C35" s="21">
        <v>3.0</v>
      </c>
      <c r="D35" s="21">
        <v>1.0</v>
      </c>
      <c r="E35" s="21">
        <v>2.0</v>
      </c>
      <c r="F35" s="21">
        <v>3.0</v>
      </c>
      <c r="G35" s="21">
        <v>1.0</v>
      </c>
      <c r="H35" s="21">
        <v>1.0</v>
      </c>
      <c r="I35" s="21">
        <v>2.0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7"/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2" t="s">
        <v>40</v>
      </c>
      <c r="C37" s="21">
        <f t="shared" ref="C37:I37" si="4">SUM(C32:C35)</f>
        <v>10</v>
      </c>
      <c r="D37" s="21">
        <f t="shared" si="4"/>
        <v>7</v>
      </c>
      <c r="E37" s="21">
        <f t="shared" si="4"/>
        <v>10</v>
      </c>
      <c r="F37" s="21">
        <f t="shared" si="4"/>
        <v>9</v>
      </c>
      <c r="G37" s="21">
        <f t="shared" si="4"/>
        <v>9</v>
      </c>
      <c r="H37" s="21">
        <f t="shared" si="4"/>
        <v>9</v>
      </c>
      <c r="I37" s="21">
        <f t="shared" si="4"/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5.25" customHeight="1">
      <c r="A39" s="33" t="s">
        <v>41</v>
      </c>
      <c r="B39" s="30"/>
      <c r="C39" s="34">
        <f t="shared" ref="C39:I39" si="5">((C32+C33)*100%)/C37</f>
        <v>0.5</v>
      </c>
      <c r="D39" s="34">
        <f t="shared" si="5"/>
        <v>0.7142857143</v>
      </c>
      <c r="E39" s="34">
        <f t="shared" si="5"/>
        <v>0.7</v>
      </c>
      <c r="F39" s="34">
        <f t="shared" si="5"/>
        <v>0.4444444444</v>
      </c>
      <c r="G39" s="34">
        <f t="shared" si="5"/>
        <v>0.6666666667</v>
      </c>
      <c r="H39" s="34">
        <f t="shared" si="5"/>
        <v>0.6666666667</v>
      </c>
      <c r="I39" s="34">
        <f t="shared" si="5"/>
        <v>0.7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8.25" customHeight="1">
      <c r="A40" s="33" t="s">
        <v>42</v>
      </c>
      <c r="B40" s="30"/>
      <c r="C40" s="35">
        <f t="shared" ref="C40:I40" si="6">(SUM(C32:C34)*100%)/10</f>
        <v>0.7</v>
      </c>
      <c r="D40" s="35">
        <f t="shared" si="6"/>
        <v>0.6</v>
      </c>
      <c r="E40" s="35">
        <f t="shared" si="6"/>
        <v>0.8</v>
      </c>
      <c r="F40" s="35">
        <f t="shared" si="6"/>
        <v>0.6</v>
      </c>
      <c r="G40" s="35">
        <f t="shared" si="6"/>
        <v>0.8</v>
      </c>
      <c r="H40" s="35">
        <f t="shared" si="6"/>
        <v>0.8</v>
      </c>
      <c r="I40" s="35">
        <f t="shared" si="6"/>
        <v>0.8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C31:I31"/>
    <mergeCell ref="A39:B39"/>
    <mergeCell ref="A40:B40"/>
  </mergeCells>
  <conditionalFormatting sqref="C4:D13">
    <cfRule type="cellIs" dxfId="0" priority="1" operator="equal">
      <formula>3</formula>
    </cfRule>
  </conditionalFormatting>
  <conditionalFormatting sqref="C4:D13">
    <cfRule type="cellIs" dxfId="1" priority="2" operator="equal">
      <formula>4</formula>
    </cfRule>
  </conditionalFormatting>
  <conditionalFormatting sqref="C4:D13">
    <cfRule type="cellIs" dxfId="2" priority="3" operator="equal">
      <formula>5</formula>
    </cfRule>
  </conditionalFormatting>
  <dataValidations>
    <dataValidation type="list" allowBlank="1" showInputMessage="1" showErrorMessage="1" prompt="Беленко Анастасия - Выбери свой год рождения." sqref="F4:F13">
      <formula1>"1997.0,1998.0,1999.0"</formula1>
    </dataValidation>
  </dataValidations>
  <printOptions/>
  <pageMargins bottom="0.75" footer="0.0" header="0.0" left="0.7" right="0.7" top="0.75"/>
  <pageSetup paperSize="9" orientation="portrait"/>
  <headerFooter>
    <oddHeader>&amp;CБеленко А.В. ИИТиТО ИВТ 2 пг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