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che\Downloads\Портфолио\2 курс\Анализ данных\"/>
    </mc:Choice>
  </mc:AlternateContent>
  <xr:revisionPtr revIDLastSave="0" documentId="13_ncr:1_{563B01A5-77BE-4030-B130-5BAD63A611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ние 1" sheetId="1" r:id="rId1"/>
    <sheet name="Задание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2" l="1"/>
  <c r="L10" i="1"/>
  <c r="L8" i="2"/>
  <c r="J3" i="2"/>
  <c r="B4" i="2"/>
  <c r="G8" i="2" s="1"/>
  <c r="G9" i="2" s="1"/>
  <c r="G4" i="2"/>
  <c r="G6" i="2" s="1"/>
  <c r="F4" i="2"/>
  <c r="F6" i="2" s="1"/>
  <c r="E4" i="2"/>
  <c r="E6" i="2" s="1"/>
  <c r="D4" i="2"/>
  <c r="D6" i="2" s="1"/>
  <c r="C4" i="2"/>
  <c r="C6" i="2" s="1"/>
  <c r="L8" i="1"/>
  <c r="J3" i="1"/>
  <c r="G4" i="1"/>
  <c r="G6" i="1" s="1"/>
  <c r="F4" i="1"/>
  <c r="F6" i="1" s="1"/>
  <c r="E4" i="1"/>
  <c r="E6" i="1" s="1"/>
  <c r="D4" i="1"/>
  <c r="D6" i="1" s="1"/>
  <c r="C4" i="1"/>
  <c r="C6" i="1" s="1"/>
  <c r="B4" i="1"/>
  <c r="E8" i="1" s="1"/>
  <c r="E9" i="1" s="1"/>
  <c r="B6" i="2" l="1"/>
  <c r="J6" i="2" s="1"/>
  <c r="E11" i="2" s="1"/>
  <c r="D8" i="2"/>
  <c r="D9" i="2" s="1"/>
  <c r="E8" i="2"/>
  <c r="E9" i="2" s="1"/>
  <c r="B8" i="2"/>
  <c r="B9" i="2" s="1"/>
  <c r="F8" i="2"/>
  <c r="F9" i="2" s="1"/>
  <c r="B8" i="1"/>
  <c r="B9" i="1" s="1"/>
  <c r="C8" i="2"/>
  <c r="C9" i="2" s="1"/>
  <c r="B11" i="2"/>
  <c r="D11" i="2"/>
  <c r="F11" i="2"/>
  <c r="C11" i="2"/>
  <c r="G8" i="1"/>
  <c r="G9" i="1" s="1"/>
  <c r="C8" i="1"/>
  <c r="C9" i="1" s="1"/>
  <c r="D8" i="1"/>
  <c r="D9" i="1" s="1"/>
  <c r="B6" i="1"/>
  <c r="J6" i="1" s="1"/>
  <c r="F8" i="1"/>
  <c r="F9" i="1" s="1"/>
  <c r="F11" i="1" l="1"/>
  <c r="G11" i="1"/>
  <c r="D11" i="1"/>
  <c r="B11" i="1"/>
  <c r="C12" i="1" s="1"/>
  <c r="C13" i="1" s="1"/>
  <c r="E11" i="1"/>
  <c r="C11" i="1"/>
  <c r="G11" i="2"/>
  <c r="C12" i="2"/>
  <c r="C13" i="2" s="1"/>
</calcChain>
</file>

<file path=xl/sharedStrings.xml><?xml version="1.0" encoding="utf-8"?>
<sst xmlns="http://schemas.openxmlformats.org/spreadsheetml/2006/main" count="28" uniqueCount="15">
  <si>
    <t>Ряд признаков</t>
  </si>
  <si>
    <t>Варианты</t>
  </si>
  <si>
    <t>Частота</t>
  </si>
  <si>
    <t>n</t>
  </si>
  <si>
    <r>
      <t>m</t>
    </r>
    <r>
      <rPr>
        <vertAlign val="subscript"/>
        <sz val="12"/>
        <color theme="1"/>
        <rFont val="Calibri"/>
        <family val="2"/>
        <charset val="204"/>
        <scheme val="minor"/>
      </rPr>
      <t>x</t>
    </r>
  </si>
  <si>
    <r>
      <t>w</t>
    </r>
    <r>
      <rPr>
        <vertAlign val="subscript"/>
        <sz val="12"/>
        <color theme="1"/>
        <rFont val="Calibri"/>
        <family val="2"/>
        <charset val="204"/>
        <scheme val="minor"/>
      </rPr>
      <t>x</t>
    </r>
  </si>
  <si>
    <r>
      <t>X</t>
    </r>
    <r>
      <rPr>
        <vertAlign val="subscript"/>
        <sz val="12"/>
        <color theme="1"/>
        <rFont val="Calibri"/>
        <family val="2"/>
        <charset val="204"/>
        <scheme val="minor"/>
      </rPr>
      <t>i</t>
    </r>
    <r>
      <rPr>
        <sz val="12"/>
        <color theme="1"/>
        <rFont val="Calibri"/>
        <family val="2"/>
        <scheme val="minor"/>
      </rPr>
      <t>*n</t>
    </r>
    <r>
      <rPr>
        <vertAlign val="subscript"/>
        <sz val="12"/>
        <color theme="1"/>
        <rFont val="Calibri"/>
        <family val="2"/>
        <charset val="204"/>
        <scheme val="minor"/>
      </rPr>
      <t>i</t>
    </r>
  </si>
  <si>
    <t>Ср. разряд</t>
  </si>
  <si>
    <t>по графику видно, что медиана</t>
  </si>
  <si>
    <t>Позиция 50-го перцентеля</t>
  </si>
  <si>
    <t>Дисперсия</t>
  </si>
  <si>
    <t>Общ. дисперсия</t>
  </si>
  <si>
    <t>Среднеквадр. отклон.</t>
  </si>
  <si>
    <t>Ср. знач.</t>
  </si>
  <si>
    <t>Мода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</si>
</sst>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 applyAlignme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1'!$B$3:$G$3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1'!$B$4:$G$4</c:f>
              <c:numCache>
                <c:formatCode>General</c:formatCode>
                <c:ptCount val="6"/>
                <c:pt idx="0">
                  <c:v>11</c:v>
                </c:pt>
                <c:pt idx="1">
                  <c:v>13</c:v>
                </c:pt>
                <c:pt idx="2">
                  <c:v>25</c:v>
                </c:pt>
                <c:pt idx="3">
                  <c:v>27</c:v>
                </c:pt>
                <c:pt idx="4">
                  <c:v>15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0-4E40-9C03-C8D2DF12A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999840"/>
        <c:axId val="1523745344"/>
      </c:lineChart>
      <c:catAx>
        <c:axId val="153299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745344"/>
        <c:crosses val="autoZero"/>
        <c:auto val="1"/>
        <c:lblAlgn val="ctr"/>
        <c:lblOffset val="100"/>
        <c:noMultiLvlLbl val="0"/>
      </c:catAx>
      <c:valAx>
        <c:axId val="15237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299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1'!$B$3:$G$3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1'!$B$8:$G$8</c:f>
              <c:numCache>
                <c:formatCode>General</c:formatCode>
                <c:ptCount val="6"/>
                <c:pt idx="0">
                  <c:v>11</c:v>
                </c:pt>
                <c:pt idx="1">
                  <c:v>24</c:v>
                </c:pt>
                <c:pt idx="2">
                  <c:v>49</c:v>
                </c:pt>
                <c:pt idx="3">
                  <c:v>76</c:v>
                </c:pt>
                <c:pt idx="4">
                  <c:v>91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3-428E-8C1D-793DA66D9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3672832"/>
        <c:axId val="1523740352"/>
      </c:lineChart>
      <c:catAx>
        <c:axId val="152367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740352"/>
        <c:crosses val="autoZero"/>
        <c:auto val="1"/>
        <c:lblAlgn val="ctr"/>
        <c:lblOffset val="100"/>
        <c:noMultiLvlLbl val="0"/>
      </c:catAx>
      <c:valAx>
        <c:axId val="15237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67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1'!$B$3:$G$3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1'!$B$9:$G$9</c:f>
              <c:numCache>
                <c:formatCode>General</c:formatCode>
                <c:ptCount val="6"/>
                <c:pt idx="0">
                  <c:v>0.11</c:v>
                </c:pt>
                <c:pt idx="1">
                  <c:v>0.24</c:v>
                </c:pt>
                <c:pt idx="2">
                  <c:v>0.49</c:v>
                </c:pt>
                <c:pt idx="3">
                  <c:v>0.76</c:v>
                </c:pt>
                <c:pt idx="4">
                  <c:v>0.91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C-4412-9746-2D0E4897A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722384"/>
        <c:axId val="1522638688"/>
      </c:lineChart>
      <c:catAx>
        <c:axId val="16857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2638688"/>
        <c:crosses val="autoZero"/>
        <c:auto val="1"/>
        <c:lblAlgn val="ctr"/>
        <c:lblOffset val="100"/>
        <c:noMultiLvlLbl val="0"/>
      </c:catAx>
      <c:valAx>
        <c:axId val="15226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57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'Задание 2'!$B$4:$G$4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29</c:v>
                </c:pt>
                <c:pt idx="3">
                  <c:v>19</c:v>
                </c:pt>
                <c:pt idx="4">
                  <c:v>11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90-4B7E-91AE-B5F51659E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739328"/>
        <c:axId val="1522633280"/>
      </c:lineChart>
      <c:catAx>
        <c:axId val="15307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2633280"/>
        <c:crosses val="autoZero"/>
        <c:auto val="1"/>
        <c:lblAlgn val="ctr"/>
        <c:lblOffset val="100"/>
        <c:noMultiLvlLbl val="0"/>
      </c:catAx>
      <c:valAx>
        <c:axId val="152263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073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'Задание 2'!$B$8:$G$8</c:f>
              <c:numCache>
                <c:formatCode>General</c:formatCode>
                <c:ptCount val="6"/>
                <c:pt idx="0">
                  <c:v>12</c:v>
                </c:pt>
                <c:pt idx="1">
                  <c:v>32</c:v>
                </c:pt>
                <c:pt idx="2">
                  <c:v>61</c:v>
                </c:pt>
                <c:pt idx="3">
                  <c:v>80</c:v>
                </c:pt>
                <c:pt idx="4">
                  <c:v>91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C-4DB0-8AC7-BB44EAE77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447808"/>
        <c:axId val="1523720800"/>
      </c:lineChart>
      <c:catAx>
        <c:axId val="158844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720800"/>
        <c:crosses val="autoZero"/>
        <c:auto val="1"/>
        <c:lblAlgn val="ctr"/>
        <c:lblOffset val="100"/>
        <c:noMultiLvlLbl val="0"/>
      </c:catAx>
      <c:valAx>
        <c:axId val="15237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4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Империческая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'Задание 2'!$B$9:$G$9</c:f>
              <c:numCache>
                <c:formatCode>General</c:formatCode>
                <c:ptCount val="6"/>
                <c:pt idx="0">
                  <c:v>0.12</c:v>
                </c:pt>
                <c:pt idx="1">
                  <c:v>0.32</c:v>
                </c:pt>
                <c:pt idx="2">
                  <c:v>0.61</c:v>
                </c:pt>
                <c:pt idx="3">
                  <c:v>0.8</c:v>
                </c:pt>
                <c:pt idx="4">
                  <c:v>0.91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7-4E62-A1F7-DB65456BD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736448"/>
        <c:axId val="1695424208"/>
      </c:lineChart>
      <c:catAx>
        <c:axId val="15777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5424208"/>
        <c:crosses val="autoZero"/>
        <c:auto val="1"/>
        <c:lblAlgn val="ctr"/>
        <c:lblOffset val="100"/>
        <c:noMultiLvlLbl val="0"/>
      </c:catAx>
      <c:valAx>
        <c:axId val="16954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77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</xdr:rowOff>
    </xdr:from>
    <xdr:to>
      <xdr:col>6</xdr:col>
      <xdr:colOff>447675</xdr:colOff>
      <xdr:row>28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43CA85-A194-4024-954E-FDEEB5347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4762</xdr:rowOff>
    </xdr:from>
    <xdr:to>
      <xdr:col>15</xdr:col>
      <xdr:colOff>304800</xdr:colOff>
      <xdr:row>27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42B3BB5-863A-42EA-9A3A-58D17BBC1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4762</xdr:rowOff>
    </xdr:from>
    <xdr:to>
      <xdr:col>6</xdr:col>
      <xdr:colOff>447675</xdr:colOff>
      <xdr:row>42</xdr:row>
      <xdr:rowOff>147637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17E7D55-4F89-4018-8D1A-55B77D5CE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</xdr:rowOff>
    </xdr:from>
    <xdr:to>
      <xdr:col>6</xdr:col>
      <xdr:colOff>381000</xdr:colOff>
      <xdr:row>27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7821A8-7242-4B06-B0B6-CE2C6C308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4762</xdr:rowOff>
    </xdr:from>
    <xdr:to>
      <xdr:col>14</xdr:col>
      <xdr:colOff>304800</xdr:colOff>
      <xdr:row>27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3F8EF0-8159-4270-8B7A-430975CBB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4762</xdr:rowOff>
    </xdr:from>
    <xdr:to>
      <xdr:col>6</xdr:col>
      <xdr:colOff>381000</xdr:colOff>
      <xdr:row>42</xdr:row>
      <xdr:rowOff>147637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B6EDC54-F315-4938-B05B-4C3E2D356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workbookViewId="0">
      <selection activeCell="A2" sqref="A2"/>
    </sheetView>
  </sheetViews>
  <sheetFormatPr defaultColWidth="9.109375" defaultRowHeight="15.6" x14ac:dyDescent="0.3"/>
  <cols>
    <col min="1" max="1" width="17.109375" style="1" customWidth="1"/>
    <col min="2" max="8" width="9.109375" style="1"/>
    <col min="9" max="9" width="11.44140625" style="1" customWidth="1"/>
    <col min="10" max="10" width="9.109375" style="1"/>
    <col min="11" max="11" width="11.44140625" style="1" customWidth="1"/>
    <col min="12" max="16384" width="9.109375" style="1"/>
  </cols>
  <sheetData>
    <row r="1" spans="1:101" x14ac:dyDescent="0.3">
      <c r="A1" s="2" t="s">
        <v>0</v>
      </c>
      <c r="B1" s="3">
        <v>1</v>
      </c>
      <c r="C1" s="2">
        <v>5</v>
      </c>
      <c r="D1" s="2">
        <v>2</v>
      </c>
      <c r="E1" s="2">
        <v>4</v>
      </c>
      <c r="F1" s="2">
        <v>3</v>
      </c>
      <c r="G1" s="2">
        <v>4</v>
      </c>
      <c r="H1" s="2">
        <v>6</v>
      </c>
      <c r="I1" s="2">
        <v>4</v>
      </c>
      <c r="J1" s="2">
        <v>5</v>
      </c>
      <c r="K1" s="2">
        <v>1</v>
      </c>
      <c r="L1" s="2">
        <v>2</v>
      </c>
      <c r="M1" s="2">
        <v>2</v>
      </c>
      <c r="N1" s="2">
        <v>3</v>
      </c>
      <c r="O1" s="2">
        <v>4</v>
      </c>
      <c r="P1" s="2">
        <v>5</v>
      </c>
      <c r="Q1" s="2">
        <v>3</v>
      </c>
      <c r="R1" s="2">
        <v>4</v>
      </c>
      <c r="S1" s="2">
        <v>5</v>
      </c>
      <c r="T1" s="2">
        <v>2</v>
      </c>
      <c r="U1" s="2">
        <v>1</v>
      </c>
      <c r="V1" s="2">
        <v>4</v>
      </c>
      <c r="W1" s="2">
        <v>5</v>
      </c>
      <c r="X1" s="2">
        <v>5</v>
      </c>
      <c r="Y1" s="2">
        <v>4</v>
      </c>
      <c r="Z1" s="2">
        <v>3</v>
      </c>
      <c r="AA1" s="2">
        <v>4</v>
      </c>
      <c r="AB1" s="2">
        <v>6</v>
      </c>
      <c r="AC1" s="2">
        <v>1</v>
      </c>
      <c r="AD1" s="2">
        <v>2</v>
      </c>
      <c r="AE1" s="2">
        <v>4</v>
      </c>
      <c r="AF1" s="2">
        <v>4</v>
      </c>
      <c r="AG1" s="2">
        <v>3</v>
      </c>
      <c r="AH1" s="2">
        <v>5</v>
      </c>
      <c r="AI1" s="2">
        <v>6</v>
      </c>
      <c r="AJ1" s="2">
        <v>4</v>
      </c>
      <c r="AK1" s="2">
        <v>3</v>
      </c>
      <c r="AL1" s="2">
        <v>3</v>
      </c>
      <c r="AM1" s="2">
        <v>1</v>
      </c>
      <c r="AN1" s="2">
        <v>3</v>
      </c>
      <c r="AO1" s="2">
        <v>4</v>
      </c>
      <c r="AP1" s="2">
        <v>3</v>
      </c>
      <c r="AQ1" s="2">
        <v>1</v>
      </c>
      <c r="AR1" s="2">
        <v>2</v>
      </c>
      <c r="AS1" s="2">
        <v>4</v>
      </c>
      <c r="AT1" s="2">
        <v>4</v>
      </c>
      <c r="AU1" s="2">
        <v>5</v>
      </c>
      <c r="AV1" s="2">
        <v>6</v>
      </c>
      <c r="AW1" s="2">
        <v>1</v>
      </c>
      <c r="AX1" s="2">
        <v>3</v>
      </c>
      <c r="AY1" s="2">
        <v>4</v>
      </c>
      <c r="AZ1" s="2">
        <v>5</v>
      </c>
      <c r="BA1" s="2">
        <v>3</v>
      </c>
      <c r="BB1" s="2">
        <v>4</v>
      </c>
      <c r="BC1" s="2">
        <v>4</v>
      </c>
      <c r="BD1" s="2">
        <v>3</v>
      </c>
      <c r="BE1" s="2">
        <v>2</v>
      </c>
      <c r="BF1" s="2">
        <v>6</v>
      </c>
      <c r="BG1" s="2">
        <v>1</v>
      </c>
      <c r="BH1" s="2">
        <v>2</v>
      </c>
      <c r="BI1" s="2">
        <v>4</v>
      </c>
      <c r="BJ1" s="2">
        <v>5</v>
      </c>
      <c r="BK1" s="2">
        <v>3</v>
      </c>
      <c r="BL1" s="2">
        <v>3</v>
      </c>
      <c r="BM1" s="2">
        <v>2</v>
      </c>
      <c r="BN1" s="2">
        <v>3</v>
      </c>
      <c r="BO1" s="2">
        <v>6</v>
      </c>
      <c r="BP1" s="2">
        <v>4</v>
      </c>
      <c r="BQ1" s="2">
        <v>3</v>
      </c>
      <c r="BR1" s="2">
        <v>4</v>
      </c>
      <c r="BS1" s="2">
        <v>5</v>
      </c>
      <c r="BT1" s="2">
        <v>4</v>
      </c>
      <c r="BU1" s="2">
        <v>3</v>
      </c>
      <c r="BV1" s="2">
        <v>3</v>
      </c>
      <c r="BW1" s="2">
        <v>2</v>
      </c>
      <c r="BX1" s="2">
        <v>6</v>
      </c>
      <c r="BY1" s="2">
        <v>3</v>
      </c>
      <c r="BZ1" s="2">
        <v>3</v>
      </c>
      <c r="CA1" s="2">
        <v>4</v>
      </c>
      <c r="CB1" s="2">
        <v>5</v>
      </c>
      <c r="CC1" s="2">
        <v>4</v>
      </c>
      <c r="CD1" s="2">
        <v>4</v>
      </c>
      <c r="CE1" s="2">
        <v>3</v>
      </c>
      <c r="CF1" s="2">
        <v>3</v>
      </c>
      <c r="CG1" s="2">
        <v>2</v>
      </c>
      <c r="CH1" s="2">
        <v>1</v>
      </c>
      <c r="CI1" s="2">
        <v>2</v>
      </c>
      <c r="CJ1" s="2">
        <v>1</v>
      </c>
      <c r="CK1" s="2">
        <v>6</v>
      </c>
      <c r="CL1" s="2">
        <v>5</v>
      </c>
      <c r="CM1" s="2">
        <v>4</v>
      </c>
      <c r="CN1" s="2">
        <v>3</v>
      </c>
      <c r="CO1" s="2">
        <v>2</v>
      </c>
      <c r="CP1" s="2">
        <v>3</v>
      </c>
      <c r="CQ1" s="2">
        <v>4</v>
      </c>
      <c r="CR1" s="2">
        <v>4</v>
      </c>
      <c r="CS1" s="2">
        <v>3</v>
      </c>
      <c r="CT1" s="2">
        <v>5</v>
      </c>
      <c r="CU1" s="2">
        <v>6</v>
      </c>
      <c r="CV1" s="2">
        <v>1</v>
      </c>
      <c r="CW1" s="2">
        <v>5</v>
      </c>
    </row>
    <row r="3" spans="1:101" x14ac:dyDescent="0.3">
      <c r="A3" s="2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/>
      <c r="I3" s="4" t="s">
        <v>3</v>
      </c>
      <c r="J3" s="2">
        <f>COUNT(B1:CW1)</f>
        <v>100</v>
      </c>
    </row>
    <row r="4" spans="1:101" x14ac:dyDescent="0.3">
      <c r="A4" s="2" t="s">
        <v>2</v>
      </c>
      <c r="B4" s="2">
        <f>COUNTIF(B1:CW1, "1")</f>
        <v>11</v>
      </c>
      <c r="C4" s="2">
        <f>COUNTIF(B1:CW1, "2")</f>
        <v>13</v>
      </c>
      <c r="D4" s="2">
        <f>COUNTIF(B1:CW1, "3")</f>
        <v>25</v>
      </c>
      <c r="E4" s="2">
        <f>COUNTIF(B1:CW1, "4")</f>
        <v>27</v>
      </c>
      <c r="F4" s="2">
        <f>COUNTIF(B1:CW1, "5")</f>
        <v>15</v>
      </c>
      <c r="G4" s="2">
        <f>COUNTIF(B1:CW1, "6")</f>
        <v>9</v>
      </c>
      <c r="H4"/>
      <c r="I4"/>
    </row>
    <row r="6" spans="1:101" ht="18" x14ac:dyDescent="0.4">
      <c r="A6" s="5" t="s">
        <v>6</v>
      </c>
      <c r="B6" s="4">
        <f t="shared" ref="B6:G6" si="0">B3*B4</f>
        <v>11</v>
      </c>
      <c r="C6" s="4">
        <f t="shared" si="0"/>
        <v>26</v>
      </c>
      <c r="D6" s="4">
        <f t="shared" si="0"/>
        <v>75</v>
      </c>
      <c r="E6" s="4">
        <f t="shared" si="0"/>
        <v>108</v>
      </c>
      <c r="F6" s="4">
        <f t="shared" si="0"/>
        <v>75</v>
      </c>
      <c r="G6" s="4">
        <f t="shared" si="0"/>
        <v>54</v>
      </c>
      <c r="I6" s="2" t="s">
        <v>7</v>
      </c>
      <c r="J6" s="2">
        <f>SUM(B6:G6)/J3</f>
        <v>3.49</v>
      </c>
    </row>
    <row r="8" spans="1:101" ht="18" x14ac:dyDescent="0.4">
      <c r="A8" s="2" t="s">
        <v>4</v>
      </c>
      <c r="B8" s="2">
        <f>SUM($B$4:B4)</f>
        <v>11</v>
      </c>
      <c r="C8" s="2">
        <f>SUM($B$4:C4)</f>
        <v>24</v>
      </c>
      <c r="D8" s="2">
        <f>SUM($B$4:D4)</f>
        <v>49</v>
      </c>
      <c r="E8" s="2">
        <f>SUM($B$4:E4)</f>
        <v>76</v>
      </c>
      <c r="F8" s="2">
        <f>SUM($B$4:F4)</f>
        <v>91</v>
      </c>
      <c r="G8" s="2">
        <f>SUM($B$4:G4)</f>
        <v>100</v>
      </c>
      <c r="I8" s="7" t="s">
        <v>9</v>
      </c>
      <c r="J8" s="8"/>
      <c r="K8" s="9"/>
      <c r="L8" s="2">
        <f>(J3+1)*50/100</f>
        <v>50.5</v>
      </c>
    </row>
    <row r="9" spans="1:101" ht="18" x14ac:dyDescent="0.4">
      <c r="A9" s="2" t="s">
        <v>5</v>
      </c>
      <c r="B9" s="2">
        <f>B8/$J$3</f>
        <v>0.11</v>
      </c>
      <c r="C9" s="2">
        <f t="shared" ref="C9:G9" si="1">C8/$J$3</f>
        <v>0.24</v>
      </c>
      <c r="D9" s="2">
        <f t="shared" si="1"/>
        <v>0.49</v>
      </c>
      <c r="E9" s="2">
        <f t="shared" si="1"/>
        <v>0.76</v>
      </c>
      <c r="F9" s="2">
        <f t="shared" si="1"/>
        <v>0.91</v>
      </c>
      <c r="G9" s="2">
        <f t="shared" si="1"/>
        <v>1</v>
      </c>
      <c r="I9" s="7" t="s">
        <v>8</v>
      </c>
      <c r="J9" s="8"/>
      <c r="K9" s="9"/>
      <c r="L9" s="2">
        <v>4</v>
      </c>
    </row>
    <row r="10" spans="1:101" x14ac:dyDescent="0.3">
      <c r="I10" s="12" t="s">
        <v>14</v>
      </c>
      <c r="J10" s="12"/>
      <c r="K10" s="12"/>
      <c r="L10" s="2">
        <f>_xlfn.MODE.SNGL(B1:CW1)</f>
        <v>4</v>
      </c>
    </row>
    <row r="11" spans="1:101" x14ac:dyDescent="0.3">
      <c r="A11" s="2" t="s">
        <v>10</v>
      </c>
      <c r="B11" s="2">
        <f>POWER(B3-$J$6, 2)*B4</f>
        <v>68.201100000000011</v>
      </c>
      <c r="C11" s="2">
        <f t="shared" ref="C11:G11" si="2">POWER(C3-$J$6, 2)*C4</f>
        <v>28.861300000000011</v>
      </c>
      <c r="D11" s="2">
        <f t="shared" si="2"/>
        <v>6.0025000000000048</v>
      </c>
      <c r="E11" s="2">
        <f t="shared" si="2"/>
        <v>7.0226999999999942</v>
      </c>
      <c r="F11" s="2">
        <f t="shared" si="2"/>
        <v>34.201499999999996</v>
      </c>
      <c r="G11" s="2">
        <f t="shared" si="2"/>
        <v>56.70089999999999</v>
      </c>
    </row>
    <row r="12" spans="1:101" x14ac:dyDescent="0.3">
      <c r="A12" s="10" t="s">
        <v>11</v>
      </c>
      <c r="B12" s="11"/>
      <c r="C12" s="2">
        <f>SUM(B11:G11)/J3</f>
        <v>2.0099</v>
      </c>
    </row>
    <row r="13" spans="1:101" x14ac:dyDescent="0.3">
      <c r="A13" s="6" t="s">
        <v>12</v>
      </c>
      <c r="B13" s="6"/>
      <c r="C13" s="2">
        <f>SQRT(C12)</f>
        <v>1.4177094201563309</v>
      </c>
    </row>
  </sheetData>
  <mergeCells count="4">
    <mergeCell ref="I8:K8"/>
    <mergeCell ref="I9:K9"/>
    <mergeCell ref="A12:B12"/>
    <mergeCell ref="I10:K10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52B7-791F-4A85-81A1-5338783F85AF}">
  <dimension ref="A1:CW13"/>
  <sheetViews>
    <sheetView tabSelected="1" workbookViewId="0">
      <selection activeCell="K31" sqref="K31"/>
    </sheetView>
  </sheetViews>
  <sheetFormatPr defaultColWidth="9.109375" defaultRowHeight="15.6" x14ac:dyDescent="0.3"/>
  <cols>
    <col min="1" max="1" width="17.109375" style="1" customWidth="1"/>
    <col min="2" max="8" width="9.109375" style="1"/>
    <col min="9" max="9" width="11.44140625" style="1" customWidth="1"/>
    <col min="10" max="10" width="9.109375" style="1"/>
    <col min="11" max="11" width="11.44140625" style="1" customWidth="1"/>
    <col min="12" max="16384" width="9.109375" style="1"/>
  </cols>
  <sheetData>
    <row r="1" spans="1:101" x14ac:dyDescent="0.3">
      <c r="A1" s="2" t="s">
        <v>0</v>
      </c>
      <c r="B1" s="3">
        <v>2</v>
      </c>
      <c r="C1" s="2">
        <v>4</v>
      </c>
      <c r="D1" s="2">
        <v>5</v>
      </c>
      <c r="E1" s="2">
        <v>3</v>
      </c>
      <c r="F1" s="2">
        <v>4</v>
      </c>
      <c r="G1" s="2">
        <v>6</v>
      </c>
      <c r="H1" s="2">
        <v>7</v>
      </c>
      <c r="I1" s="2">
        <v>4</v>
      </c>
      <c r="J1" s="2">
        <v>5</v>
      </c>
      <c r="K1" s="2">
        <v>3</v>
      </c>
      <c r="L1" s="2">
        <v>3</v>
      </c>
      <c r="M1" s="2">
        <v>4</v>
      </c>
      <c r="N1" s="2">
        <v>2</v>
      </c>
      <c r="O1" s="2">
        <v>6</v>
      </c>
      <c r="P1" s="2">
        <v>5</v>
      </c>
      <c r="Q1" s="2">
        <v>4</v>
      </c>
      <c r="R1" s="2">
        <v>7</v>
      </c>
      <c r="S1" s="2">
        <v>2</v>
      </c>
      <c r="T1" s="2">
        <v>3</v>
      </c>
      <c r="U1" s="2">
        <v>4</v>
      </c>
      <c r="V1" s="2">
        <v>4</v>
      </c>
      <c r="W1" s="2">
        <v>5</v>
      </c>
      <c r="X1" s="2">
        <v>4</v>
      </c>
      <c r="Y1" s="2">
        <v>3</v>
      </c>
      <c r="Z1" s="2">
        <v>4</v>
      </c>
      <c r="AA1" s="2">
        <v>6</v>
      </c>
      <c r="AB1" s="2">
        <v>6</v>
      </c>
      <c r="AC1" s="2">
        <v>5</v>
      </c>
      <c r="AD1" s="2">
        <v>2</v>
      </c>
      <c r="AE1" s="2">
        <v>3</v>
      </c>
      <c r="AF1" s="2">
        <v>4</v>
      </c>
      <c r="AG1" s="2">
        <v>3</v>
      </c>
      <c r="AH1" s="2">
        <v>5</v>
      </c>
      <c r="AI1" s="2">
        <v>6</v>
      </c>
      <c r="AJ1" s="2">
        <v>7</v>
      </c>
      <c r="AK1" s="2">
        <v>2</v>
      </c>
      <c r="AL1" s="2">
        <v>4</v>
      </c>
      <c r="AM1" s="2">
        <v>3</v>
      </c>
      <c r="AN1" s="2">
        <v>4</v>
      </c>
      <c r="AO1" s="2">
        <v>5</v>
      </c>
      <c r="AP1" s="2">
        <v>4</v>
      </c>
      <c r="AQ1" s="2">
        <v>6</v>
      </c>
      <c r="AR1" s="2">
        <v>7</v>
      </c>
      <c r="AS1" s="2">
        <v>2</v>
      </c>
      <c r="AT1" s="2">
        <v>5</v>
      </c>
      <c r="AU1" s="2">
        <v>3</v>
      </c>
      <c r="AV1" s="2">
        <v>5</v>
      </c>
      <c r="AW1" s="2">
        <v>4</v>
      </c>
      <c r="AX1" s="2">
        <v>3</v>
      </c>
      <c r="AY1" s="2">
        <v>7</v>
      </c>
      <c r="AZ1" s="2">
        <v>2</v>
      </c>
      <c r="BA1" s="2">
        <v>4</v>
      </c>
      <c r="BB1" s="2">
        <v>3</v>
      </c>
      <c r="BC1" s="2">
        <v>4</v>
      </c>
      <c r="BD1" s="2">
        <v>5</v>
      </c>
      <c r="BE1" s="2">
        <v>4</v>
      </c>
      <c r="BF1" s="2">
        <v>3</v>
      </c>
      <c r="BG1" s="2">
        <v>2</v>
      </c>
      <c r="BH1" s="2">
        <v>6</v>
      </c>
      <c r="BI1" s="2">
        <v>7</v>
      </c>
      <c r="BJ1" s="2">
        <v>6</v>
      </c>
      <c r="BK1" s="2">
        <v>4</v>
      </c>
      <c r="BL1" s="2">
        <v>3</v>
      </c>
      <c r="BM1" s="2">
        <v>2</v>
      </c>
      <c r="BN1" s="2">
        <v>3</v>
      </c>
      <c r="BO1" s="2">
        <v>4</v>
      </c>
      <c r="BP1" s="2">
        <v>5</v>
      </c>
      <c r="BQ1" s="2">
        <v>4</v>
      </c>
      <c r="BR1" s="2">
        <v>3</v>
      </c>
      <c r="BS1" s="2">
        <v>5</v>
      </c>
      <c r="BT1" s="2">
        <v>4</v>
      </c>
      <c r="BU1" s="2">
        <v>3</v>
      </c>
      <c r="BV1" s="2">
        <v>2</v>
      </c>
      <c r="BW1" s="2">
        <v>6</v>
      </c>
      <c r="BX1" s="2">
        <v>4</v>
      </c>
      <c r="BY1" s="2">
        <v>5</v>
      </c>
      <c r="BZ1" s="2">
        <v>7</v>
      </c>
      <c r="CA1" s="2">
        <v>5</v>
      </c>
      <c r="CB1" s="2">
        <v>4</v>
      </c>
      <c r="CC1" s="2">
        <v>3</v>
      </c>
      <c r="CD1" s="2">
        <v>4</v>
      </c>
      <c r="CE1" s="2">
        <v>5</v>
      </c>
      <c r="CF1" s="2">
        <v>7</v>
      </c>
      <c r="CG1" s="2">
        <v>4</v>
      </c>
      <c r="CH1" s="2">
        <v>3</v>
      </c>
      <c r="CI1" s="2">
        <v>4</v>
      </c>
      <c r="CJ1" s="2">
        <v>5</v>
      </c>
      <c r="CK1" s="2">
        <v>6</v>
      </c>
      <c r="CL1" s="2">
        <v>5</v>
      </c>
      <c r="CM1" s="2">
        <v>3</v>
      </c>
      <c r="CN1" s="2">
        <v>4</v>
      </c>
      <c r="CO1" s="2">
        <v>2</v>
      </c>
      <c r="CP1" s="2">
        <v>2</v>
      </c>
      <c r="CQ1" s="2">
        <v>4</v>
      </c>
      <c r="CR1" s="2">
        <v>3</v>
      </c>
      <c r="CS1" s="2">
        <v>7</v>
      </c>
      <c r="CT1" s="2">
        <v>5</v>
      </c>
      <c r="CU1" s="2">
        <v>6</v>
      </c>
      <c r="CV1" s="2">
        <v>4</v>
      </c>
      <c r="CW1" s="2">
        <v>5</v>
      </c>
    </row>
    <row r="3" spans="1:101" x14ac:dyDescent="0.3">
      <c r="A3" s="2" t="s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I3" s="2" t="s">
        <v>3</v>
      </c>
      <c r="J3" s="2">
        <f>COUNT(B1:CW1)</f>
        <v>100</v>
      </c>
    </row>
    <row r="4" spans="1:101" x14ac:dyDescent="0.3">
      <c r="A4" s="2" t="s">
        <v>2</v>
      </c>
      <c r="B4" s="2">
        <f>COUNTIF(B1:CW1, "2")</f>
        <v>12</v>
      </c>
      <c r="C4" s="2">
        <f>COUNTIF(B1:CW1, "3")</f>
        <v>20</v>
      </c>
      <c r="D4" s="2">
        <f>COUNTIF(B1:CW1, "4")</f>
        <v>29</v>
      </c>
      <c r="E4" s="2">
        <f>COUNTIF(B1:CW1, "5")</f>
        <v>19</v>
      </c>
      <c r="F4" s="2">
        <f>COUNTIF(B1:CW1, "6")</f>
        <v>11</v>
      </c>
      <c r="G4" s="2">
        <f>COUNTIF(B1:CW1, "7")</f>
        <v>9</v>
      </c>
    </row>
    <row r="6" spans="1:101" ht="18" x14ac:dyDescent="0.4">
      <c r="A6" s="5" t="s">
        <v>6</v>
      </c>
      <c r="B6" s="4">
        <f t="shared" ref="B6:G6" si="0">B3*B4</f>
        <v>24</v>
      </c>
      <c r="C6" s="4">
        <f t="shared" si="0"/>
        <v>60</v>
      </c>
      <c r="D6" s="4">
        <f t="shared" si="0"/>
        <v>116</v>
      </c>
      <c r="E6" s="4">
        <f t="shared" si="0"/>
        <v>95</v>
      </c>
      <c r="F6" s="4">
        <f t="shared" si="0"/>
        <v>66</v>
      </c>
      <c r="G6" s="4">
        <f t="shared" si="0"/>
        <v>63</v>
      </c>
      <c r="I6" s="2" t="s">
        <v>13</v>
      </c>
      <c r="J6" s="2">
        <f>SUM(B6:G6)/J3</f>
        <v>4.24</v>
      </c>
    </row>
    <row r="8" spans="1:101" ht="18" x14ac:dyDescent="0.4">
      <c r="A8" s="2" t="s">
        <v>4</v>
      </c>
      <c r="B8" s="2">
        <f>SUM($B$4:B4)</f>
        <v>12</v>
      </c>
      <c r="C8" s="2">
        <f>SUM($B$4:C4)</f>
        <v>32</v>
      </c>
      <c r="D8" s="2">
        <f>SUM($B$4:D4)</f>
        <v>61</v>
      </c>
      <c r="E8" s="2">
        <f>SUM($B$4:E4)</f>
        <v>80</v>
      </c>
      <c r="F8" s="2">
        <f>SUM($B$4:F4)</f>
        <v>91</v>
      </c>
      <c r="G8" s="2">
        <f>SUM($B$4:G4)</f>
        <v>100</v>
      </c>
      <c r="I8" s="7" t="s">
        <v>9</v>
      </c>
      <c r="J8" s="8"/>
      <c r="K8" s="9"/>
      <c r="L8" s="2">
        <f>(J3+1)*50/100</f>
        <v>50.5</v>
      </c>
    </row>
    <row r="9" spans="1:101" ht="18" x14ac:dyDescent="0.4">
      <c r="A9" s="2" t="s">
        <v>5</v>
      </c>
      <c r="B9" s="2">
        <f>B8/$J$3</f>
        <v>0.12</v>
      </c>
      <c r="C9" s="2">
        <f t="shared" ref="C9:G9" si="1">C8/$J$3</f>
        <v>0.32</v>
      </c>
      <c r="D9" s="2">
        <f t="shared" si="1"/>
        <v>0.61</v>
      </c>
      <c r="E9" s="2">
        <f t="shared" si="1"/>
        <v>0.8</v>
      </c>
      <c r="F9" s="2">
        <f t="shared" si="1"/>
        <v>0.91</v>
      </c>
      <c r="G9" s="2">
        <f t="shared" si="1"/>
        <v>1</v>
      </c>
      <c r="I9" s="7" t="s">
        <v>8</v>
      </c>
      <c r="J9" s="8"/>
      <c r="K9" s="9"/>
      <c r="L9" s="2">
        <v>4</v>
      </c>
    </row>
    <row r="10" spans="1:101" x14ac:dyDescent="0.3">
      <c r="I10" s="12" t="s">
        <v>14</v>
      </c>
      <c r="J10" s="12"/>
      <c r="K10" s="12"/>
      <c r="L10" s="2">
        <f>_xlfn.MODE.SNGL(B1:CW1)</f>
        <v>4</v>
      </c>
    </row>
    <row r="11" spans="1:101" x14ac:dyDescent="0.3">
      <c r="A11" s="2" t="s">
        <v>10</v>
      </c>
      <c r="B11" s="2">
        <f>POWER(B3-$J$6, 2)*B4</f>
        <v>60.211200000000005</v>
      </c>
      <c r="C11" s="2">
        <f t="shared" ref="C11:G11" si="2">POWER(C3-$J$6, 2)*C4</f>
        <v>30.75200000000001</v>
      </c>
      <c r="D11" s="2">
        <f t="shared" si="2"/>
        <v>1.670400000000003</v>
      </c>
      <c r="E11" s="2">
        <f t="shared" si="2"/>
        <v>10.974399999999994</v>
      </c>
      <c r="F11" s="2">
        <f t="shared" si="2"/>
        <v>34.073599999999992</v>
      </c>
      <c r="G11" s="2">
        <f t="shared" si="2"/>
        <v>68.558399999999992</v>
      </c>
    </row>
    <row r="12" spans="1:101" x14ac:dyDescent="0.3">
      <c r="A12" s="10" t="s">
        <v>11</v>
      </c>
      <c r="B12" s="11"/>
      <c r="C12" s="2">
        <f>SUM(B11:G11)/J3</f>
        <v>2.0624000000000002</v>
      </c>
    </row>
    <row r="13" spans="1:101" x14ac:dyDescent="0.3">
      <c r="A13" s="6" t="s">
        <v>12</v>
      </c>
      <c r="B13" s="6"/>
      <c r="C13" s="2">
        <f>SQRT(C12)</f>
        <v>1.4361058456812994</v>
      </c>
    </row>
  </sheetData>
  <mergeCells count="4">
    <mergeCell ref="I8:K8"/>
    <mergeCell ref="I9:K9"/>
    <mergeCell ref="A12:B12"/>
    <mergeCell ref="I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Voshod Nester</cp:lastModifiedBy>
  <dcterms:created xsi:type="dcterms:W3CDTF">2015-06-05T18:17:20Z</dcterms:created>
  <dcterms:modified xsi:type="dcterms:W3CDTF">2023-05-29T18:04:29Z</dcterms:modified>
</cp:coreProperties>
</file>